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0131246\Desktop\複合化済\済\"/>
    </mc:Choice>
  </mc:AlternateContent>
  <xr:revisionPtr revIDLastSave="0" documentId="13_ncr:1_{97834F43-9FC8-4931-B7F6-AD64717EBE3E}" xr6:coauthVersionLast="45" xr6:coauthVersionMax="45" xr10:uidLastSave="{00000000-0000-0000-0000-000000000000}"/>
  <bookViews>
    <workbookView xWindow="-120" yWindow="-120" windowWidth="29040" windowHeight="15840" xr2:uid="{00000000-000D-0000-FFFF-FFFF00000000}"/>
  </bookViews>
  <sheets>
    <sheet name="1-1（1）" sheetId="18" r:id="rId1"/>
    <sheet name="1-1(2)" sheetId="19" r:id="rId2"/>
    <sheet name="1-1(3)" sheetId="20" r:id="rId3"/>
    <sheet name="1-1(4)" sheetId="14" r:id="rId4"/>
    <sheet name="1-1(5)" sheetId="22" r:id="rId5"/>
    <sheet name="1-1(6)" sheetId="16" r:id="rId6"/>
    <sheet name="1-2 " sheetId="7" r:id="rId7"/>
  </sheets>
  <definedNames>
    <definedName name="_xlnm.Print_Area" localSheetId="1">'1-1(2)'!$A$1:$U$50</definedName>
    <definedName name="_xlnm.Print_Area" localSheetId="2">'1-1(3)'!$A$1:$T$48</definedName>
    <definedName name="_xlnm.Print_Area" localSheetId="3">'1-1(4)'!$A$1:$P$41</definedName>
    <definedName name="_xlnm.Print_Area" localSheetId="4">'1-1(5)'!$A$1:$U$43</definedName>
    <definedName name="_xlnm.Print_Area" localSheetId="5">'1-1(6)'!$A$1:$K$45</definedName>
    <definedName name="_xlnm.Print_Area" localSheetId="6">'1-2 '!$A$1:$L$44</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4" hidden="1">{#N/A,#N/A,FALSE,"312"}</definedName>
    <definedName name="wrn.toukei." localSheetId="5" hidden="1">{#N/A,#N/A,FALSE,"312"}</definedName>
    <definedName name="wrn.toukei." localSheetId="6" hidden="1">{#N/A,#N/A,FALSE,"312"}</definedName>
    <definedName name="wrn.toukei." hidden="1">{#N/A,#N/A,FALSE,"312"}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20" l="1"/>
  <c r="F38" i="20"/>
  <c r="G34" i="20"/>
  <c r="F34" i="20"/>
  <c r="E34" i="20"/>
  <c r="G32" i="20"/>
  <c r="F32" i="20"/>
  <c r="E32" i="20"/>
  <c r="G30" i="20"/>
  <c r="F30" i="20"/>
  <c r="E30" i="20"/>
  <c r="G26" i="20"/>
  <c r="F26" i="20"/>
  <c r="E26" i="20"/>
  <c r="G24" i="20"/>
  <c r="F24" i="20"/>
  <c r="E24" i="20"/>
  <c r="P40" i="19"/>
  <c r="O40" i="19"/>
  <c r="P36" i="19"/>
  <c r="O36" i="19"/>
  <c r="N36" i="19"/>
  <c r="L36" i="19"/>
  <c r="H36" i="19"/>
  <c r="P34" i="19"/>
  <c r="O34" i="19"/>
  <c r="P32" i="19"/>
  <c r="O32" i="19"/>
  <c r="P28" i="19"/>
  <c r="O28" i="19"/>
  <c r="N28" i="19"/>
  <c r="N14" i="19" s="1"/>
  <c r="L28" i="19"/>
  <c r="H28" i="19"/>
  <c r="P26" i="19"/>
  <c r="P14" i="19" s="1"/>
  <c r="O26" i="19"/>
  <c r="O14" i="19" s="1"/>
  <c r="O12" i="19" s="1"/>
  <c r="S14" i="19"/>
  <c r="R14" i="19"/>
  <c r="Q14" i="19"/>
  <c r="L14" i="19"/>
  <c r="H14" i="19"/>
  <c r="T13" i="19"/>
  <c r="S13" i="19"/>
  <c r="R13" i="19"/>
  <c r="Q13" i="19"/>
  <c r="P13" i="19"/>
  <c r="O13" i="19"/>
  <c r="N13" i="19"/>
  <c r="L13" i="19"/>
  <c r="H13" i="19"/>
  <c r="M40" i="18"/>
  <c r="M39" i="18"/>
  <c r="M38" i="18"/>
  <c r="M37" i="18"/>
  <c r="M36" i="18"/>
  <c r="M35" i="18"/>
  <c r="M34" i="18"/>
  <c r="M33" i="18"/>
  <c r="M32" i="18"/>
  <c r="M31" i="18"/>
  <c r="M30" i="18"/>
  <c r="M29" i="18"/>
  <c r="M28" i="18"/>
  <c r="M27" i="18"/>
  <c r="M26" i="18"/>
  <c r="M25" i="18"/>
  <c r="M24" i="18"/>
  <c r="M23" i="18"/>
  <c r="M22" i="18"/>
  <c r="M21" i="18"/>
  <c r="M20" i="18"/>
  <c r="M19" i="18"/>
  <c r="M18" i="18"/>
  <c r="M17" i="18"/>
  <c r="M16" i="18"/>
  <c r="M15" i="18"/>
  <c r="M13" i="18"/>
  <c r="M12" i="18"/>
  <c r="M11" i="18"/>
  <c r="P12" i="19" l="1"/>
  <c r="J35" i="14" l="1"/>
  <c r="I35" i="14"/>
  <c r="H35" i="14"/>
  <c r="G35" i="14"/>
  <c r="F35" i="14"/>
  <c r="E35" i="14"/>
  <c r="D35" i="14"/>
  <c r="I31" i="14"/>
  <c r="H31" i="14"/>
  <c r="G31" i="14"/>
  <c r="F31" i="14"/>
  <c r="E31" i="14"/>
  <c r="D31" i="14"/>
  <c r="J29" i="14"/>
  <c r="I29" i="14"/>
  <c r="H29" i="14"/>
  <c r="G29" i="14"/>
  <c r="F29" i="14"/>
  <c r="E29" i="14"/>
  <c r="D29" i="14"/>
  <c r="J27" i="14"/>
  <c r="I27" i="14"/>
  <c r="H27" i="14"/>
  <c r="G27" i="14"/>
  <c r="F27" i="14"/>
  <c r="E27" i="14"/>
  <c r="D27" i="14"/>
  <c r="I23" i="14"/>
  <c r="H23" i="14"/>
  <c r="G23" i="14"/>
  <c r="F23" i="14"/>
  <c r="E23" i="14"/>
  <c r="E9" i="14" s="1"/>
  <c r="E7" i="14" s="1"/>
  <c r="D23" i="14"/>
  <c r="J21" i="14"/>
  <c r="I21" i="14"/>
  <c r="H21" i="14"/>
  <c r="G21" i="14"/>
  <c r="F21" i="14"/>
  <c r="F9" i="14" s="1"/>
  <c r="F7" i="14" s="1"/>
  <c r="E21" i="14"/>
  <c r="D21" i="14"/>
  <c r="I8" i="14"/>
  <c r="H8" i="14"/>
  <c r="G8" i="14"/>
  <c r="F8" i="14"/>
  <c r="E8" i="14"/>
  <c r="H9" i="14" l="1"/>
  <c r="H7" i="14" s="1"/>
  <c r="I9" i="14"/>
  <c r="I7" i="14" s="1"/>
  <c r="G9" i="14"/>
  <c r="G7" i="14" s="1"/>
</calcChain>
</file>

<file path=xl/sharedStrings.xml><?xml version="1.0" encoding="utf-8"?>
<sst xmlns="http://schemas.openxmlformats.org/spreadsheetml/2006/main" count="895" uniqueCount="392">
  <si>
    <r>
      <t xml:space="preserve"> 　要　　　統　　　計　　　表  </t>
    </r>
    <r>
      <rPr>
        <sz val="12"/>
        <rFont val="ＭＳ 明朝"/>
        <family val="1"/>
        <charset val="128"/>
      </rPr>
      <t>（続き）</t>
    </r>
    <rPh sb="18" eb="19">
      <t>ツヅ</t>
    </rPh>
    <phoneticPr fontId="5"/>
  </si>
  <si>
    <t>農業就業人口(販売農家)</t>
  </si>
  <si>
    <t>事業所数</t>
  </si>
  <si>
    <t>従業者数</t>
  </si>
  <si>
    <t>総　数</t>
  </si>
  <si>
    <t>世帯</t>
  </si>
  <si>
    <t>人</t>
  </si>
  <si>
    <t>ha</t>
  </si>
  <si>
    <t>総数</t>
  </si>
  <si>
    <t>市部</t>
  </si>
  <si>
    <t>市　部</t>
  </si>
  <si>
    <t>郡部</t>
  </si>
  <si>
    <t>郡　部</t>
  </si>
  <si>
    <t>佐賀市</t>
  </si>
  <si>
    <t>唐津市</t>
  </si>
  <si>
    <t>鳥栖市</t>
  </si>
  <si>
    <t>多久市</t>
  </si>
  <si>
    <t>伊万里市</t>
  </si>
  <si>
    <t>武雄市</t>
  </si>
  <si>
    <t>鹿島市</t>
  </si>
  <si>
    <t>小城市</t>
    <rPh sb="2" eb="3">
      <t>シ</t>
    </rPh>
    <phoneticPr fontId="5"/>
  </si>
  <si>
    <t>嬉野市</t>
    <rPh sb="0" eb="2">
      <t>ウレシノ</t>
    </rPh>
    <rPh sb="2" eb="3">
      <t>シ</t>
    </rPh>
    <phoneticPr fontId="13"/>
  </si>
  <si>
    <t>神埼市</t>
    <rPh sb="2" eb="3">
      <t>シ</t>
    </rPh>
    <phoneticPr fontId="13"/>
  </si>
  <si>
    <t>神埼郡</t>
  </si>
  <si>
    <t>神</t>
    <rPh sb="0" eb="1">
      <t>カミ</t>
    </rPh>
    <phoneticPr fontId="5"/>
  </si>
  <si>
    <t>吉野ヶ里町</t>
    <rPh sb="0" eb="4">
      <t>ヨシノガリ</t>
    </rPh>
    <rPh sb="4" eb="5">
      <t>チョウ</t>
    </rPh>
    <phoneticPr fontId="13"/>
  </si>
  <si>
    <t>三養基郡</t>
  </si>
  <si>
    <t>三</t>
    <rPh sb="0" eb="1">
      <t>サン</t>
    </rPh>
    <phoneticPr fontId="5"/>
  </si>
  <si>
    <t>基山町</t>
  </si>
  <si>
    <t>上峰町</t>
  </si>
  <si>
    <t>みやき町</t>
    <rPh sb="3" eb="4">
      <t>チョウ</t>
    </rPh>
    <phoneticPr fontId="5"/>
  </si>
  <si>
    <t>東松浦郡</t>
  </si>
  <si>
    <t>東</t>
    <rPh sb="0" eb="1">
      <t>ヒガシ</t>
    </rPh>
    <phoneticPr fontId="5"/>
  </si>
  <si>
    <t>玄海町</t>
  </si>
  <si>
    <t>西松浦郡</t>
  </si>
  <si>
    <t>西</t>
    <rPh sb="0" eb="1">
      <t>ニシ</t>
    </rPh>
    <phoneticPr fontId="5"/>
  </si>
  <si>
    <t>有田町</t>
  </si>
  <si>
    <t>杵島郡</t>
  </si>
  <si>
    <t>杵</t>
    <rPh sb="0" eb="1">
      <t>キネ</t>
    </rPh>
    <phoneticPr fontId="5"/>
  </si>
  <si>
    <t>大町町</t>
  </si>
  <si>
    <t>江北町</t>
  </si>
  <si>
    <t>白石町</t>
  </si>
  <si>
    <t>藤津郡</t>
  </si>
  <si>
    <t>藤</t>
    <rPh sb="0" eb="1">
      <t>フジ</t>
    </rPh>
    <phoneticPr fontId="5"/>
  </si>
  <si>
    <t>太良町</t>
  </si>
  <si>
    <t>神</t>
    <rPh sb="0" eb="1">
      <t>カミ</t>
    </rPh>
    <phoneticPr fontId="13"/>
  </si>
  <si>
    <t>神埼郡</t>
    <rPh sb="0" eb="2">
      <t>カンザキ</t>
    </rPh>
    <rPh sb="2" eb="3">
      <t>グン</t>
    </rPh>
    <phoneticPr fontId="13"/>
  </si>
  <si>
    <t>千円</t>
  </si>
  <si>
    <t>うち義務的経費</t>
    <rPh sb="2" eb="4">
      <t>ギム</t>
    </rPh>
    <phoneticPr fontId="18"/>
  </si>
  <si>
    <t>左のうち地方税額</t>
    <rPh sb="4" eb="6">
      <t>チホウ</t>
    </rPh>
    <rPh sb="6" eb="7">
      <t>ゼイ</t>
    </rPh>
    <phoneticPr fontId="18"/>
  </si>
  <si>
    <t>被保護実人員</t>
    <rPh sb="3" eb="4">
      <t>ジツ</t>
    </rPh>
    <phoneticPr fontId="13"/>
  </si>
  <si>
    <t>吉野ヶ里町</t>
    <rPh sb="0" eb="4">
      <t>ヨシノガリ</t>
    </rPh>
    <rPh sb="4" eb="5">
      <t>チョウ</t>
    </rPh>
    <phoneticPr fontId="5"/>
  </si>
  <si>
    <t>嬉野市</t>
    <rPh sb="0" eb="2">
      <t>ウレシノ</t>
    </rPh>
    <rPh sb="2" eb="3">
      <t>シ</t>
    </rPh>
    <phoneticPr fontId="5"/>
  </si>
  <si>
    <t>件</t>
  </si>
  <si>
    <t>資　料</t>
    <phoneticPr fontId="7"/>
  </si>
  <si>
    <t>○</t>
  </si>
  <si>
    <t>△</t>
  </si>
  <si>
    <t>有田町</t>
    <rPh sb="0" eb="3">
      <t>アリタチョウ</t>
    </rPh>
    <phoneticPr fontId="5"/>
  </si>
  <si>
    <t>唐</t>
    <rPh sb="0" eb="1">
      <t>カラ</t>
    </rPh>
    <phoneticPr fontId="5"/>
  </si>
  <si>
    <t>47,4,12</t>
  </si>
  <si>
    <t>佐</t>
    <rPh sb="0" eb="1">
      <t>サ</t>
    </rPh>
    <phoneticPr fontId="5"/>
  </si>
  <si>
    <t>神埼市</t>
    <rPh sb="0" eb="2">
      <t>カンザキ</t>
    </rPh>
    <rPh sb="2" eb="3">
      <t>シ</t>
    </rPh>
    <phoneticPr fontId="5"/>
  </si>
  <si>
    <t>小城市</t>
    <rPh sb="0" eb="3">
      <t>オギシ</t>
    </rPh>
    <phoneticPr fontId="5"/>
  </si>
  <si>
    <t>武雄市</t>
    <phoneticPr fontId="5"/>
  </si>
  <si>
    <t>47,60,4</t>
  </si>
  <si>
    <t>46,48,5,13</t>
  </si>
  <si>
    <t>3市町</t>
  </si>
  <si>
    <t>1市7離島</t>
  </si>
  <si>
    <t>12市町</t>
  </si>
  <si>
    <t>20市町</t>
  </si>
  <si>
    <t>△　一部指定</t>
  </si>
  <si>
    <t>〇　　指　定</t>
  </si>
  <si>
    <t>カ所</t>
  </si>
  <si>
    <t>%</t>
  </si>
  <si>
    <t>所</t>
  </si>
  <si>
    <t>床</t>
  </si>
  <si>
    <t>施設</t>
  </si>
  <si>
    <t>国・県道</t>
  </si>
  <si>
    <t>市町村道</t>
  </si>
  <si>
    <t>事業所数</t>
    <rPh sb="0" eb="3">
      <t>ジギョウショ</t>
    </rPh>
    <rPh sb="3" eb="4">
      <t>スウ</t>
    </rPh>
    <phoneticPr fontId="5"/>
  </si>
  <si>
    <t>事業所</t>
  </si>
  <si>
    <t>万円</t>
  </si>
  <si>
    <t>km</t>
  </si>
  <si>
    <t>台</t>
  </si>
  <si>
    <t>店</t>
  </si>
  <si>
    <t>男</t>
  </si>
  <si>
    <t>女</t>
  </si>
  <si>
    <t>k㎡</t>
  </si>
  <si>
    <t>さがけん</t>
  </si>
  <si>
    <t>さがし</t>
  </si>
  <si>
    <t>からつし</t>
  </si>
  <si>
    <t>とすし</t>
  </si>
  <si>
    <t>たくし</t>
  </si>
  <si>
    <t>いまりし</t>
  </si>
  <si>
    <t>たけおし</t>
  </si>
  <si>
    <t>かしまし</t>
  </si>
  <si>
    <t>かんざきぐん</t>
  </si>
  <si>
    <t>みやきぐん</t>
  </si>
  <si>
    <t>三</t>
    <rPh sb="0" eb="1">
      <t>サン</t>
    </rPh>
    <phoneticPr fontId="13"/>
  </si>
  <si>
    <t>きやまちょう</t>
  </si>
  <si>
    <t>かみみねちょう</t>
  </si>
  <si>
    <t>ひがしまつうらぐん</t>
  </si>
  <si>
    <t>東</t>
    <rPh sb="0" eb="1">
      <t>ヒガシ</t>
    </rPh>
    <phoneticPr fontId="13"/>
  </si>
  <si>
    <t>げんかいちょう</t>
  </si>
  <si>
    <t>にしまつうらぐん</t>
  </si>
  <si>
    <t>西</t>
    <rPh sb="0" eb="1">
      <t>ニシ</t>
    </rPh>
    <phoneticPr fontId="13"/>
  </si>
  <si>
    <t>きしまぐん</t>
  </si>
  <si>
    <t>杵</t>
    <rPh sb="0" eb="1">
      <t>キネ</t>
    </rPh>
    <phoneticPr fontId="13"/>
  </si>
  <si>
    <t>おおまちちょう</t>
  </si>
  <si>
    <t>こうほくまち</t>
  </si>
  <si>
    <t>ふじつぐん</t>
  </si>
  <si>
    <t>藤</t>
    <rPh sb="0" eb="1">
      <t>フジ</t>
    </rPh>
    <phoneticPr fontId="13"/>
  </si>
  <si>
    <t>たらちょう</t>
  </si>
  <si>
    <t>被保護世帯数</t>
    <phoneticPr fontId="13"/>
  </si>
  <si>
    <t>唐津市</t>
    <rPh sb="0" eb="3">
      <t>カラツシ</t>
    </rPh>
    <phoneticPr fontId="3"/>
  </si>
  <si>
    <t>神埼郡</t>
    <phoneticPr fontId="3"/>
  </si>
  <si>
    <t>百万円</t>
    <rPh sb="0" eb="1">
      <t>ヒャク</t>
    </rPh>
    <phoneticPr fontId="3"/>
  </si>
  <si>
    <t>-</t>
  </si>
  <si>
    <t>過疎地域</t>
  </si>
  <si>
    <t>9市町</t>
  </si>
  <si>
    <t>経営耕地面積
（販売農家）</t>
    <phoneticPr fontId="3"/>
  </si>
  <si>
    <t>地方拠点
都市地域</t>
  </si>
  <si>
    <t>うち自主財源</t>
  </si>
  <si>
    <t>うち投資的経費</t>
  </si>
  <si>
    <t>3市</t>
    <rPh sb="1" eb="2">
      <t>シ</t>
    </rPh>
    <phoneticPr fontId="10"/>
  </si>
  <si>
    <t xml:space="preserve"> </t>
    <phoneticPr fontId="3"/>
  </si>
  <si>
    <t>県さが創生推進課</t>
    <rPh sb="0" eb="1">
      <t>ケン</t>
    </rPh>
    <rPh sb="3" eb="5">
      <t>ソウセイ</t>
    </rPh>
    <rPh sb="5" eb="7">
      <t>スイシン</t>
    </rPh>
    <rPh sb="7" eb="8">
      <t>カ</t>
    </rPh>
    <phoneticPr fontId="5"/>
  </si>
  <si>
    <r>
      <t>１-１　市　町　主　要　統　計　表</t>
    </r>
    <r>
      <rPr>
        <sz val="12"/>
        <rFont val="ＭＳ 明朝"/>
        <family val="1"/>
        <charset val="128"/>
      </rPr>
      <t>　（続き）</t>
    </r>
    <phoneticPr fontId="5"/>
  </si>
  <si>
    <t>おぎし</t>
    <phoneticPr fontId="5"/>
  </si>
  <si>
    <t>うれしのし</t>
    <phoneticPr fontId="5"/>
  </si>
  <si>
    <t>よしのがりちょう</t>
    <phoneticPr fontId="5"/>
  </si>
  <si>
    <t>東松浦郡</t>
    <phoneticPr fontId="13"/>
  </si>
  <si>
    <t>事業所</t>
    <rPh sb="0" eb="2">
      <t>ジギョウ</t>
    </rPh>
    <rPh sb="2" eb="3">
      <t>ショ</t>
    </rPh>
    <phoneticPr fontId="5"/>
  </si>
  <si>
    <t>戸</t>
  </si>
  <si>
    <t xml:space="preserve"> 410 237</t>
  </si>
  <si>
    <t xml:space="preserve"> 34 634</t>
  </si>
  <si>
    <t xml:space="preserve"> 96 255</t>
  </si>
  <si>
    <t xml:space="preserve"> 266 782</t>
  </si>
  <si>
    <t>本</t>
    <rPh sb="0" eb="1">
      <t>ホン</t>
    </rPh>
    <phoneticPr fontId="3"/>
  </si>
  <si>
    <t xml:space="preserve"> 　要　　　統　　　計　　　表</t>
    <phoneticPr fontId="5"/>
  </si>
  <si>
    <t>かんざきし</t>
    <phoneticPr fontId="5"/>
  </si>
  <si>
    <t>三養基郡</t>
    <phoneticPr fontId="13"/>
  </si>
  <si>
    <t>みやきちょう</t>
    <phoneticPr fontId="5"/>
  </si>
  <si>
    <t>西松浦郡</t>
    <phoneticPr fontId="13"/>
  </si>
  <si>
    <t>ありたちょう</t>
    <phoneticPr fontId="5"/>
  </si>
  <si>
    <t>杵島郡</t>
    <phoneticPr fontId="13"/>
  </si>
  <si>
    <t>しろいしちょう</t>
    <phoneticPr fontId="5"/>
  </si>
  <si>
    <t>藤津郡</t>
    <phoneticPr fontId="13"/>
  </si>
  <si>
    <t>※</t>
    <phoneticPr fontId="5"/>
  </si>
  <si>
    <t>一世帯当
たり人員</t>
    <phoneticPr fontId="3"/>
  </si>
  <si>
    <t xml:space="preserve">1-1　市　　　町　　　主  </t>
    <phoneticPr fontId="5"/>
  </si>
  <si>
    <t>　　　 農産物販売金額が15万円以上あった世帯をいう。</t>
    <rPh sb="4" eb="7">
      <t>ノウサンブツ</t>
    </rPh>
    <rPh sb="7" eb="9">
      <t>ハンバイ</t>
    </rPh>
    <rPh sb="9" eb="11">
      <t>キンガク</t>
    </rPh>
    <rPh sb="14" eb="16">
      <t>マンエン</t>
    </rPh>
    <rPh sb="16" eb="18">
      <t>イジョウ</t>
    </rPh>
    <rPh sb="21" eb="23">
      <t>セタイ</t>
    </rPh>
    <phoneticPr fontId="46"/>
  </si>
  <si>
    <t>(注) 1)出生率・死亡率…厚生労働省の人口動態統計調査の集計結果に基づき、県医務課で算出。</t>
    <rPh sb="10" eb="13">
      <t>シボウリツ</t>
    </rPh>
    <rPh sb="14" eb="16">
      <t>コウセイ</t>
    </rPh>
    <rPh sb="16" eb="19">
      <t>ロウドウショウ</t>
    </rPh>
    <rPh sb="38" eb="39">
      <t>ケン</t>
    </rPh>
    <rPh sb="39" eb="41">
      <t>イム</t>
    </rPh>
    <rPh sb="41" eb="42">
      <t>カ</t>
    </rPh>
    <phoneticPr fontId="5"/>
  </si>
  <si>
    <t xml:space="preserve">     2)住民基本台帳…住民基本台帳人口要覧より。外国人住民は含まない。</t>
    <rPh sb="13" eb="19">
      <t>ジュウミンキホンダイチョウ</t>
    </rPh>
    <rPh sb="19" eb="21">
      <t>ジンコウ</t>
    </rPh>
    <rPh sb="21" eb="23">
      <t>ヨウラン</t>
    </rPh>
    <rPh sb="29" eb="31">
      <t>ジュウミン</t>
    </rPh>
    <phoneticPr fontId="5"/>
  </si>
  <si>
    <t xml:space="preserve">     6)農業…農林水産省の農林業センサスによる。</t>
    <rPh sb="6" eb="8">
      <t>ノウギョウ</t>
    </rPh>
    <rPh sb="9" eb="11">
      <t>ノウリン</t>
    </rPh>
    <rPh sb="11" eb="14">
      <t>スイサンショウ</t>
    </rPh>
    <rPh sb="15" eb="18">
      <t>ノウリンギョウ</t>
    </rPh>
    <phoneticPr fontId="46"/>
  </si>
  <si>
    <t xml:space="preserve">     8)農家…調査期日現在で、経営耕地面積が10a以上の農業を営む世帯又は経営耕地面積が10a未満であっても、調査期日前1年間における</t>
    <rPh sb="6" eb="8">
      <t>ノウカ</t>
    </rPh>
    <rPh sb="9" eb="15">
      <t>チョウサキジツゲンザイ</t>
    </rPh>
    <rPh sb="17" eb="19">
      <t>ケイエイ</t>
    </rPh>
    <rPh sb="19" eb="21">
      <t>コウチ</t>
    </rPh>
    <rPh sb="21" eb="23">
      <t>メンセキ</t>
    </rPh>
    <rPh sb="27" eb="29">
      <t>イジョウ</t>
    </rPh>
    <rPh sb="30" eb="32">
      <t>ノウギョウ</t>
    </rPh>
    <rPh sb="33" eb="34">
      <t>イトナ</t>
    </rPh>
    <rPh sb="35" eb="37">
      <t>セタイ</t>
    </rPh>
    <rPh sb="37" eb="38">
      <t>マタ</t>
    </rPh>
    <rPh sb="39" eb="45">
      <t>ケイエイコウチメンセキ</t>
    </rPh>
    <rPh sb="49" eb="51">
      <t>ミマン</t>
    </rPh>
    <rPh sb="57" eb="59">
      <t>チョウサ</t>
    </rPh>
    <rPh sb="59" eb="61">
      <t>キジツ</t>
    </rPh>
    <rPh sb="61" eb="62">
      <t>マエ</t>
    </rPh>
    <rPh sb="63" eb="65">
      <t>ネンカン</t>
    </rPh>
    <phoneticPr fontId="46"/>
  </si>
  <si>
    <t xml:space="preserve">     9)販売農家…経営耕地面積が30a以上又は調査期日前1年間における農産物販売金額が50万円以上の農家をいう。</t>
    <rPh sb="7" eb="9">
      <t>ハンバイ</t>
    </rPh>
    <rPh sb="9" eb="11">
      <t>ノウカ</t>
    </rPh>
    <rPh sb="12" eb="14">
      <t>ケイエイ</t>
    </rPh>
    <rPh sb="14" eb="16">
      <t>コウチ</t>
    </rPh>
    <rPh sb="16" eb="18">
      <t>メンセキ</t>
    </rPh>
    <rPh sb="22" eb="24">
      <t>イジョウ</t>
    </rPh>
    <rPh sb="24" eb="25">
      <t>マタ</t>
    </rPh>
    <rPh sb="26" eb="31">
      <t>チョウサキジツマエ</t>
    </rPh>
    <rPh sb="32" eb="34">
      <t>ネンカン</t>
    </rPh>
    <rPh sb="38" eb="41">
      <t>ノウサンブツ</t>
    </rPh>
    <rPh sb="41" eb="43">
      <t>ハンバイ</t>
    </rPh>
    <rPh sb="43" eb="45">
      <t>キンガク</t>
    </rPh>
    <rPh sb="48" eb="50">
      <t>マンエン</t>
    </rPh>
    <rPh sb="50" eb="52">
      <t>イジョウ</t>
    </rPh>
    <rPh sb="53" eb="55">
      <t>ノウカ</t>
    </rPh>
    <phoneticPr fontId="46"/>
  </si>
  <si>
    <t>23 906</t>
    <phoneticPr fontId="3"/>
  </si>
  <si>
    <t>総 数</t>
    <phoneticPr fontId="3"/>
  </si>
  <si>
    <t>　     っている者をいう。</t>
    <phoneticPr fontId="3"/>
  </si>
  <si>
    <t xml:space="preserve">     3)道路実延長及び道路舗装率…県道路課「道路現況表」による。（西日本高速道路（株）管理：西九州自動車道（国道497号）は  
    </t>
    <rPh sb="36" eb="37">
      <t>ニシ</t>
    </rPh>
    <rPh sb="39" eb="41">
      <t>コウソク</t>
    </rPh>
    <rPh sb="44" eb="45">
      <t>カブ</t>
    </rPh>
    <phoneticPr fontId="5"/>
  </si>
  <si>
    <t xml:space="preserve">     　含まない。） 四捨五入の関係で内訳の計と総数が合わない場合がある。</t>
    <phoneticPr fontId="3"/>
  </si>
  <si>
    <t>(注) 1)林野面積…現況森林面積と森林以外の草生地の面積を合わせたものをいい、不動産登記規則に規定する地目では山林と原野を合</t>
    <rPh sb="10" eb="12">
      <t>ゲンキョウ</t>
    </rPh>
    <rPh sb="12" eb="14">
      <t>シンリン</t>
    </rPh>
    <rPh sb="14" eb="16">
      <t>メンセキ</t>
    </rPh>
    <rPh sb="17" eb="19">
      <t>シンリン</t>
    </rPh>
    <rPh sb="19" eb="21">
      <t>イガイ</t>
    </rPh>
    <rPh sb="22" eb="23">
      <t>クサ</t>
    </rPh>
    <rPh sb="23" eb="25">
      <t>キジ</t>
    </rPh>
    <rPh sb="26" eb="28">
      <t>メンセキ</t>
    </rPh>
    <rPh sb="29" eb="30">
      <t>ア</t>
    </rPh>
    <rPh sb="39" eb="42">
      <t>フドウサン</t>
    </rPh>
    <rPh sb="42" eb="44">
      <t>トウキ</t>
    </rPh>
    <rPh sb="44" eb="46">
      <t>キソク</t>
    </rPh>
    <rPh sb="47" eb="49">
      <t>キテイ</t>
    </rPh>
    <rPh sb="51" eb="53">
      <t>チモク</t>
    </rPh>
    <rPh sb="55" eb="57">
      <t>サンリン</t>
    </rPh>
    <rPh sb="58" eb="60">
      <t>ゲンヤ</t>
    </rPh>
    <rPh sb="61" eb="62">
      <t>ア</t>
    </rPh>
    <phoneticPr fontId="9"/>
  </si>
  <si>
    <t>　 　　わせた面積に相当する。</t>
    <phoneticPr fontId="3"/>
  </si>
  <si>
    <t xml:space="preserve">     2)製造業…経済産業省の工業統計調査（毎年調査）結果を県統計分析課が独自集計したもので、経済産業省が公表する数値と若干</t>
    <rPh sb="35" eb="37">
      <t>ブンセキ</t>
    </rPh>
    <rPh sb="37" eb="38">
      <t>カ</t>
    </rPh>
    <rPh sb="39" eb="41">
      <t>ドクジ</t>
    </rPh>
    <rPh sb="59" eb="61">
      <t>スウチ</t>
    </rPh>
    <rPh sb="62" eb="64">
      <t>ジャッカン</t>
    </rPh>
    <phoneticPr fontId="5"/>
  </si>
  <si>
    <t xml:space="preserve">     5)商業…総務省・経済産業省「平成28年経済センサス-活動調査」結果。施設内の事業所は含まない。</t>
    <rPh sb="24" eb="25">
      <t>ネン</t>
    </rPh>
    <rPh sb="25" eb="27">
      <t>ケイザイ</t>
    </rPh>
    <rPh sb="32" eb="34">
      <t>カツドウ</t>
    </rPh>
    <rPh sb="34" eb="36">
      <t>チョウサ</t>
    </rPh>
    <phoneticPr fontId="5"/>
  </si>
  <si>
    <t>　   　「従業者」は、当該事業所に所属して働いている全ての人をいう。他の会社などの別経営の事業所へ出向又は派遣している人も含まれる。</t>
    <phoneticPr fontId="5"/>
  </si>
  <si>
    <t>　   　「商品販売額」は、平成27年1月1日から27年12月31日までの1年間の実績である。</t>
    <rPh sb="6" eb="8">
      <t>ショウヒン</t>
    </rPh>
    <rPh sb="8" eb="10">
      <t>ハンバイ</t>
    </rPh>
    <rPh sb="10" eb="11">
      <t>ガク</t>
    </rPh>
    <rPh sb="14" eb="16">
      <t>ヘイセイ</t>
    </rPh>
    <rPh sb="18" eb="19">
      <t>ネン</t>
    </rPh>
    <rPh sb="20" eb="21">
      <t>ガツ</t>
    </rPh>
    <rPh sb="22" eb="23">
      <t>ヒ</t>
    </rPh>
    <phoneticPr fontId="5"/>
  </si>
  <si>
    <t xml:space="preserve">     6)ポスト設置数…日本郵便株式会社九州支社資料による。</t>
    <rPh sb="10" eb="12">
      <t>セッチ</t>
    </rPh>
    <rPh sb="14" eb="16">
      <t>ニホン</t>
    </rPh>
    <rPh sb="16" eb="18">
      <t>ユウビン</t>
    </rPh>
    <rPh sb="18" eb="20">
      <t>カブシキ</t>
    </rPh>
    <rPh sb="20" eb="22">
      <t>カイシャ</t>
    </rPh>
    <rPh sb="22" eb="24">
      <t>キュウシュウ</t>
    </rPh>
    <rPh sb="24" eb="26">
      <t>シシャ</t>
    </rPh>
    <phoneticPr fontId="13"/>
  </si>
  <si>
    <t>卸 売 業 H28.6.1</t>
    <phoneticPr fontId="3"/>
  </si>
  <si>
    <t xml:space="preserve">    国民健康保険被保険者数…国民健康保険課「国民健康保険事業状況報告書」による。この表には，医師，歯科医師，建設業者等の</t>
    <rPh sb="16" eb="18">
      <t>コクミン</t>
    </rPh>
    <rPh sb="18" eb="20">
      <t>ケンコウ</t>
    </rPh>
    <rPh sb="20" eb="23">
      <t>ホケンカ</t>
    </rPh>
    <rPh sb="34" eb="36">
      <t>ホウコク</t>
    </rPh>
    <rPh sb="36" eb="37">
      <t>ショ</t>
    </rPh>
    <phoneticPr fontId="7"/>
  </si>
  <si>
    <t>　  国民健康保険組合の被保険者を含まない。</t>
    <phoneticPr fontId="3"/>
  </si>
  <si>
    <t xml:space="preserve">  3)拠出制国民年金被保険者数…日本年金機構佐賀事務センターの資料による。この表は，適用済者から資格喪失，転出等を控除した</t>
    <rPh sb="17" eb="19">
      <t>ニホン</t>
    </rPh>
    <rPh sb="19" eb="21">
      <t>ネンキン</t>
    </rPh>
    <rPh sb="21" eb="23">
      <t>キコウ</t>
    </rPh>
    <rPh sb="23" eb="25">
      <t>サガ</t>
    </rPh>
    <rPh sb="25" eb="27">
      <t>ジム</t>
    </rPh>
    <rPh sb="32" eb="34">
      <t>シリョウ</t>
    </rPh>
    <phoneticPr fontId="13"/>
  </si>
  <si>
    <t>　  実被保険者数であり，強制適用と任意加入の合計を示す。</t>
    <phoneticPr fontId="3"/>
  </si>
  <si>
    <r>
      <t xml:space="preserve"> 　　　統　　　計　　　表  </t>
    </r>
    <r>
      <rPr>
        <sz val="12"/>
        <rFont val="ＭＳ 明朝"/>
        <family val="1"/>
        <charset val="128"/>
      </rPr>
      <t>（続き）</t>
    </r>
    <rPh sb="16" eb="17">
      <t>ツヅ</t>
    </rPh>
    <phoneticPr fontId="5"/>
  </si>
  <si>
    <t>1-1　市　　　町　　　主  　　 要　</t>
    <phoneticPr fontId="5"/>
  </si>
  <si>
    <t>公共社会
体育施設
H30.3.31</t>
    <phoneticPr fontId="3"/>
  </si>
  <si>
    <t>公 民 館
R1.5.1</t>
    <phoneticPr fontId="3"/>
  </si>
  <si>
    <t>(注) 1)病院・診療所・病床数…厚生労働省「医療施設調査」による。</t>
    <rPh sb="17" eb="19">
      <t>コウセイ</t>
    </rPh>
    <rPh sb="19" eb="22">
      <t>ロウドウショウ</t>
    </rPh>
    <phoneticPr fontId="5"/>
  </si>
  <si>
    <t xml:space="preserve">     2)理容所・美容所・クリーニング所数…県生活衛生課の資料による。クリーニング所数は取次店を含む。</t>
    <phoneticPr fontId="3"/>
  </si>
  <si>
    <t xml:space="preserve">     4)保育所在籍者数…県こども未来課の資料による。</t>
    <rPh sb="19" eb="21">
      <t>ミライ</t>
    </rPh>
    <phoneticPr fontId="5"/>
  </si>
  <si>
    <t xml:space="preserve">     6)小学校児童数欄の（　）は、義務教育学校小学部の児童数外書き。</t>
    <rPh sb="7" eb="10">
      <t>ショウガッコウ</t>
    </rPh>
    <rPh sb="10" eb="12">
      <t>ジドウ</t>
    </rPh>
    <rPh sb="12" eb="13">
      <t>スウ</t>
    </rPh>
    <rPh sb="13" eb="14">
      <t>ラン</t>
    </rPh>
    <rPh sb="20" eb="22">
      <t>ギム</t>
    </rPh>
    <rPh sb="22" eb="24">
      <t>キョウイク</t>
    </rPh>
    <rPh sb="24" eb="26">
      <t>ガッコウ</t>
    </rPh>
    <rPh sb="26" eb="28">
      <t>ショウガク</t>
    </rPh>
    <rPh sb="28" eb="29">
      <t>ブ</t>
    </rPh>
    <rPh sb="30" eb="32">
      <t>ジドウ</t>
    </rPh>
    <rPh sb="32" eb="33">
      <t>スウ</t>
    </rPh>
    <rPh sb="33" eb="34">
      <t>ガイ</t>
    </rPh>
    <rPh sb="34" eb="35">
      <t>カ</t>
    </rPh>
    <phoneticPr fontId="44"/>
  </si>
  <si>
    <t xml:space="preserve">     7)中学校生徒数欄の（　）は、義務教育学校中学部の生徒数外書き。</t>
    <rPh sb="7" eb="8">
      <t>チュウ</t>
    </rPh>
    <rPh sb="10" eb="13">
      <t>セイトスウ</t>
    </rPh>
    <rPh sb="12" eb="13">
      <t>スウ</t>
    </rPh>
    <rPh sb="13" eb="14">
      <t>ラン</t>
    </rPh>
    <rPh sb="20" eb="22">
      <t>ギム</t>
    </rPh>
    <rPh sb="22" eb="24">
      <t>キョウイク</t>
    </rPh>
    <rPh sb="24" eb="26">
      <t>ガッコウ</t>
    </rPh>
    <rPh sb="26" eb="27">
      <t>チュウ</t>
    </rPh>
    <rPh sb="28" eb="29">
      <t>ブ</t>
    </rPh>
    <rPh sb="30" eb="32">
      <t>セイト</t>
    </rPh>
    <rPh sb="32" eb="33">
      <t>スウ</t>
    </rPh>
    <rPh sb="33" eb="34">
      <t>ガイ</t>
    </rPh>
    <rPh sb="34" eb="35">
      <t>カ</t>
    </rPh>
    <phoneticPr fontId="44"/>
  </si>
  <si>
    <t xml:space="preserve">     9)公共社会体育施設数…県スポーツ課の資料による。</t>
    <phoneticPr fontId="5"/>
  </si>
  <si>
    <t>(注) 1)市町議員定数、職員数…県市町支援課の資料による。</t>
    <rPh sb="6" eb="8">
      <t>シチョウ</t>
    </rPh>
    <rPh sb="8" eb="10">
      <t>ギイン</t>
    </rPh>
    <rPh sb="10" eb="12">
      <t>テイスウ</t>
    </rPh>
    <rPh sb="13" eb="15">
      <t>ショクイン</t>
    </rPh>
    <rPh sb="15" eb="16">
      <t>スウ</t>
    </rPh>
    <rPh sb="17" eb="18">
      <t>ケン</t>
    </rPh>
    <rPh sb="18" eb="20">
      <t>シチョウ</t>
    </rPh>
    <rPh sb="20" eb="22">
      <t>シエン</t>
    </rPh>
    <rPh sb="22" eb="23">
      <t>カ</t>
    </rPh>
    <rPh sb="24" eb="26">
      <t>シリョウ</t>
    </rPh>
    <phoneticPr fontId="5"/>
  </si>
  <si>
    <t xml:space="preserve">     2)選挙人名簿登録者数…県選挙管理委員会の資料による。</t>
    <phoneticPr fontId="3"/>
  </si>
  <si>
    <r>
      <t>1-2　地　域　指　定　一　覧　表　－</t>
    </r>
    <r>
      <rPr>
        <sz val="12"/>
        <rFont val="ＭＳ 明朝"/>
        <family val="1"/>
        <charset val="128"/>
      </rPr>
      <t>市町－</t>
    </r>
    <phoneticPr fontId="7"/>
  </si>
  <si>
    <t>原子力発電施設等立地地域</t>
    <phoneticPr fontId="3"/>
  </si>
  <si>
    <t>(注) 1)農村地域・・・・・・・・・・・・・・・</t>
    <phoneticPr fontId="5"/>
  </si>
  <si>
    <t xml:space="preserve">     2)農業振興地域・・・・・・・・・・・・・</t>
    <phoneticPr fontId="3"/>
  </si>
  <si>
    <t xml:space="preserve">     3)振興山村地域・・・・・・・・・・・・・</t>
    <phoneticPr fontId="5"/>
  </si>
  <si>
    <t>　</t>
    <phoneticPr fontId="3"/>
  </si>
  <si>
    <t xml:space="preserve">     4)特定農山村地域・・・・・・・・・・・・</t>
    <phoneticPr fontId="5"/>
  </si>
  <si>
    <t xml:space="preserve">     5)過疎地域・・・・・・・・・・・・・・・</t>
    <phoneticPr fontId="3"/>
  </si>
  <si>
    <t xml:space="preserve">     6)低開発地域工業開発地区・・・・・・・・</t>
    <phoneticPr fontId="3"/>
  </si>
  <si>
    <t xml:space="preserve">     7)都市計画区域・・・・・・・・・・・・・</t>
    <phoneticPr fontId="3"/>
  </si>
  <si>
    <t xml:space="preserve">     8)離島振興地域・・・・・・・・・・・・・</t>
    <phoneticPr fontId="3"/>
  </si>
  <si>
    <t xml:space="preserve">     9)半島振興対策実施地域・・・・・・・・・</t>
    <phoneticPr fontId="3"/>
  </si>
  <si>
    <t xml:space="preserve">    10)地方拠点都市地域・・・・・・・・・・・</t>
    <phoneticPr fontId="3"/>
  </si>
  <si>
    <t xml:space="preserve">    11)原子力発電施設等立地地域・・・・・・・</t>
    <rPh sb="7" eb="10">
      <t>ゲンシリョク</t>
    </rPh>
    <rPh sb="10" eb="12">
      <t>ハツデン</t>
    </rPh>
    <rPh sb="12" eb="14">
      <t>シセツ</t>
    </rPh>
    <rPh sb="14" eb="15">
      <t>トウ</t>
    </rPh>
    <rPh sb="15" eb="17">
      <t>リッチ</t>
    </rPh>
    <rPh sb="17" eb="19">
      <t>チイキ</t>
    </rPh>
    <phoneticPr fontId="5"/>
  </si>
  <si>
    <t>48,54,元,2,4</t>
    <rPh sb="6" eb="7">
      <t>モト</t>
    </rPh>
    <phoneticPr fontId="9"/>
  </si>
  <si>
    <t>57,60,3</t>
  </si>
  <si>
    <t>46,57,60</t>
  </si>
  <si>
    <t>48,4</t>
  </si>
  <si>
    <t>47,61</t>
  </si>
  <si>
    <t>県農政
企画課</t>
    <rPh sb="0" eb="1">
      <t>ケン</t>
    </rPh>
    <rPh sb="1" eb="3">
      <t>ノウセイ</t>
    </rPh>
    <rPh sb="4" eb="6">
      <t>キカク</t>
    </rPh>
    <rPh sb="6" eb="7">
      <t>カ</t>
    </rPh>
    <phoneticPr fontId="10"/>
  </si>
  <si>
    <t>「農村地域への産業の導入の促進等に関する法律」(旧称：農村地域工業等導入促進法）</t>
    <rPh sb="7" eb="9">
      <t>サンギョウ</t>
    </rPh>
    <rPh sb="10" eb="12">
      <t>ドウニュウ</t>
    </rPh>
    <rPh sb="13" eb="15">
      <t>ソクシン</t>
    </rPh>
    <rPh sb="15" eb="16">
      <t>トウ</t>
    </rPh>
    <rPh sb="17" eb="18">
      <t>カン</t>
    </rPh>
    <rPh sb="20" eb="22">
      <t>ホウリツ</t>
    </rPh>
    <rPh sb="24" eb="26">
      <t>キュウショウ</t>
    </rPh>
    <rPh sb="27" eb="29">
      <t>ノウソン</t>
    </rPh>
    <rPh sb="29" eb="31">
      <t>チイキ</t>
    </rPh>
    <rPh sb="31" eb="33">
      <t>コウギョウ</t>
    </rPh>
    <rPh sb="33" eb="34">
      <t>トウ</t>
    </rPh>
    <rPh sb="34" eb="36">
      <t>ドウニュウ</t>
    </rPh>
    <rPh sb="36" eb="38">
      <t>ソクシン</t>
    </rPh>
    <rPh sb="38" eb="39">
      <t>ホウ</t>
    </rPh>
    <phoneticPr fontId="3"/>
  </si>
  <si>
    <t xml:space="preserve"> による農村地域20市町(ただし、合併前の旧佐賀市を除く）。</t>
    <phoneticPr fontId="3"/>
  </si>
  <si>
    <t xml:space="preserve"> 数字は、同法第5条に基づく産業導入実施計画(旧称：工業等導入実施計画）策定年度。</t>
    <rPh sb="14" eb="16">
      <t>サンギョウ</t>
    </rPh>
    <rPh sb="26" eb="28">
      <t>コウギョウ</t>
    </rPh>
    <rPh sb="28" eb="29">
      <t>トウ</t>
    </rPh>
    <rPh sb="29" eb="31">
      <t>ドウニュウ</t>
    </rPh>
    <rPh sb="31" eb="33">
      <t>ジッシ</t>
    </rPh>
    <rPh sb="33" eb="35">
      <t>ケイカク</t>
    </rPh>
    <phoneticPr fontId="3"/>
  </si>
  <si>
    <t>「農業振興地域の整備に関する法律」による指定地域。</t>
    <phoneticPr fontId="3"/>
  </si>
  <si>
    <t>「山村振興法」による指定地域。</t>
    <phoneticPr fontId="3"/>
  </si>
  <si>
    <t>「過疎地域自立促進特別措置法」による地域。</t>
    <rPh sb="5" eb="7">
      <t>ジリツ</t>
    </rPh>
    <rPh sb="7" eb="9">
      <t>ソクシン</t>
    </rPh>
    <phoneticPr fontId="14"/>
  </si>
  <si>
    <t>「低開発地域工業開発促進法」による開発地域。</t>
    <phoneticPr fontId="3"/>
  </si>
  <si>
    <t>「都市計画法」適用地域。</t>
    <phoneticPr fontId="3"/>
  </si>
  <si>
    <t>「離島振興法」指定地域。</t>
    <phoneticPr fontId="3"/>
  </si>
  <si>
    <t xml:space="preserve"> 地域。</t>
    <phoneticPr fontId="3"/>
  </si>
  <si>
    <t>「原子力発電施設等立地地域の振興に関する特別措置法」による指定地域。</t>
    <rPh sb="1" eb="4">
      <t>ゲンシリョク</t>
    </rPh>
    <rPh sb="4" eb="6">
      <t>ハツデン</t>
    </rPh>
    <rPh sb="6" eb="8">
      <t>シセツ</t>
    </rPh>
    <rPh sb="8" eb="9">
      <t>トウ</t>
    </rPh>
    <rPh sb="9" eb="11">
      <t>リッチ</t>
    </rPh>
    <rPh sb="11" eb="13">
      <t>チイキ</t>
    </rPh>
    <rPh sb="14" eb="16">
      <t>シンコウ</t>
    </rPh>
    <rPh sb="17" eb="18">
      <t>カン</t>
    </rPh>
    <rPh sb="20" eb="22">
      <t>トクベツ</t>
    </rPh>
    <rPh sb="22" eb="25">
      <t>ソチホウ</t>
    </rPh>
    <rPh sb="29" eb="31">
      <t>シテイ</t>
    </rPh>
    <rPh sb="31" eb="33">
      <t>チイキ</t>
    </rPh>
    <phoneticPr fontId="10"/>
  </si>
  <si>
    <t xml:space="preserve">     8)公民館…公民館には町民会館・生涯学習センター等の名称を使用している施設も含む。</t>
    <phoneticPr fontId="10"/>
  </si>
  <si>
    <t>「特定農山村地域における農林業等の活性化のための基盤整備の促進に関する法律」</t>
    <phoneticPr fontId="3"/>
  </si>
  <si>
    <t xml:space="preserve"> による地域。</t>
    <phoneticPr fontId="3"/>
  </si>
  <si>
    <t>うち基幹的
農業従業者</t>
    <phoneticPr fontId="3"/>
  </si>
  <si>
    <t>1-1　市　　　町　　　主　　　要</t>
    <phoneticPr fontId="5"/>
  </si>
  <si>
    <r>
      <t xml:space="preserve">　　　統　　　計　　　表  </t>
    </r>
    <r>
      <rPr>
        <sz val="12"/>
        <rFont val="ＭＳ 明朝"/>
        <family val="1"/>
        <charset val="128"/>
      </rPr>
      <t>（続き）</t>
    </r>
    <rPh sb="15" eb="16">
      <t>ツヅ</t>
    </rPh>
    <phoneticPr fontId="5"/>
  </si>
  <si>
    <t>県ものづくり
産業課</t>
    <rPh sb="0" eb="1">
      <t>ケン</t>
    </rPh>
    <rPh sb="7" eb="9">
      <t>サンギョウ</t>
    </rPh>
    <rPh sb="9" eb="10">
      <t>カ</t>
    </rPh>
    <phoneticPr fontId="5"/>
  </si>
  <si>
    <t>2市町</t>
    <phoneticPr fontId="3"/>
  </si>
  <si>
    <t xml:space="preserve">     3)刑法犯認知件数・検挙件数…県警察本部「佐賀の犯罪」による。発生地(その他を除く)による。</t>
    <phoneticPr fontId="5"/>
  </si>
  <si>
    <t>「地方拠点法」指定地域。佐…佐賀地方拠点都市地域。唐…唐津・東松浦地方拠点都市</t>
    <phoneticPr fontId="3"/>
  </si>
  <si>
    <t xml:space="preserve">    10)農業就業人口…農業従事者のうち調査期日前1年間に自営農業のみに従事した者、農業とそれ以外の仕事の両方に従事した者のうち</t>
    <rPh sb="13" eb="15">
      <t>ノウギョウ</t>
    </rPh>
    <rPh sb="15" eb="18">
      <t>ジュウジシャ</t>
    </rPh>
    <rPh sb="21" eb="25">
      <t>チョウサキジツ</t>
    </rPh>
    <rPh sb="25" eb="26">
      <t>マエ</t>
    </rPh>
    <rPh sb="27" eb="29">
      <t>ネンカン</t>
    </rPh>
    <rPh sb="30" eb="32">
      <t>ジエイ</t>
    </rPh>
    <rPh sb="32" eb="34">
      <t>ノウギョウ</t>
    </rPh>
    <rPh sb="37" eb="39">
      <t>ジュウジ</t>
    </rPh>
    <rPh sb="41" eb="42">
      <t>モノ</t>
    </rPh>
    <rPh sb="43" eb="45">
      <t>ノウギョウ</t>
    </rPh>
    <rPh sb="48" eb="50">
      <t>イガイ</t>
    </rPh>
    <rPh sb="51" eb="53">
      <t>シゴト</t>
    </rPh>
    <rPh sb="54" eb="56">
      <t>リョウホウ</t>
    </rPh>
    <rPh sb="57" eb="59">
      <t>ジュウジ</t>
    </rPh>
    <rPh sb="61" eb="62">
      <t>モノ</t>
    </rPh>
    <phoneticPr fontId="46"/>
  </si>
  <si>
    <t>　　　 自営農業が主の者の人口をいう。「基幹的農業従事者」とは農業就業人口のうち、ふだん仕事として主に自営農業に従事している者をいう。</t>
    <rPh sb="31" eb="33">
      <t>ノウギョウ</t>
    </rPh>
    <rPh sb="33" eb="35">
      <t>シュウギョウ</t>
    </rPh>
    <rPh sb="35" eb="37">
      <t>ジンコウ</t>
    </rPh>
    <rPh sb="44" eb="46">
      <t>シゴト</t>
    </rPh>
    <rPh sb="49" eb="50">
      <t>オモ</t>
    </rPh>
    <rPh sb="51" eb="53">
      <t>ジエイ</t>
    </rPh>
    <rPh sb="53" eb="55">
      <t>ノウギョウ</t>
    </rPh>
    <rPh sb="56" eb="58">
      <t>ジュウジ</t>
    </rPh>
    <rPh sb="62" eb="63">
      <t>モノ</t>
    </rPh>
    <phoneticPr fontId="46"/>
  </si>
  <si>
    <t>H30.10.1</t>
  </si>
  <si>
    <t>R1.10.1</t>
  </si>
  <si>
    <t>R2.10.1 現在</t>
    <rPh sb="8" eb="10">
      <t>ゲンザイ</t>
    </rPh>
    <phoneticPr fontId="5"/>
  </si>
  <si>
    <t>R2.10.1</t>
    <phoneticPr fontId="5"/>
  </si>
  <si>
    <t>R2.10.1</t>
    <phoneticPr fontId="3"/>
  </si>
  <si>
    <t xml:space="preserve">     5)一世帯当たり人員…県統計分析課「佐賀県人口移動調査」(令和2年10月1日現在)による。</t>
    <rPh sb="16" eb="17">
      <t>ケン</t>
    </rPh>
    <rPh sb="17" eb="19">
      <t>トウケイ</t>
    </rPh>
    <rPh sb="19" eb="21">
      <t>ブンセキ</t>
    </rPh>
    <rPh sb="21" eb="22">
      <t>カ</t>
    </rPh>
    <rPh sb="43" eb="45">
      <t>ゲンザイ</t>
    </rPh>
    <phoneticPr fontId="3"/>
  </si>
  <si>
    <t xml:space="preserve">     6)年齢別人口…県統計分析課「佐賀県人口移動調査」(令和2年10月1日現在）による。</t>
    <rPh sb="13" eb="14">
      <t>ケン</t>
    </rPh>
    <rPh sb="14" eb="16">
      <t>トウケイ</t>
    </rPh>
    <rPh sb="16" eb="18">
      <t>ブンセキ</t>
    </rPh>
    <rPh sb="18" eb="19">
      <t>カ</t>
    </rPh>
    <rPh sb="20" eb="23">
      <t>サガケン</t>
    </rPh>
    <rPh sb="23" eb="25">
      <t>ジンコウ</t>
    </rPh>
    <rPh sb="25" eb="27">
      <t>イドウ</t>
    </rPh>
    <rPh sb="27" eb="29">
      <t>チョウサ</t>
    </rPh>
    <rPh sb="31" eb="33">
      <t>レイワ</t>
    </rPh>
    <rPh sb="34" eb="35">
      <t>ネン</t>
    </rPh>
    <rPh sb="37" eb="38">
      <t>ガツ</t>
    </rPh>
    <rPh sb="39" eb="40">
      <t>ニチ</t>
    </rPh>
    <rPh sb="40" eb="42">
      <t>ゲンザイ</t>
    </rPh>
    <phoneticPr fontId="5"/>
  </si>
  <si>
    <t xml:space="preserve">     2)世帯数・人口…県統計分析課「佐賀県人口移動調査」(令和2年10月1日現在)による。外国人を含む。</t>
    <rPh sb="14" eb="15">
      <t>ケン</t>
    </rPh>
    <rPh sb="15" eb="17">
      <t>トウケイ</t>
    </rPh>
    <rPh sb="17" eb="19">
      <t>ブンセキ</t>
    </rPh>
    <rPh sb="19" eb="20">
      <t>カ</t>
    </rPh>
    <phoneticPr fontId="3"/>
  </si>
  <si>
    <t xml:space="preserve">     3)人口増減数…令和元年10月から令和2年9月までの人口増減。</t>
    <rPh sb="22" eb="24">
      <t>レイワ</t>
    </rPh>
    <phoneticPr fontId="3"/>
  </si>
  <si>
    <t>R1年</t>
    <phoneticPr fontId="48"/>
  </si>
  <si>
    <t>一般診療所
R1.10.1</t>
    <phoneticPr fontId="3"/>
  </si>
  <si>
    <t>歯科診療所
R1.10.1</t>
    <phoneticPr fontId="3"/>
  </si>
  <si>
    <t>全病床数
R1.10.1</t>
    <phoneticPr fontId="3"/>
  </si>
  <si>
    <t>R1.6.1</t>
    <phoneticPr fontId="3"/>
  </si>
  <si>
    <t>H30.1.1～12.31</t>
    <phoneticPr fontId="3"/>
  </si>
  <si>
    <t>製造品出荷額等（H30年）</t>
    <rPh sb="11" eb="12">
      <t>ネン</t>
    </rPh>
    <phoneticPr fontId="6"/>
  </si>
  <si>
    <t>　　　 耕作している耕地（借入耕地）の合計である。</t>
    <rPh sb="19" eb="21">
      <t>ゴウケイ</t>
    </rPh>
    <phoneticPr fontId="3"/>
  </si>
  <si>
    <t xml:space="preserve">     7)経営耕地…調査期日現在で農林業経営体が経営している耕地をいい、自ら所有し耕作している耕地（自作地）と、他から借りて</t>
    <rPh sb="6" eb="8">
      <t>ケイエイ</t>
    </rPh>
    <rPh sb="8" eb="10">
      <t>コウチ</t>
    </rPh>
    <rPh sb="11" eb="13">
      <t>チョウサ</t>
    </rPh>
    <rPh sb="13" eb="15">
      <t>キジツ</t>
    </rPh>
    <rPh sb="15" eb="17">
      <t>ゲンザイ</t>
    </rPh>
    <rPh sb="18" eb="21">
      <t>ノウリンギョウ</t>
    </rPh>
    <rPh sb="21" eb="24">
      <t>ケイエイタイ</t>
    </rPh>
    <rPh sb="25" eb="27">
      <t>ケイエイ</t>
    </rPh>
    <rPh sb="31" eb="33">
      <t>コウチ</t>
    </rPh>
    <rPh sb="37" eb="39">
      <t>ジカ</t>
    </rPh>
    <rPh sb="40" eb="42">
      <t>ショユウ</t>
    </rPh>
    <rPh sb="42" eb="44">
      <t>コウサク</t>
    </rPh>
    <rPh sb="48" eb="50">
      <t>コウチ</t>
    </rPh>
    <rPh sb="51" eb="53">
      <t>ジサク</t>
    </rPh>
    <rPh sb="53" eb="54">
      <t>チ</t>
    </rPh>
    <rPh sb="58" eb="59">
      <t>ホカ</t>
    </rPh>
    <rPh sb="60" eb="61">
      <t>カ</t>
    </rPh>
    <phoneticPr fontId="3"/>
  </si>
  <si>
    <t>H31.4.1</t>
    <phoneticPr fontId="3"/>
  </si>
  <si>
    <t>5 867</t>
  </si>
  <si>
    <t>7 048</t>
  </si>
  <si>
    <t>2 473</t>
  </si>
  <si>
    <t>2 926</t>
  </si>
  <si>
    <t>1 430</t>
  </si>
  <si>
    <t>1 698</t>
  </si>
  <si>
    <t xml:space="preserve"> 16 993</t>
  </si>
  <si>
    <t xml:space="preserve"> 13 927</t>
  </si>
  <si>
    <t xml:space="preserve"> 3 066</t>
  </si>
  <si>
    <t xml:space="preserve"> 3 482</t>
  </si>
  <si>
    <t xml:space="preserve"> 2 963</t>
  </si>
  <si>
    <t xml:space="preserve"> 1 706</t>
  </si>
  <si>
    <t xml:space="preserve"> 1 620</t>
  </si>
  <si>
    <t xml:space="preserve"> 1 061</t>
  </si>
  <si>
    <t>令和元年度平均</t>
    <rPh sb="0" eb="1">
      <t>レイワ</t>
    </rPh>
    <rPh sb="1" eb="2">
      <t>モト</t>
    </rPh>
    <phoneticPr fontId="13"/>
  </si>
  <si>
    <t>事 業 所
H28.6.1</t>
    <phoneticPr fontId="5"/>
  </si>
  <si>
    <t>44 590(1 613)</t>
  </si>
  <si>
    <t>23 275(782)</t>
  </si>
  <si>
    <t>37 627(1 053)</t>
  </si>
  <si>
    <t>19 833(503)</t>
  </si>
  <si>
    <t>6 963(560)</t>
  </si>
  <si>
    <t>3 442(279)</t>
  </si>
  <si>
    <t>3 047(129)</t>
  </si>
  <si>
    <t>1 384(62)</t>
  </si>
  <si>
    <t>1 714(269)</t>
  </si>
  <si>
    <t>836(132)</t>
  </si>
  <si>
    <t>令和3年4月1日現在</t>
    <rPh sb="0" eb="2">
      <t>レイワ</t>
    </rPh>
    <phoneticPr fontId="7"/>
  </si>
  <si>
    <t xml:space="preserve">     4)自動車保有台数…九州運輸局佐賀運輸支局の資料による。総数には軽二輪車9,004台を含む。総数には所属市町不明79台を含む。</t>
    <rPh sb="7" eb="10">
      <t>ジドウシャ</t>
    </rPh>
    <rPh sb="10" eb="12">
      <t>ホユウ</t>
    </rPh>
    <rPh sb="12" eb="14">
      <t>ダイスウ</t>
    </rPh>
    <rPh sb="15" eb="17">
      <t>キュウシュウ</t>
    </rPh>
    <rPh sb="17" eb="19">
      <t>ウンユ</t>
    </rPh>
    <rPh sb="19" eb="20">
      <t>キョク</t>
    </rPh>
    <rPh sb="20" eb="22">
      <t>サガ</t>
    </rPh>
    <rPh sb="22" eb="24">
      <t>ウンユ</t>
    </rPh>
    <rPh sb="24" eb="26">
      <t>シキョク</t>
    </rPh>
    <rPh sb="27" eb="29">
      <t>シリョウ</t>
    </rPh>
    <rPh sb="33" eb="35">
      <t>ソウスウ</t>
    </rPh>
    <rPh sb="37" eb="38">
      <t>ケイ</t>
    </rPh>
    <rPh sb="38" eb="41">
      <t>ニリンシャ</t>
    </rPh>
    <rPh sb="46" eb="47">
      <t>ダイ</t>
    </rPh>
    <rPh sb="48" eb="49">
      <t>フク</t>
    </rPh>
    <rPh sb="51" eb="53">
      <t>ソウスウ</t>
    </rPh>
    <rPh sb="55" eb="57">
      <t>ショゾク</t>
    </rPh>
    <rPh sb="57" eb="59">
      <t>シチョウ</t>
    </rPh>
    <rPh sb="59" eb="61">
      <t>フメイ</t>
    </rPh>
    <rPh sb="63" eb="64">
      <t>ダイ</t>
    </rPh>
    <rPh sb="65" eb="66">
      <t>フク</t>
    </rPh>
    <phoneticPr fontId="5"/>
  </si>
  <si>
    <t xml:space="preserve">     4)出火件数…R1火災死者集計表「第28表」による。</t>
    <phoneticPr fontId="5"/>
  </si>
  <si>
    <t xml:space="preserve">       従属人口指数は、15～64歳人口に対する15歳未満及び65歳以上人口の比率。老年化指数…15歳未満人口に対する65歳以上人口の比率。</t>
  </si>
  <si>
    <t>(注)この表に掲載した事項は、それぞれ表頭に示すように調査時又は調査期間が異なる。</t>
  </si>
  <si>
    <t xml:space="preserve">     1)土地面積…国土交通省国土地理院「令和2年全国都道府県市区町村別面積調」による。ただし、※については、参考値。</t>
    <rPh sb="10" eb="12">
      <t>コクド</t>
    </rPh>
    <rPh sb="12" eb="14">
      <t>コウツウ</t>
    </rPh>
    <rPh sb="14" eb="15">
      <t>ショウ</t>
    </rPh>
    <rPh sb="22" eb="24">
      <t>レイワ</t>
    </rPh>
    <rPh sb="55" eb="57">
      <t>サンコウ</t>
    </rPh>
    <rPh sb="57" eb="58">
      <t>アタイ</t>
    </rPh>
    <phoneticPr fontId="5"/>
  </si>
  <si>
    <t xml:space="preserve">     5)事業所数…総務省統計局の経済センサス-活動調査による。従業者数には男女別の不詳を含む。</t>
    <rPh sb="26" eb="28">
      <t>カツドウ</t>
    </rPh>
    <phoneticPr fontId="8"/>
  </si>
  <si>
    <t xml:space="preserve">     3)就業者数…国勢調査結果による。この調査では、15歳以上の人について労働力と非労働力とに分け、労働力を就業者と完全失業者に分けて</t>
    <rPh sb="50" eb="51">
      <t>ワ</t>
    </rPh>
    <rPh sb="67" eb="68">
      <t>ワ</t>
    </rPh>
    <phoneticPr fontId="5"/>
  </si>
  <si>
    <t xml:space="preserve">       いる。就業者には、従業中の者と休業中の者とがある。総数には分類不能の産業従事者を、また、従業上の地位「不詳」を含む。</t>
  </si>
  <si>
    <t xml:space="preserve">     4)雇用者・自営業主・家族従業者…国勢調査結果による。雇用者とは、官公庁に雇用されている者、民間に雇用されている者及び民間の役員</t>
  </si>
  <si>
    <t>　　 　の合計である。自営業主とは、自営業主と内職者の合計である。家族従業者とは個人商店や農家等で、自分の家庭の経営する事業を手伝</t>
  </si>
  <si>
    <t>　 　　相違する場合がある。事業所数、従業者数は令和元年6月1日現在、製造品出荷額等は、平成30年1年間（1～12月）における製造</t>
    <rPh sb="14" eb="17">
      <t>ジギョウショ</t>
    </rPh>
    <rPh sb="17" eb="18">
      <t>スウ</t>
    </rPh>
    <rPh sb="19" eb="20">
      <t>ジュウ</t>
    </rPh>
    <rPh sb="20" eb="23">
      <t>ギョウシャスウ</t>
    </rPh>
    <rPh sb="24" eb="26">
      <t>レイワ</t>
    </rPh>
    <rPh sb="26" eb="28">
      <t>ガンネン</t>
    </rPh>
    <rPh sb="29" eb="30">
      <t>ガツ</t>
    </rPh>
    <rPh sb="31" eb="32">
      <t>ニチ</t>
    </rPh>
    <rPh sb="32" eb="34">
      <t>ゲンザイ</t>
    </rPh>
    <rPh sb="35" eb="38">
      <t>セイゾウヒン</t>
    </rPh>
    <rPh sb="38" eb="40">
      <t>シュッカ</t>
    </rPh>
    <rPh sb="40" eb="41">
      <t>ガク</t>
    </rPh>
    <rPh sb="41" eb="42">
      <t>トウ</t>
    </rPh>
    <phoneticPr fontId="3"/>
  </si>
  <si>
    <t xml:space="preserve"> 　　　品出荷額、加工賃収入額、くず廃物の出荷額及びその他の収入額の合計である。</t>
    <rPh sb="18" eb="20">
      <t>ハイブツ</t>
    </rPh>
    <rPh sb="21" eb="23">
      <t>シュッカ</t>
    </rPh>
    <rPh sb="23" eb="24">
      <t>ガク</t>
    </rPh>
    <phoneticPr fontId="5"/>
  </si>
  <si>
    <t>(注) 1)財政…県市町支援課「市町財政概要」による。「自主財源」は、地方税、分担金及び負担金、使用料、手数料、財産収入、寄附金、</t>
    <rPh sb="12" eb="14">
      <t>シエン</t>
    </rPh>
    <rPh sb="61" eb="63">
      <t>キフ</t>
    </rPh>
    <phoneticPr fontId="13"/>
  </si>
  <si>
    <t>　   　繰入金、繰越金、諸収入の合計である。</t>
    <rPh sb="13" eb="14">
      <t>モロ</t>
    </rPh>
    <phoneticPr fontId="13"/>
  </si>
  <si>
    <t>　   　「義務的経費」は、人件費、扶助費、公債費の合計である。</t>
    <rPh sb="6" eb="8">
      <t>ギム</t>
    </rPh>
    <rPh sb="18" eb="20">
      <t>フジョ</t>
    </rPh>
    <rPh sb="20" eb="21">
      <t>ヒ</t>
    </rPh>
    <rPh sb="22" eb="24">
      <t>コウサイ</t>
    </rPh>
    <rPh sb="24" eb="25">
      <t>ヒ</t>
    </rPh>
    <phoneticPr fontId="13"/>
  </si>
  <si>
    <t>　   　「投資的経費」は、普通建設事業費、災害復旧事業費、失業対策事業費の合計である。</t>
  </si>
  <si>
    <t xml:space="preserve">  2)国民健康保険被保険者数…国民健康保険課「国民健康保険事業状況報告書」による。この表の市・町の人数には、医師、歯科医師、</t>
    <rPh sb="16" eb="18">
      <t>コクミン</t>
    </rPh>
    <rPh sb="18" eb="20">
      <t>ケンコウ</t>
    </rPh>
    <rPh sb="20" eb="23">
      <t>ホケンカ</t>
    </rPh>
    <rPh sb="34" eb="36">
      <t>ホウコク</t>
    </rPh>
    <rPh sb="36" eb="37">
      <t>ショ</t>
    </rPh>
    <rPh sb="46" eb="47">
      <t>シ</t>
    </rPh>
    <rPh sb="48" eb="49">
      <t>マチ</t>
    </rPh>
    <rPh sb="50" eb="52">
      <t>ニンズウ</t>
    </rPh>
    <phoneticPr fontId="7"/>
  </si>
  <si>
    <t>　  建設業者等の国民健康保険組合の被保険者（9,994人）は含まない。</t>
    <rPh sb="28" eb="29">
      <t>ニン</t>
    </rPh>
    <phoneticPr fontId="3"/>
  </si>
  <si>
    <t xml:space="preserve">  4)生活保護…県福祉課の資料による生活保護法の被保護世帯及び人員を示す。</t>
    <rPh sb="8" eb="10">
      <t>フクシ</t>
    </rPh>
    <rPh sb="10" eb="11">
      <t>カ</t>
    </rPh>
    <phoneticPr fontId="13"/>
  </si>
  <si>
    <t xml:space="preserve">  3)拠出制国民年金被保険者数…佐賀年金事務所資料による。</t>
    <rPh sb="4" eb="6">
      <t>キョシュツ</t>
    </rPh>
    <rPh sb="6" eb="7">
      <t>セイ</t>
    </rPh>
    <rPh sb="7" eb="9">
      <t>コクミン</t>
    </rPh>
    <rPh sb="9" eb="11">
      <t>ネンキン</t>
    </rPh>
    <rPh sb="11" eb="15">
      <t>ヒホケンシャ</t>
    </rPh>
    <rPh sb="15" eb="16">
      <t>スウ</t>
    </rPh>
    <rPh sb="17" eb="19">
      <t>サガ</t>
    </rPh>
    <rPh sb="19" eb="21">
      <t>ネンキン</t>
    </rPh>
    <rPh sb="21" eb="23">
      <t>ジム</t>
    </rPh>
    <rPh sb="23" eb="24">
      <t>ショ</t>
    </rPh>
    <rPh sb="24" eb="26">
      <t>シリョウ</t>
    </rPh>
    <phoneticPr fontId="13"/>
  </si>
  <si>
    <t>理容所数
R2.3.31</t>
    <phoneticPr fontId="3"/>
  </si>
  <si>
    <t>美容所数
R2.3.31</t>
    <phoneticPr fontId="3"/>
  </si>
  <si>
    <t xml:space="preserve">     5)幼稚園園児数、幼保連携型認定子ども園園児数、小学校児童数、中学校生徒数・高等学校生徒数…文部科学省の学校基本調査による。</t>
    <rPh sb="14" eb="15">
      <t>ヨウ</t>
    </rPh>
    <rPh sb="15" eb="16">
      <t>ホ</t>
    </rPh>
    <rPh sb="16" eb="19">
      <t>レンケイガタ</t>
    </rPh>
    <rPh sb="19" eb="21">
      <t>ニンテイ</t>
    </rPh>
    <rPh sb="21" eb="22">
      <t>コ</t>
    </rPh>
    <rPh sb="24" eb="25">
      <t>エン</t>
    </rPh>
    <rPh sb="25" eb="27">
      <t>エンジ</t>
    </rPh>
    <rPh sb="27" eb="28">
      <t>カズ</t>
    </rPh>
    <rPh sb="29" eb="32">
      <t>ショウガッコウ</t>
    </rPh>
    <rPh sb="43" eb="45">
      <t>コウトウ</t>
    </rPh>
    <rPh sb="45" eb="47">
      <t>ガッコウ</t>
    </rPh>
    <rPh sb="47" eb="50">
      <t>セイトスウ</t>
    </rPh>
    <phoneticPr fontId="5"/>
  </si>
  <si>
    <t xml:space="preserve">     3)水道普及率…県生活衛生課の資料による。上水道、簡易水道、専用水道、飲料水供給施設の普及率である。</t>
  </si>
  <si>
    <t xml:space="preserve">   　　「財政力指数」は、基準財政収入額÷基準財政需要額の平成28～30年度3ヶ年の数値の単純平均。</t>
    <rPh sb="23" eb="25">
      <t>ジュヨウ</t>
    </rPh>
    <rPh sb="27" eb="29">
      <t>ヘイセイ</t>
    </rPh>
    <rPh sb="37" eb="39">
      <t>ネンド</t>
    </rPh>
    <rPh sb="38" eb="39">
      <t>ネン</t>
    </rPh>
    <rPh sb="40" eb="42">
      <t>スウチ</t>
    </rPh>
    <rPh sb="43" eb="45">
      <t>タンジュン</t>
    </rPh>
    <rPh sb="45" eb="47">
      <t>ヘイキン</t>
    </rPh>
    <phoneticPr fontId="13"/>
  </si>
  <si>
    <t>幼保連携型認定
子ども園園児数
R2.5.1</t>
    <rPh sb="0" eb="1">
      <t>タモツ</t>
    </rPh>
    <rPh sb="1" eb="3">
      <t>レンケイ</t>
    </rPh>
    <rPh sb="3" eb="4">
      <t>ガタ</t>
    </rPh>
    <rPh sb="4" eb="6">
      <t>ニンテイ</t>
    </rPh>
    <rPh sb="7" eb="8">
      <t>コ</t>
    </rPh>
    <rPh sb="10" eb="11">
      <t>エン</t>
    </rPh>
    <phoneticPr fontId="13"/>
  </si>
  <si>
    <t>県まち
づくり課</t>
    <rPh sb="0" eb="1">
      <t>ケン</t>
    </rPh>
    <rPh sb="7" eb="8">
      <t>カ</t>
    </rPh>
    <phoneticPr fontId="5"/>
  </si>
  <si>
    <t>市 町
コード
番 号</t>
    <phoneticPr fontId="3"/>
  </si>
  <si>
    <t>土地面積</t>
    <phoneticPr fontId="3"/>
  </si>
  <si>
    <t>人　口　
R2.10.1</t>
    <phoneticPr fontId="3"/>
  </si>
  <si>
    <t>総 数</t>
    <phoneticPr fontId="3"/>
  </si>
  <si>
    <t>市　町</t>
    <phoneticPr fontId="5"/>
  </si>
  <si>
    <t>総　数</t>
    <phoneticPr fontId="3"/>
  </si>
  <si>
    <t>農　業  　H27.2.1</t>
    <phoneticPr fontId="3"/>
  </si>
  <si>
    <t>市町村道</t>
    <phoneticPr fontId="3"/>
  </si>
  <si>
    <t>国・県道</t>
    <phoneticPr fontId="3"/>
  </si>
  <si>
    <t>商　業</t>
    <phoneticPr fontId="3"/>
  </si>
  <si>
    <t>小 売 業　H28.6.1</t>
    <phoneticPr fontId="3"/>
  </si>
  <si>
    <t>ポ ス ト
設 置 数
R2.3.31</t>
    <phoneticPr fontId="3"/>
  </si>
  <si>
    <t>総　額</t>
    <phoneticPr fontId="3"/>
  </si>
  <si>
    <t>歳　出</t>
    <phoneticPr fontId="3"/>
  </si>
  <si>
    <t>歳　入</t>
    <phoneticPr fontId="3"/>
  </si>
  <si>
    <t>生 活 保 護　　令和元年度</t>
    <rPh sb="9" eb="11">
      <t>レイワ</t>
    </rPh>
    <rPh sb="11" eb="12">
      <t>モト</t>
    </rPh>
    <phoneticPr fontId="13"/>
  </si>
  <si>
    <t>月 平 均</t>
    <phoneticPr fontId="3"/>
  </si>
  <si>
    <t xml:space="preserve">拠出制国民年金
被保険者数  </t>
    <phoneticPr fontId="3"/>
  </si>
  <si>
    <t>2)国民健康保険
被保険者数</t>
    <phoneticPr fontId="13"/>
  </si>
  <si>
    <t>市　町</t>
    <rPh sb="0" eb="1">
      <t>シ</t>
    </rPh>
    <rPh sb="2" eb="3">
      <t>マチ</t>
    </rPh>
    <phoneticPr fontId="5"/>
  </si>
  <si>
    <t>農業振興
地 域</t>
    <phoneticPr fontId="3"/>
  </si>
  <si>
    <t>振興山村
地 域</t>
    <phoneticPr fontId="3"/>
  </si>
  <si>
    <t>特 定
農山村
地 域</t>
    <rPh sb="0" eb="1">
      <t>トク</t>
    </rPh>
    <rPh sb="2" eb="3">
      <t>サダム</t>
    </rPh>
    <rPh sb="8" eb="9">
      <t>チ</t>
    </rPh>
    <rPh sb="10" eb="11">
      <t>イキ</t>
    </rPh>
    <phoneticPr fontId="5"/>
  </si>
  <si>
    <t>都市計画
区 域</t>
    <phoneticPr fontId="3"/>
  </si>
  <si>
    <t>離島振興
地 域</t>
    <phoneticPr fontId="3"/>
  </si>
  <si>
    <t>半島振興
対策実施
地 域</t>
    <phoneticPr fontId="3"/>
  </si>
  <si>
    <t>県企業立地課</t>
    <rPh sb="0" eb="1">
      <t>ケン</t>
    </rPh>
    <rPh sb="1" eb="3">
      <t>キギョウ</t>
    </rPh>
    <rPh sb="3" eb="5">
      <t>リッチ</t>
    </rPh>
    <rPh sb="5" eb="6">
      <t>カ</t>
    </rPh>
    <phoneticPr fontId="5"/>
  </si>
  <si>
    <t>県農山
漁村課</t>
    <phoneticPr fontId="3"/>
  </si>
  <si>
    <t>低開発
地域工業
開発地区</t>
    <phoneticPr fontId="3"/>
  </si>
  <si>
    <t>人</t>
    <rPh sb="0" eb="1">
      <t>ヒト</t>
    </rPh>
    <phoneticPr fontId="3"/>
  </si>
  <si>
    <t xml:space="preserve">     5)交通事故発生件数…県警察本部「交通さが」による。（　）は高速道路上の事故で外数。</t>
    <phoneticPr fontId="5"/>
  </si>
  <si>
    <t>17市町</t>
    <phoneticPr fontId="3"/>
  </si>
  <si>
    <t>令和元
～2年の  
人口増減数</t>
    <rPh sb="6" eb="7">
      <t>ネン</t>
    </rPh>
    <rPh sb="7" eb="8">
      <t>ガンネン</t>
    </rPh>
    <phoneticPr fontId="5"/>
  </si>
  <si>
    <t>人口密度
1k㎡当たり</t>
    <phoneticPr fontId="3"/>
  </si>
  <si>
    <t>第1次産業</t>
    <phoneticPr fontId="3"/>
  </si>
  <si>
    <t>第2次産業</t>
    <phoneticPr fontId="3"/>
  </si>
  <si>
    <t>第3次産業</t>
    <phoneticPr fontId="3"/>
  </si>
  <si>
    <t xml:space="preserve">    10)都市公園数…県都市計画課の資料による。国営・県立吉野ヶ里歴史公園は、神埼市及び吉野ヶ里町ともに1箇所として計上。</t>
    <rPh sb="14" eb="16">
      <t>トシ</t>
    </rPh>
    <rPh sb="16" eb="18">
      <t>ケイカク</t>
    </rPh>
    <rPh sb="18" eb="19">
      <t>カ</t>
    </rPh>
    <rPh sb="26" eb="28">
      <t>コクエイ</t>
    </rPh>
    <rPh sb="29" eb="31">
      <t>ケンリツ</t>
    </rPh>
    <rPh sb="31" eb="35">
      <t>ヨシノガリ</t>
    </rPh>
    <rPh sb="35" eb="37">
      <t>レキシ</t>
    </rPh>
    <rPh sb="37" eb="39">
      <t>コウエン</t>
    </rPh>
    <rPh sb="41" eb="44">
      <t>カンザキシ</t>
    </rPh>
    <rPh sb="44" eb="45">
      <t>オヨ</t>
    </rPh>
    <rPh sb="46" eb="51">
      <t>ヨシノガリチョウ</t>
    </rPh>
    <rPh sb="55" eb="57">
      <t>カショ</t>
    </rPh>
    <rPh sb="60" eb="62">
      <t>ケイジョウ</t>
    </rPh>
    <phoneticPr fontId="10"/>
  </si>
  <si>
    <t>「半島振興法」第2条第1項による指定。</t>
    <phoneticPr fontId="3"/>
  </si>
  <si>
    <t>クリーニング所数
R2.3.31</t>
    <phoneticPr fontId="3"/>
  </si>
  <si>
    <t xml:space="preserve">     4)人口密度…令和2年10月1日現在の人口を、令和2年10月1日現在の土地面積で除して得た数値である。</t>
    <rPh sb="11" eb="13">
      <t>レイワ</t>
    </rPh>
    <rPh sb="27" eb="29">
      <t>レイワ</t>
    </rPh>
    <phoneticPr fontId="3"/>
  </si>
  <si>
    <t>年齢（3区分 ）別人口　
  R2.10.1（年齢不詳を除く）</t>
    <rPh sb="20" eb="22">
      <t>ネンレイ</t>
    </rPh>
    <phoneticPr fontId="5"/>
  </si>
  <si>
    <t>従属人口指数</t>
    <phoneticPr fontId="3"/>
  </si>
  <si>
    <t>老年化指数</t>
    <phoneticPr fontId="3"/>
  </si>
  <si>
    <t>市 町</t>
    <phoneticPr fontId="5"/>
  </si>
  <si>
    <t>世 帯 数</t>
    <phoneticPr fontId="3"/>
  </si>
  <si>
    <t>市町呼称</t>
    <rPh sb="2" eb="3">
      <t>コ</t>
    </rPh>
    <rPh sb="3" eb="4">
      <t>ショウ</t>
    </rPh>
    <phoneticPr fontId="5"/>
  </si>
  <si>
    <t>65歳以上</t>
    <phoneticPr fontId="3"/>
  </si>
  <si>
    <t>15～64歳</t>
    <phoneticPr fontId="3"/>
  </si>
  <si>
    <t>0～14歳</t>
    <phoneticPr fontId="3"/>
  </si>
  <si>
    <t>出 生 率
人口1000対</t>
    <phoneticPr fontId="3"/>
  </si>
  <si>
    <t>死 亡 率
人口1000対</t>
    <phoneticPr fontId="3"/>
  </si>
  <si>
    <t>住民基本台帳
R2.1.1</t>
    <phoneticPr fontId="3"/>
  </si>
  <si>
    <t>総 数</t>
    <phoneticPr fontId="3"/>
  </si>
  <si>
    <t>市 町</t>
    <rPh sb="2" eb="3">
      <t>マチ</t>
    </rPh>
    <phoneticPr fontId="5"/>
  </si>
  <si>
    <t>製造業 (従業者4人以上の事業所)</t>
    <phoneticPr fontId="3"/>
  </si>
  <si>
    <t>林野面積
H27.2.1</t>
    <phoneticPr fontId="3"/>
  </si>
  <si>
    <t>道路実延長</t>
    <phoneticPr fontId="3"/>
  </si>
  <si>
    <t>道路舗装率</t>
    <phoneticPr fontId="3"/>
  </si>
  <si>
    <t>自動車
保有台数
R2.3.31</t>
    <phoneticPr fontId="5"/>
  </si>
  <si>
    <t>商品販売額
（H27年）</t>
    <phoneticPr fontId="3"/>
  </si>
  <si>
    <t>財政（普通会計）30年度決算</t>
    <phoneticPr fontId="3"/>
  </si>
  <si>
    <t>財政力指数</t>
    <phoneticPr fontId="3"/>
  </si>
  <si>
    <t>保 護 率</t>
    <phoneticPr fontId="13"/>
  </si>
  <si>
    <t>年度平均
(人口1000対)</t>
    <phoneticPr fontId="3"/>
  </si>
  <si>
    <t>市町議員定数
R2.12.31</t>
    <phoneticPr fontId="3"/>
  </si>
  <si>
    <t>市町職員数
R2.4.1</t>
    <phoneticPr fontId="3"/>
  </si>
  <si>
    <t>選挙人名簿
登録者数
R2.12.1</t>
    <phoneticPr fontId="3"/>
  </si>
  <si>
    <t>刑法犯
認知件数
R1年</t>
    <phoneticPr fontId="3"/>
  </si>
  <si>
    <t>刑法犯
検挙件数
R1年</t>
    <phoneticPr fontId="3"/>
  </si>
  <si>
    <t>出火件数
R1年</t>
    <phoneticPr fontId="3"/>
  </si>
  <si>
    <t xml:space="preserve"> 交通事故発生件数
R1年</t>
    <phoneticPr fontId="5"/>
  </si>
  <si>
    <t>農村地域</t>
    <phoneticPr fontId="3"/>
  </si>
  <si>
    <t>都市公園数
H31.3.31</t>
    <phoneticPr fontId="3"/>
  </si>
  <si>
    <t>高等学校
生徒数
R2.5.1</t>
    <phoneticPr fontId="3"/>
  </si>
  <si>
    <t>中学校生徒数
R2.5.1</t>
    <phoneticPr fontId="3"/>
  </si>
  <si>
    <t>小学校児童数
R2.5.1</t>
    <phoneticPr fontId="3"/>
  </si>
  <si>
    <t>幼稚園園児数
R2.5.1</t>
    <phoneticPr fontId="3"/>
  </si>
  <si>
    <t>保育所
在籍者数
R2.10.1</t>
    <phoneticPr fontId="3"/>
  </si>
  <si>
    <t>病 院
R1.10.1</t>
    <phoneticPr fontId="3"/>
  </si>
  <si>
    <t>水道普及率
R2.3.31</t>
    <phoneticPr fontId="3"/>
  </si>
  <si>
    <t>従業者数</t>
    <phoneticPr fontId="3"/>
  </si>
  <si>
    <t>事業所数</t>
    <phoneticPr fontId="3"/>
  </si>
  <si>
    <t>家族従業者</t>
    <phoneticPr fontId="3"/>
  </si>
  <si>
    <t>自営業主</t>
    <phoneticPr fontId="3"/>
  </si>
  <si>
    <t>雇用者</t>
    <phoneticPr fontId="3"/>
  </si>
  <si>
    <t>人 口</t>
    <phoneticPr fontId="3"/>
  </si>
  <si>
    <t>世帯数</t>
    <phoneticPr fontId="3"/>
  </si>
  <si>
    <t>農 家 数</t>
    <phoneticPr fontId="3"/>
  </si>
  <si>
    <t xml:space="preserve">                                   就業者数(15歳以上)　　
                                  H27.10.1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</si>
</sst>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 ###\ ###"/>
    <numFmt numFmtId="178" formatCode="&quot;11)&quot;#\ ###\ ###"/>
    <numFmt numFmtId="179" formatCode="0.000"/>
    <numFmt numFmtId="180" formatCode="#\ ###\ ###\ ###"/>
    <numFmt numFmtId="181" formatCode="\(#######\)"/>
    <numFmt numFmtId="182" formatCode="#\ ##0.00"/>
    <numFmt numFmtId="183" formatCode="#\ ###\ ###;&quot;△&quot;#\ ###\ ###"/>
    <numFmt numFmtId="184" formatCode="#\ ###\ ###.0"/>
    <numFmt numFmtId="185" formatCode="#,##0;\-#,##0;&quot;-&quot;"/>
    <numFmt numFmtId="186" formatCode="\(####\)"/>
  </numFmts>
  <fonts count="52">
    <font>
      <sz val="11"/>
      <name val="ＭＳ Ｐゴシック"/>
      <family val="3"/>
      <charset val="128"/>
    </font>
    <font>
      <sz val="11"/>
      <color indexed="8"/>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6"/>
      <name val="ＭＳ Ｐ明朝"/>
      <family val="1"/>
      <charset val="128"/>
    </font>
    <font>
      <sz val="12"/>
      <name val="ＭＳ 明朝"/>
      <family val="1"/>
      <charset val="128"/>
    </font>
    <font>
      <sz val="7.5"/>
      <name val="ＭＳ 明朝"/>
      <family val="1"/>
      <charset val="128"/>
    </font>
    <font>
      <sz val="10"/>
      <color indexed="8"/>
      <name val="Arial"/>
      <family val="2"/>
    </font>
    <font>
      <sz val="9"/>
      <color indexed="8"/>
      <name val="ＭＳ ゴシック"/>
      <family val="3"/>
      <charset val="128"/>
    </font>
    <font>
      <sz val="8"/>
      <name val="ＭＳ 明朝"/>
      <family val="1"/>
      <charset val="128"/>
    </font>
    <font>
      <sz val="6"/>
      <name val="ＭＳ 明朝"/>
      <family val="1"/>
      <charset val="128"/>
    </font>
    <font>
      <sz val="7.5"/>
      <name val="ＭＳ ゴシック"/>
      <family val="3"/>
      <charset val="128"/>
    </font>
    <font>
      <sz val="14"/>
      <color indexed="8"/>
      <name val="ＭＳ 明朝"/>
      <family val="1"/>
      <charset val="128"/>
    </font>
    <font>
      <sz val="9"/>
      <name val="ＭＳ 明朝"/>
      <family val="1"/>
      <charset val="128"/>
    </font>
    <font>
      <sz val="9"/>
      <name val="ＭＳ ゴシック"/>
      <family val="3"/>
      <charset val="128"/>
    </font>
    <font>
      <sz val="11"/>
      <name val="明朝"/>
      <family val="1"/>
      <charset val="128"/>
    </font>
    <font>
      <sz val="7"/>
      <name val="ＭＳ 明朝"/>
      <family val="1"/>
      <charset val="128"/>
    </font>
    <font>
      <sz val="14"/>
      <color indexed="10"/>
      <name val="ＭＳ 明朝"/>
      <family val="1"/>
      <charset val="128"/>
    </font>
    <font>
      <sz val="11"/>
      <name val="ＭＳ Ｐゴシック"/>
      <family val="3"/>
      <charset val="128"/>
    </font>
    <font>
      <sz val="8.5"/>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明朝"/>
      <family val="1"/>
      <charset val="128"/>
    </font>
    <font>
      <sz val="6"/>
      <name val="ＭＳ Ｐゴシック"/>
      <family val="3"/>
      <charset val="128"/>
    </font>
    <font>
      <sz val="8"/>
      <name val="ＭＳ 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i/>
      <sz val="10"/>
      <name val="ＭＳ 明朝"/>
      <family val="1"/>
      <charset val="128"/>
    </font>
    <font>
      <sz val="9"/>
      <name val="ＭＳ Ｐゴシック"/>
      <family val="3"/>
      <charset val="128"/>
    </font>
    <font>
      <b/>
      <sz val="9"/>
      <name val="ＭＳ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4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s>
  <cellStyleXfs count="7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185" fontId="8" fillId="0" borderId="0" applyFill="0" applyBorder="0" applyAlignment="0"/>
    <xf numFmtId="0" fontId="37" fillId="0" borderId="0">
      <alignment horizontal="left"/>
    </xf>
    <xf numFmtId="0" fontId="38" fillId="0" borderId="1" applyNumberFormat="0" applyAlignment="0" applyProtection="0">
      <alignment horizontal="left" vertical="center"/>
    </xf>
    <xf numFmtId="0" fontId="38" fillId="0" borderId="2">
      <alignment horizontal="left" vertical="center"/>
    </xf>
    <xf numFmtId="0" fontId="39" fillId="0" borderId="0"/>
    <xf numFmtId="4" fontId="37" fillId="0" borderId="0">
      <alignment horizontal="right"/>
    </xf>
    <xf numFmtId="4" fontId="40" fillId="0" borderId="0">
      <alignment horizontal="right"/>
    </xf>
    <xf numFmtId="0" fontId="41" fillId="0" borderId="0">
      <alignment horizontal="left"/>
    </xf>
    <xf numFmtId="0" fontId="42" fillId="0" borderId="0">
      <alignment horizont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3" applyNumberFormat="0" applyAlignment="0" applyProtection="0">
      <alignment vertical="center"/>
    </xf>
    <xf numFmtId="0" fontId="24" fillId="21" borderId="0" applyNumberFormat="0" applyBorder="0" applyAlignment="0" applyProtection="0">
      <alignment vertical="center"/>
    </xf>
    <xf numFmtId="9" fontId="19" fillId="0" borderId="0" applyFont="0" applyFill="0" applyBorder="0" applyAlignment="0" applyProtection="0"/>
    <xf numFmtId="0" fontId="19" fillId="22" borderId="4" applyNumberFormat="0" applyFont="0" applyAlignment="0" applyProtection="0">
      <alignment vertical="center"/>
    </xf>
    <xf numFmtId="0" fontId="25" fillId="0" borderId="5" applyNumberFormat="0" applyFill="0" applyAlignment="0" applyProtection="0">
      <alignment vertical="center"/>
    </xf>
    <xf numFmtId="0" fontId="26" fillId="3" borderId="0" applyNumberFormat="0" applyBorder="0" applyAlignment="0" applyProtection="0">
      <alignment vertical="center"/>
    </xf>
    <xf numFmtId="0" fontId="27" fillId="23" borderId="6" applyNumberFormat="0" applyAlignment="0" applyProtection="0">
      <alignment vertical="center"/>
    </xf>
    <xf numFmtId="0" fontId="28" fillId="0" borderId="0" applyNumberFormat="0" applyFill="0" applyBorder="0" applyAlignment="0" applyProtection="0">
      <alignment vertical="center"/>
    </xf>
    <xf numFmtId="38" fontId="47" fillId="0" borderId="0" applyFont="0" applyFill="0" applyBorder="0" applyAlignment="0" applyProtection="0">
      <alignment vertical="center"/>
    </xf>
    <xf numFmtId="38" fontId="19" fillId="0" borderId="0" applyFont="0" applyFill="0" applyBorder="0" applyAlignment="0" applyProtection="0"/>
    <xf numFmtId="38" fontId="43" fillId="0" borderId="0" applyFont="0" applyFill="0" applyBorder="0" applyAlignment="0" applyProtection="0"/>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23" borderId="11" applyNumberFormat="0" applyAlignment="0" applyProtection="0">
      <alignment vertical="center"/>
    </xf>
    <xf numFmtId="0" fontId="34" fillId="0" borderId="0" applyNumberFormat="0" applyFill="0" applyBorder="0" applyAlignment="0" applyProtection="0">
      <alignment vertical="center"/>
    </xf>
    <xf numFmtId="0" fontId="35" fillId="7" borderId="6" applyNumberFormat="0" applyAlignment="0" applyProtection="0">
      <alignment vertical="center"/>
    </xf>
    <xf numFmtId="0" fontId="19" fillId="0" borderId="0">
      <alignment vertical="center"/>
    </xf>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43" fillId="0" borderId="0"/>
    <xf numFmtId="0" fontId="2" fillId="0" borderId="0"/>
    <xf numFmtId="0" fontId="2" fillId="0" borderId="0"/>
    <xf numFmtId="0" fontId="19" fillId="0" borderId="0">
      <alignment vertical="center"/>
    </xf>
    <xf numFmtId="0" fontId="4" fillId="0" borderId="0"/>
    <xf numFmtId="0" fontId="36" fillId="4" borderId="0" applyNumberFormat="0" applyBorder="0" applyAlignment="0" applyProtection="0">
      <alignment vertical="center"/>
    </xf>
    <xf numFmtId="0" fontId="2" fillId="0" borderId="0"/>
  </cellStyleXfs>
  <cellXfs count="460">
    <xf numFmtId="0" fontId="0" fillId="0" borderId="0" xfId="0"/>
    <xf numFmtId="0" fontId="12" fillId="24" borderId="0" xfId="60" applyFont="1" applyFill="1" applyAlignment="1">
      <alignment vertical="center"/>
    </xf>
    <xf numFmtId="177" fontId="12" fillId="24" borderId="0" xfId="60" applyNumberFormat="1" applyFont="1" applyFill="1" applyAlignment="1">
      <alignment vertical="center"/>
    </xf>
    <xf numFmtId="0" fontId="11" fillId="24" borderId="0" xfId="60" applyFont="1" applyFill="1" applyAlignment="1">
      <alignment vertical="center"/>
    </xf>
    <xf numFmtId="0" fontId="7" fillId="24" borderId="0" xfId="60" applyFont="1" applyFill="1" applyAlignment="1">
      <alignment vertical="center"/>
    </xf>
    <xf numFmtId="0" fontId="14" fillId="24" borderId="12" xfId="58" applyFont="1" applyFill="1" applyBorder="1" applyAlignment="1">
      <alignment horizontal="distributed" vertical="center"/>
    </xf>
    <xf numFmtId="0" fontId="17" fillId="24" borderId="0" xfId="58" applyFont="1" applyFill="1" applyAlignment="1">
      <alignment vertical="center"/>
    </xf>
    <xf numFmtId="0" fontId="14" fillId="0" borderId="0" xfId="58" applyFont="1" applyFill="1" applyAlignment="1">
      <alignment horizontal="center" vertical="center" shrinkToFit="1"/>
    </xf>
    <xf numFmtId="0" fontId="14" fillId="0" borderId="0" xfId="0" applyFont="1" applyFill="1" applyAlignment="1">
      <alignment horizontal="center" vertical="center"/>
    </xf>
    <xf numFmtId="0" fontId="14" fillId="0" borderId="0" xfId="58" applyFont="1" applyFill="1" applyAlignment="1">
      <alignment horizontal="center" vertical="center"/>
    </xf>
    <xf numFmtId="0" fontId="10" fillId="0" borderId="0" xfId="60" applyFont="1" applyFill="1" applyAlignment="1">
      <alignment vertical="center"/>
    </xf>
    <xf numFmtId="0" fontId="10" fillId="0" borderId="0" xfId="60" applyFont="1" applyFill="1" applyBorder="1" applyAlignment="1">
      <alignment vertical="center"/>
    </xf>
    <xf numFmtId="0" fontId="10" fillId="0" borderId="0" xfId="60" applyFont="1" applyFill="1" applyAlignment="1">
      <alignment vertical="top"/>
    </xf>
    <xf numFmtId="0" fontId="11" fillId="24" borderId="0" xfId="60" applyFont="1" applyFill="1" applyAlignment="1">
      <alignment vertical="top"/>
    </xf>
    <xf numFmtId="0" fontId="10" fillId="24" borderId="0" xfId="60" applyFont="1" applyFill="1" applyAlignment="1">
      <alignment horizontal="center" vertical="center"/>
    </xf>
    <xf numFmtId="0" fontId="45" fillId="0" borderId="0" xfId="60" applyFont="1" applyFill="1" applyAlignment="1">
      <alignment vertical="center"/>
    </xf>
    <xf numFmtId="0" fontId="10" fillId="0" borderId="13" xfId="60" applyFont="1" applyFill="1" applyBorder="1" applyAlignment="1">
      <alignment vertical="center"/>
    </xf>
    <xf numFmtId="0" fontId="10" fillId="0" borderId="13" xfId="60" applyFont="1" applyFill="1" applyBorder="1" applyAlignment="1">
      <alignment horizontal="distributed" vertical="center"/>
    </xf>
    <xf numFmtId="0" fontId="10" fillId="0" borderId="22" xfId="60" applyFont="1" applyFill="1" applyBorder="1" applyAlignment="1">
      <alignment horizontal="distributed" vertical="center"/>
    </xf>
    <xf numFmtId="177" fontId="10" fillId="0" borderId="30" xfId="60" applyNumberFormat="1" applyFont="1" applyFill="1" applyBorder="1" applyAlignment="1">
      <alignment horizontal="right" vertical="center"/>
    </xf>
    <xf numFmtId="177" fontId="10" fillId="0" borderId="13" xfId="63" applyNumberFormat="1" applyFont="1" applyFill="1" applyBorder="1" applyAlignment="1">
      <alignment horizontal="right" vertical="center"/>
    </xf>
    <xf numFmtId="177" fontId="10" fillId="0" borderId="22" xfId="60" applyNumberFormat="1" applyFont="1" applyFill="1" applyBorder="1" applyAlignment="1">
      <alignment horizontal="right" vertical="center"/>
    </xf>
    <xf numFmtId="0" fontId="10" fillId="0" borderId="30" xfId="60" applyFont="1" applyFill="1" applyBorder="1" applyAlignment="1">
      <alignment horizontal="center" vertical="center"/>
    </xf>
    <xf numFmtId="0" fontId="10" fillId="24" borderId="0" xfId="60" applyFont="1" applyFill="1" applyAlignment="1">
      <alignment vertical="center"/>
    </xf>
    <xf numFmtId="177" fontId="10" fillId="0" borderId="13" xfId="60" applyNumberFormat="1" applyFont="1" applyFill="1" applyBorder="1" applyAlignment="1">
      <alignment vertical="center"/>
    </xf>
    <xf numFmtId="0" fontId="10" fillId="0" borderId="0" xfId="60" quotePrefix="1" applyFont="1" applyFill="1" applyAlignment="1">
      <alignment horizontal="left" vertical="center"/>
    </xf>
    <xf numFmtId="0" fontId="12" fillId="24" borderId="0" xfId="60" applyFont="1" applyFill="1" applyBorder="1" applyAlignment="1">
      <alignment vertical="center"/>
    </xf>
    <xf numFmtId="0" fontId="12" fillId="24" borderId="0" xfId="60" applyFont="1" applyFill="1" applyBorder="1" applyAlignment="1">
      <alignment horizontal="distributed" vertical="center"/>
    </xf>
    <xf numFmtId="0" fontId="7" fillId="24" borderId="0" xfId="60" applyFont="1" applyFill="1" applyBorder="1" applyAlignment="1">
      <alignment vertical="center"/>
    </xf>
    <xf numFmtId="0" fontId="7" fillId="24" borderId="0" xfId="60" applyFont="1" applyFill="1" applyBorder="1" applyAlignment="1">
      <alignment horizontal="distributed" vertical="center"/>
    </xf>
    <xf numFmtId="0" fontId="10" fillId="24" borderId="13" xfId="60" applyFont="1" applyFill="1" applyBorder="1" applyAlignment="1">
      <alignment horizontal="distributed" vertical="center"/>
    </xf>
    <xf numFmtId="177" fontId="10" fillId="24" borderId="13" xfId="62" applyNumberFormat="1" applyFont="1" applyFill="1" applyBorder="1" applyAlignment="1">
      <alignment horizontal="right" vertical="center"/>
    </xf>
    <xf numFmtId="0" fontId="10" fillId="24" borderId="30" xfId="60" applyFont="1" applyFill="1" applyBorder="1" applyAlignment="1">
      <alignment horizontal="center" vertical="center"/>
    </xf>
    <xf numFmtId="0" fontId="11" fillId="24" borderId="0" xfId="58" applyFont="1" applyFill="1" applyAlignment="1">
      <alignment vertical="top"/>
    </xf>
    <xf numFmtId="0" fontId="10" fillId="0" borderId="0" xfId="58" applyFont="1" applyFill="1" applyAlignment="1">
      <alignment horizontal="center" vertical="center" shrinkToFit="1"/>
    </xf>
    <xf numFmtId="0" fontId="14" fillId="0" borderId="0"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center" vertical="center" shrinkToFit="1"/>
    </xf>
    <xf numFmtId="0" fontId="17" fillId="0" borderId="0" xfId="0" applyFont="1" applyFill="1" applyAlignment="1">
      <alignment horizontal="center" vertical="center"/>
    </xf>
    <xf numFmtId="0" fontId="14" fillId="0" borderId="0" xfId="0" applyFont="1" applyFill="1" applyAlignment="1">
      <alignment horizontal="center" vertical="center" shrinkToFit="1"/>
    </xf>
    <xf numFmtId="0" fontId="10" fillId="0" borderId="0" xfId="60" applyFont="1" applyAlignment="1">
      <alignment vertical="center"/>
    </xf>
    <xf numFmtId="176" fontId="10" fillId="0" borderId="13" xfId="60" applyNumberFormat="1" applyFont="1" applyFill="1" applyBorder="1" applyAlignment="1">
      <alignment horizontal="right" vertical="center"/>
    </xf>
    <xf numFmtId="177" fontId="10" fillId="0" borderId="13" xfId="43" applyNumberFormat="1" applyFont="1" applyFill="1" applyBorder="1" applyAlignment="1">
      <alignment horizontal="right" vertical="center"/>
    </xf>
    <xf numFmtId="177" fontId="10" fillId="24" borderId="13" xfId="60" applyNumberFormat="1" applyFont="1" applyFill="1" applyBorder="1" applyAlignment="1">
      <alignment horizontal="right" vertical="center"/>
    </xf>
    <xf numFmtId="0" fontId="10" fillId="24" borderId="13" xfId="60" applyFont="1" applyFill="1" applyBorder="1" applyAlignment="1">
      <alignment horizontal="right" vertical="center"/>
    </xf>
    <xf numFmtId="176" fontId="10" fillId="24" borderId="13" xfId="62" applyNumberFormat="1" applyFont="1" applyFill="1" applyBorder="1" applyAlignment="1">
      <alignment horizontal="right" vertical="center"/>
    </xf>
    <xf numFmtId="0" fontId="14" fillId="0" borderId="25" xfId="60" applyFont="1" applyFill="1" applyBorder="1" applyAlignment="1">
      <alignment horizontal="center" vertical="center"/>
    </xf>
    <xf numFmtId="0" fontId="14" fillId="0" borderId="26" xfId="60" applyFont="1" applyFill="1" applyBorder="1" applyAlignment="1">
      <alignment horizontal="center" vertical="center"/>
    </xf>
    <xf numFmtId="49" fontId="14" fillId="0" borderId="20" xfId="60" quotePrefix="1" applyNumberFormat="1" applyFont="1" applyFill="1" applyBorder="1" applyAlignment="1">
      <alignment horizontal="center" vertical="center" wrapText="1"/>
    </xf>
    <xf numFmtId="49" fontId="14" fillId="0" borderId="25" xfId="60" quotePrefix="1" applyNumberFormat="1" applyFont="1" applyFill="1" applyBorder="1" applyAlignment="1">
      <alignment horizontal="center" vertical="center" wrapText="1"/>
    </xf>
    <xf numFmtId="49" fontId="14" fillId="0" borderId="21" xfId="60" applyNumberFormat="1" applyFont="1" applyFill="1" applyBorder="1" applyAlignment="1">
      <alignment horizontal="center" vertical="center" wrapText="1"/>
    </xf>
    <xf numFmtId="49" fontId="14" fillId="0" borderId="26" xfId="60" quotePrefix="1" applyNumberFormat="1" applyFont="1" applyFill="1" applyBorder="1" applyAlignment="1">
      <alignment horizontal="center" vertical="center"/>
    </xf>
    <xf numFmtId="0" fontId="14" fillId="0" borderId="0" xfId="60" applyFont="1" applyFill="1" applyAlignment="1">
      <alignment vertical="top"/>
    </xf>
    <xf numFmtId="0" fontId="14" fillId="0" borderId="0" xfId="60" applyFont="1" applyFill="1" applyAlignment="1">
      <alignment horizontal="right" vertical="top"/>
    </xf>
    <xf numFmtId="0" fontId="14" fillId="0" borderId="31" xfId="60" applyFont="1" applyFill="1" applyBorder="1" applyAlignment="1">
      <alignment vertical="top"/>
    </xf>
    <xf numFmtId="0" fontId="14" fillId="0" borderId="23" xfId="60" applyFont="1" applyFill="1" applyBorder="1" applyAlignment="1">
      <alignment vertical="top"/>
    </xf>
    <xf numFmtId="0" fontId="14" fillId="0" borderId="29" xfId="60" applyFont="1" applyFill="1" applyBorder="1" applyAlignment="1">
      <alignment horizontal="center" vertical="top"/>
    </xf>
    <xf numFmtId="0" fontId="2" fillId="0" borderId="0" xfId="60" applyFont="1" applyFill="1" applyAlignment="1">
      <alignment vertical="center"/>
    </xf>
    <xf numFmtId="0" fontId="4" fillId="0" borderId="0" xfId="60" applyFont="1" applyFill="1" applyBorder="1" applyAlignment="1">
      <alignment horizontal="right" vertical="center"/>
    </xf>
    <xf numFmtId="0" fontId="4" fillId="0" borderId="0" xfId="60" applyFont="1" applyFill="1" applyAlignment="1">
      <alignment vertical="center"/>
    </xf>
    <xf numFmtId="0" fontId="2" fillId="0" borderId="0" xfId="60" applyFont="1" applyFill="1" applyAlignment="1">
      <alignment horizontal="center" vertical="center"/>
    </xf>
    <xf numFmtId="0" fontId="7" fillId="0" borderId="0" xfId="60" applyFont="1" applyFill="1" applyAlignment="1">
      <alignment vertical="center"/>
    </xf>
    <xf numFmtId="0" fontId="7" fillId="0" borderId="0" xfId="60" applyFont="1" applyFill="1" applyBorder="1" applyAlignment="1">
      <alignment vertical="center"/>
    </xf>
    <xf numFmtId="177" fontId="7" fillId="0" borderId="0" xfId="60" applyNumberFormat="1" applyFont="1" applyFill="1" applyAlignment="1">
      <alignment vertical="center"/>
    </xf>
    <xf numFmtId="0" fontId="10" fillId="0" borderId="0" xfId="60" applyFont="1" applyFill="1" applyAlignment="1">
      <alignment horizontal="left" vertical="center"/>
    </xf>
    <xf numFmtId="0" fontId="2" fillId="0" borderId="0" xfId="60" applyFont="1" applyFill="1" applyBorder="1" applyAlignment="1">
      <alignment vertical="center"/>
    </xf>
    <xf numFmtId="0" fontId="14" fillId="0" borderId="0" xfId="60" applyFont="1" applyFill="1" applyAlignment="1">
      <alignment vertical="center"/>
    </xf>
    <xf numFmtId="0" fontId="14" fillId="0" borderId="0" xfId="60" applyFont="1" applyFill="1" applyAlignment="1">
      <alignment horizontal="right" vertical="center"/>
    </xf>
    <xf numFmtId="0" fontId="14" fillId="0" borderId="29" xfId="60" applyFont="1" applyFill="1" applyBorder="1" applyAlignment="1">
      <alignment horizontal="center" vertical="center"/>
    </xf>
    <xf numFmtId="0" fontId="15" fillId="0" borderId="0" xfId="60" applyFont="1" applyFill="1" applyAlignment="1">
      <alignment vertical="center"/>
    </xf>
    <xf numFmtId="0" fontId="15" fillId="0" borderId="0" xfId="60" applyFont="1" applyFill="1" applyBorder="1" applyAlignment="1">
      <alignment horizontal="distributed" vertical="center"/>
    </xf>
    <xf numFmtId="0" fontId="15" fillId="0" borderId="12" xfId="60" applyFont="1" applyFill="1" applyBorder="1" applyAlignment="1">
      <alignment horizontal="distributed" vertical="center"/>
    </xf>
    <xf numFmtId="0" fontId="15" fillId="0" borderId="0" xfId="60" applyFont="1" applyFill="1" applyAlignment="1">
      <alignment horizontal="center" vertical="center"/>
    </xf>
    <xf numFmtId="0" fontId="15" fillId="0" borderId="0" xfId="60" applyFont="1" applyFill="1" applyAlignment="1">
      <alignment horizontal="distributed" vertical="center"/>
    </xf>
    <xf numFmtId="177" fontId="15" fillId="0" borderId="0" xfId="60" applyNumberFormat="1" applyFont="1" applyFill="1" applyAlignment="1">
      <alignment vertical="center"/>
    </xf>
    <xf numFmtId="182" fontId="15" fillId="0" borderId="0" xfId="60" applyNumberFormat="1" applyFont="1" applyFill="1" applyAlignment="1">
      <alignment horizontal="right" vertical="center"/>
    </xf>
    <xf numFmtId="177" fontId="15" fillId="0" borderId="0" xfId="60" applyNumberFormat="1" applyFont="1" applyFill="1" applyAlignment="1">
      <alignment horizontal="right" vertical="center"/>
    </xf>
    <xf numFmtId="183" fontId="15" fillId="0" borderId="0" xfId="60" applyNumberFormat="1" applyFont="1" applyFill="1" applyAlignment="1">
      <alignment horizontal="right" vertical="center"/>
    </xf>
    <xf numFmtId="176" fontId="15" fillId="0" borderId="0" xfId="60" applyNumberFormat="1" applyFont="1" applyFill="1" applyAlignment="1">
      <alignment horizontal="right" vertical="center"/>
    </xf>
    <xf numFmtId="184" fontId="15" fillId="0" borderId="0" xfId="60" applyNumberFormat="1" applyFont="1" applyFill="1" applyAlignment="1">
      <alignment horizontal="right" vertical="center"/>
    </xf>
    <xf numFmtId="176" fontId="15" fillId="0" borderId="12" xfId="60" applyNumberFormat="1" applyFont="1" applyFill="1" applyBorder="1" applyAlignment="1">
      <alignment horizontal="right" vertical="center"/>
    </xf>
    <xf numFmtId="0" fontId="15" fillId="0" borderId="0" xfId="60" applyFont="1" applyFill="1" applyBorder="1" applyAlignment="1">
      <alignment horizontal="center" vertical="center"/>
    </xf>
    <xf numFmtId="176" fontId="15" fillId="0" borderId="0" xfId="37" applyNumberFormat="1" applyFont="1" applyFill="1" applyAlignment="1">
      <alignment horizontal="right" vertical="center"/>
    </xf>
    <xf numFmtId="0" fontId="14" fillId="0" borderId="0" xfId="60" applyFont="1" applyFill="1" applyBorder="1" applyAlignment="1">
      <alignment horizontal="distributed" vertical="center"/>
    </xf>
    <xf numFmtId="0" fontId="14" fillId="0" borderId="12" xfId="60" applyFont="1" applyFill="1" applyBorder="1" applyAlignment="1">
      <alignment horizontal="distributed" vertical="center"/>
    </xf>
    <xf numFmtId="0" fontId="14" fillId="0" borderId="0" xfId="60" applyFont="1" applyFill="1" applyAlignment="1">
      <alignment horizontal="center" vertical="center"/>
    </xf>
    <xf numFmtId="0" fontId="14" fillId="0" borderId="0" xfId="60" applyFont="1" applyFill="1" applyAlignment="1">
      <alignment horizontal="distributed" vertical="center"/>
    </xf>
    <xf numFmtId="177" fontId="14" fillId="0" borderId="0" xfId="60" applyNumberFormat="1" applyFont="1" applyFill="1" applyAlignment="1">
      <alignment horizontal="right" vertical="center"/>
    </xf>
    <xf numFmtId="182" fontId="14" fillId="0" borderId="0" xfId="60" applyNumberFormat="1" applyFont="1" applyFill="1" applyAlignment="1">
      <alignment horizontal="right" vertical="center"/>
    </xf>
    <xf numFmtId="183" fontId="14" fillId="0" borderId="0" xfId="60" applyNumberFormat="1" applyFont="1" applyFill="1" applyAlignment="1">
      <alignment horizontal="right" vertical="center"/>
    </xf>
    <xf numFmtId="176" fontId="14" fillId="0" borderId="0" xfId="60" applyNumberFormat="1" applyFont="1" applyFill="1" applyAlignment="1">
      <alignment horizontal="right" vertical="center"/>
    </xf>
    <xf numFmtId="176" fontId="14" fillId="0" borderId="0" xfId="37" applyNumberFormat="1" applyFont="1" applyFill="1" applyAlignment="1">
      <alignment horizontal="right" vertical="center"/>
    </xf>
    <xf numFmtId="176" fontId="14" fillId="0" borderId="12" xfId="60" applyNumberFormat="1" applyFont="1" applyFill="1" applyBorder="1" applyAlignment="1">
      <alignment horizontal="right" vertical="center"/>
    </xf>
    <xf numFmtId="0" fontId="14" fillId="0" borderId="0" xfId="60" applyFont="1" applyFill="1" applyBorder="1" applyAlignment="1">
      <alignment horizontal="center" vertical="center"/>
    </xf>
    <xf numFmtId="184" fontId="14" fillId="0" borderId="0" xfId="60" applyNumberFormat="1" applyFont="1" applyFill="1" applyAlignment="1">
      <alignment horizontal="right" vertical="center"/>
    </xf>
    <xf numFmtId="2" fontId="14" fillId="0" borderId="0" xfId="60" applyNumberFormat="1" applyFont="1" applyFill="1" applyAlignment="1">
      <alignment horizontal="right" vertical="center"/>
    </xf>
    <xf numFmtId="2" fontId="15" fillId="0" borderId="0" xfId="60" applyNumberFormat="1" applyFont="1" applyFill="1" applyAlignment="1">
      <alignment horizontal="right" vertical="center"/>
    </xf>
    <xf numFmtId="2" fontId="14" fillId="0" borderId="0" xfId="37" applyNumberFormat="1" applyFont="1" applyFill="1" applyAlignment="1">
      <alignment horizontal="right" vertical="center"/>
    </xf>
    <xf numFmtId="2" fontId="15" fillId="0" borderId="0" xfId="37" applyNumberFormat="1" applyFont="1" applyFill="1" applyAlignment="1">
      <alignment horizontal="right" vertical="center"/>
    </xf>
    <xf numFmtId="2" fontId="14" fillId="0" borderId="0" xfId="60" applyNumberFormat="1" applyFont="1" applyFill="1" applyAlignment="1">
      <alignment vertical="center"/>
    </xf>
    <xf numFmtId="0" fontId="14" fillId="0" borderId="13" xfId="60" applyFont="1" applyFill="1" applyBorder="1" applyAlignment="1">
      <alignment vertical="center"/>
    </xf>
    <xf numFmtId="0" fontId="14" fillId="0" borderId="13" xfId="60" applyFont="1" applyFill="1" applyBorder="1" applyAlignment="1">
      <alignment horizontal="distributed" vertical="center"/>
    </xf>
    <xf numFmtId="0" fontId="14" fillId="0" borderId="22" xfId="60" applyFont="1" applyFill="1" applyBorder="1" applyAlignment="1">
      <alignment horizontal="distributed" vertical="center"/>
    </xf>
    <xf numFmtId="0" fontId="14" fillId="0" borderId="30" xfId="60" applyFont="1" applyFill="1" applyBorder="1" applyAlignment="1">
      <alignment horizontal="center" vertical="center"/>
    </xf>
    <xf numFmtId="2" fontId="14" fillId="0" borderId="13" xfId="60" applyNumberFormat="1" applyFont="1" applyFill="1" applyBorder="1" applyAlignment="1">
      <alignment vertical="center"/>
    </xf>
    <xf numFmtId="177" fontId="14" fillId="0" borderId="13" xfId="60" applyNumberFormat="1" applyFont="1" applyFill="1" applyBorder="1" applyAlignment="1">
      <alignment horizontal="right" vertical="center"/>
    </xf>
    <xf numFmtId="183" fontId="14" fillId="0" borderId="13" xfId="60" applyNumberFormat="1" applyFont="1" applyFill="1" applyBorder="1" applyAlignment="1">
      <alignment horizontal="right" vertical="center"/>
    </xf>
    <xf numFmtId="176" fontId="15" fillId="0" borderId="13" xfId="60" applyNumberFormat="1" applyFont="1" applyFill="1" applyBorder="1" applyAlignment="1">
      <alignment horizontal="right" vertical="center"/>
    </xf>
    <xf numFmtId="176" fontId="14" fillId="0" borderId="13" xfId="60" applyNumberFormat="1" applyFont="1" applyFill="1" applyBorder="1" applyAlignment="1">
      <alignment horizontal="right" vertical="center"/>
    </xf>
    <xf numFmtId="176" fontId="14" fillId="0" borderId="13" xfId="37" applyNumberFormat="1" applyFont="1" applyFill="1" applyBorder="1" applyAlignment="1">
      <alignment horizontal="right" vertical="center"/>
    </xf>
    <xf numFmtId="176" fontId="14" fillId="0" borderId="22" xfId="60" applyNumberFormat="1" applyFont="1" applyFill="1" applyBorder="1" applyAlignment="1">
      <alignment horizontal="right" vertical="center"/>
    </xf>
    <xf numFmtId="0" fontId="14" fillId="0" borderId="13" xfId="60" applyFont="1" applyFill="1" applyBorder="1" applyAlignment="1">
      <alignment horizontal="center" vertical="center"/>
    </xf>
    <xf numFmtId="0" fontId="20" fillId="0" borderId="0" xfId="60" applyFont="1" applyFill="1" applyAlignment="1">
      <alignment horizontal="distributed" vertical="center"/>
    </xf>
    <xf numFmtId="0" fontId="14" fillId="0" borderId="0" xfId="60" applyFont="1" applyFill="1" applyBorder="1" applyAlignment="1">
      <alignment horizontal="right" vertical="center"/>
    </xf>
    <xf numFmtId="0" fontId="20" fillId="0" borderId="0" xfId="60" applyFont="1" applyFill="1" applyBorder="1" applyAlignment="1">
      <alignment horizontal="distributed" vertical="center"/>
    </xf>
    <xf numFmtId="0" fontId="14" fillId="0" borderId="31" xfId="60" applyFont="1" applyFill="1" applyBorder="1" applyAlignment="1">
      <alignment vertical="top" justifyLastLine="1"/>
    </xf>
    <xf numFmtId="0" fontId="14" fillId="0" borderId="23" xfId="60" applyFont="1" applyFill="1" applyBorder="1" applyAlignment="1">
      <alignment vertical="top" justifyLastLine="1"/>
    </xf>
    <xf numFmtId="0" fontId="14" fillId="0" borderId="16" xfId="60" applyFont="1" applyFill="1" applyBorder="1" applyAlignment="1">
      <alignment horizontal="center" vertical="center" wrapText="1"/>
    </xf>
    <xf numFmtId="0" fontId="10" fillId="0" borderId="0" xfId="60" applyFont="1" applyFill="1" applyAlignment="1">
      <alignment horizontal="center" vertical="center"/>
    </xf>
    <xf numFmtId="57" fontId="14" fillId="0" borderId="25" xfId="60" quotePrefix="1" applyNumberFormat="1" applyFont="1" applyFill="1" applyBorder="1" applyAlignment="1">
      <alignment horizontal="center" vertical="center" wrapText="1"/>
    </xf>
    <xf numFmtId="0" fontId="14" fillId="24" borderId="17" xfId="60" applyFont="1" applyFill="1" applyBorder="1" applyAlignment="1">
      <alignment horizontal="center" vertical="center"/>
    </xf>
    <xf numFmtId="0" fontId="14" fillId="24" borderId="18" xfId="60" applyFont="1" applyFill="1" applyBorder="1" applyAlignment="1">
      <alignment horizontal="center" vertical="center"/>
    </xf>
    <xf numFmtId="0" fontId="14" fillId="24" borderId="0" xfId="60" applyFont="1" applyFill="1" applyAlignment="1">
      <alignment horizontal="center" vertical="center"/>
    </xf>
    <xf numFmtId="0" fontId="14" fillId="24" borderId="26" xfId="60" applyFont="1" applyFill="1" applyBorder="1" applyAlignment="1">
      <alignment horizontal="center" vertical="center"/>
    </xf>
    <xf numFmtId="0" fontId="14" fillId="24" borderId="26" xfId="60" applyFont="1" applyFill="1" applyBorder="1" applyAlignment="1">
      <alignment horizontal="center" vertical="center" wrapText="1"/>
    </xf>
    <xf numFmtId="0" fontId="14" fillId="24" borderId="25" xfId="60" applyFont="1" applyFill="1" applyBorder="1" applyAlignment="1">
      <alignment horizontal="center" vertical="center"/>
    </xf>
    <xf numFmtId="0" fontId="14" fillId="24" borderId="20" xfId="60" applyFont="1" applyFill="1" applyBorder="1" applyAlignment="1">
      <alignment horizontal="center" vertical="center"/>
    </xf>
    <xf numFmtId="0" fontId="14" fillId="24" borderId="0" xfId="60" applyFont="1" applyFill="1" applyAlignment="1">
      <alignment vertical="top"/>
    </xf>
    <xf numFmtId="0" fontId="14" fillId="24" borderId="0" xfId="60" applyFont="1" applyFill="1" applyBorder="1" applyAlignment="1">
      <alignment vertical="top"/>
    </xf>
    <xf numFmtId="9" fontId="14" fillId="24" borderId="29" xfId="60" applyNumberFormat="1" applyFont="1" applyFill="1" applyBorder="1" applyAlignment="1">
      <alignment horizontal="right" vertical="top"/>
    </xf>
    <xf numFmtId="9" fontId="14" fillId="24" borderId="0" xfId="60" applyNumberFormat="1" applyFont="1" applyFill="1" applyAlignment="1">
      <alignment horizontal="right" vertical="top"/>
    </xf>
    <xf numFmtId="0" fontId="14" fillId="24" borderId="0" xfId="60" applyFont="1" applyFill="1" applyAlignment="1">
      <alignment horizontal="right" vertical="top"/>
    </xf>
    <xf numFmtId="0" fontId="14" fillId="24" borderId="31" xfId="60" applyFont="1" applyFill="1" applyBorder="1" applyAlignment="1">
      <alignment horizontal="right" vertical="top"/>
    </xf>
    <xf numFmtId="0" fontId="14" fillId="24" borderId="32" xfId="60" applyFont="1" applyFill="1" applyBorder="1" applyAlignment="1">
      <alignment horizontal="center" vertical="top"/>
    </xf>
    <xf numFmtId="0" fontId="2" fillId="24" borderId="0" xfId="60" applyFont="1" applyFill="1" applyAlignment="1">
      <alignment vertical="center" wrapText="1"/>
    </xf>
    <xf numFmtId="0" fontId="2" fillId="24" borderId="0" xfId="60" applyFont="1" applyFill="1" applyAlignment="1">
      <alignment vertical="center"/>
    </xf>
    <xf numFmtId="0" fontId="4" fillId="24" borderId="0" xfId="60" applyFont="1" applyFill="1" applyAlignment="1">
      <alignment vertical="center"/>
    </xf>
    <xf numFmtId="0" fontId="4" fillId="24" borderId="0" xfId="60" applyFont="1" applyFill="1" applyBorder="1" applyAlignment="1">
      <alignment horizontal="right" vertical="center"/>
    </xf>
    <xf numFmtId="0" fontId="2" fillId="24" borderId="0" xfId="60" applyFont="1" applyFill="1" applyBorder="1" applyAlignment="1">
      <alignment vertical="center"/>
    </xf>
    <xf numFmtId="0" fontId="14" fillId="24" borderId="0" xfId="60" applyFont="1" applyFill="1" applyAlignment="1">
      <alignment vertical="center"/>
    </xf>
    <xf numFmtId="0" fontId="14" fillId="24" borderId="0" xfId="60" applyFont="1" applyFill="1" applyBorder="1" applyAlignment="1">
      <alignment vertical="center"/>
    </xf>
    <xf numFmtId="0" fontId="14" fillId="24" borderId="0" xfId="60" applyFont="1" applyFill="1" applyAlignment="1">
      <alignment horizontal="right" vertical="center"/>
    </xf>
    <xf numFmtId="0" fontId="15" fillId="24" borderId="0" xfId="60" applyFont="1" applyFill="1" applyAlignment="1">
      <alignment vertical="center"/>
    </xf>
    <xf numFmtId="0" fontId="15" fillId="24" borderId="0" xfId="60" applyFont="1" applyFill="1" applyBorder="1" applyAlignment="1">
      <alignment horizontal="distributed" vertical="center"/>
    </xf>
    <xf numFmtId="176" fontId="15" fillId="24" borderId="29" xfId="60" applyNumberFormat="1" applyFont="1" applyFill="1" applyBorder="1" applyAlignment="1">
      <alignment horizontal="right" vertical="center"/>
    </xf>
    <xf numFmtId="176" fontId="15" fillId="24" borderId="0" xfId="60" applyNumberFormat="1" applyFont="1" applyFill="1" applyAlignment="1">
      <alignment horizontal="right" vertical="center"/>
    </xf>
    <xf numFmtId="177" fontId="15" fillId="24" borderId="0" xfId="60" applyNumberFormat="1" applyFont="1" applyFill="1" applyAlignment="1">
      <alignment horizontal="right" vertical="center"/>
    </xf>
    <xf numFmtId="177" fontId="15" fillId="24" borderId="0" xfId="60" applyNumberFormat="1" applyFont="1" applyFill="1" applyBorder="1" applyAlignment="1">
      <alignment horizontal="right" vertical="center"/>
    </xf>
    <xf numFmtId="177" fontId="15" fillId="24" borderId="0" xfId="60" applyNumberFormat="1" applyFont="1" applyFill="1" applyAlignment="1">
      <alignment vertical="center"/>
    </xf>
    <xf numFmtId="178" fontId="15" fillId="24" borderId="0" xfId="60" applyNumberFormat="1" applyFont="1" applyFill="1" applyAlignment="1">
      <alignment horizontal="right" vertical="center"/>
    </xf>
    <xf numFmtId="0" fontId="15" fillId="24" borderId="29" xfId="60" applyFont="1" applyFill="1" applyBorder="1" applyAlignment="1">
      <alignment horizontal="center" vertical="center"/>
    </xf>
    <xf numFmtId="0" fontId="14" fillId="24" borderId="0" xfId="60" applyFont="1" applyFill="1" applyBorder="1" applyAlignment="1">
      <alignment horizontal="distributed" vertical="center"/>
    </xf>
    <xf numFmtId="176" fontId="14" fillId="24" borderId="29" xfId="60" applyNumberFormat="1" applyFont="1" applyFill="1" applyBorder="1" applyAlignment="1">
      <alignment horizontal="right" vertical="center"/>
    </xf>
    <xf numFmtId="176" fontId="14" fillId="24" borderId="0" xfId="60" applyNumberFormat="1" applyFont="1" applyFill="1" applyAlignment="1">
      <alignment horizontal="right" vertical="center"/>
    </xf>
    <xf numFmtId="176" fontId="51" fillId="24" borderId="0" xfId="60" applyNumberFormat="1" applyFont="1" applyFill="1" applyAlignment="1">
      <alignment horizontal="right" vertical="center"/>
    </xf>
    <xf numFmtId="177" fontId="14" fillId="24" borderId="0" xfId="60" applyNumberFormat="1" applyFont="1" applyFill="1" applyAlignment="1">
      <alignment horizontal="right" vertical="center"/>
    </xf>
    <xf numFmtId="177" fontId="14" fillId="24" borderId="0" xfId="60" applyNumberFormat="1" applyFont="1" applyFill="1" applyAlignment="1">
      <alignment vertical="center"/>
    </xf>
    <xf numFmtId="0" fontId="14" fillId="24" borderId="29" xfId="60" applyFont="1" applyFill="1" applyBorder="1" applyAlignment="1">
      <alignment horizontal="center" vertical="center"/>
    </xf>
    <xf numFmtId="177" fontId="14" fillId="24" borderId="0" xfId="59" applyNumberFormat="1" applyFont="1" applyFill="1" applyAlignment="1">
      <alignment vertical="center"/>
    </xf>
    <xf numFmtId="177" fontId="14" fillId="24" borderId="0" xfId="59" applyNumberFormat="1" applyFont="1" applyFill="1" applyAlignment="1">
      <alignment horizontal="right" vertical="center"/>
    </xf>
    <xf numFmtId="177" fontId="14" fillId="24" borderId="0" xfId="60" applyNumberFormat="1" applyFont="1" applyFill="1" applyBorder="1" applyAlignment="1">
      <alignment horizontal="right" vertical="center"/>
    </xf>
    <xf numFmtId="177" fontId="15" fillId="24" borderId="0" xfId="59" applyNumberFormat="1" applyFont="1" applyFill="1" applyAlignment="1">
      <alignment vertical="center"/>
    </xf>
    <xf numFmtId="177" fontId="15" fillId="24" borderId="0" xfId="59" applyNumberFormat="1" applyFont="1" applyFill="1" applyAlignment="1">
      <alignment horizontal="right" vertical="center"/>
    </xf>
    <xf numFmtId="0" fontId="15" fillId="24" borderId="0" xfId="60" applyFont="1" applyFill="1" applyBorder="1" applyAlignment="1">
      <alignment vertical="center"/>
    </xf>
    <xf numFmtId="0" fontId="14" fillId="24" borderId="13" xfId="60" applyFont="1" applyFill="1" applyBorder="1" applyAlignment="1">
      <alignment vertical="center"/>
    </xf>
    <xf numFmtId="0" fontId="14" fillId="24" borderId="13" xfId="60" applyFont="1" applyFill="1" applyBorder="1" applyAlignment="1">
      <alignment horizontal="distributed" vertical="center"/>
    </xf>
    <xf numFmtId="176" fontId="14" fillId="24" borderId="30" xfId="60" applyNumberFormat="1" applyFont="1" applyFill="1" applyBorder="1" applyAlignment="1">
      <alignment horizontal="right" vertical="center"/>
    </xf>
    <xf numFmtId="176" fontId="14" fillId="24" borderId="13" xfId="60" applyNumberFormat="1" applyFont="1" applyFill="1" applyBorder="1" applyAlignment="1">
      <alignment horizontal="right" vertical="center"/>
    </xf>
    <xf numFmtId="177" fontId="14" fillId="24" borderId="13" xfId="60" applyNumberFormat="1" applyFont="1" applyFill="1" applyBorder="1" applyAlignment="1">
      <alignment horizontal="right" vertical="center"/>
    </xf>
    <xf numFmtId="177" fontId="14" fillId="24" borderId="13" xfId="60" applyNumberFormat="1" applyFont="1" applyFill="1" applyBorder="1" applyAlignment="1">
      <alignment vertical="center"/>
    </xf>
    <xf numFmtId="177" fontId="14" fillId="24" borderId="13" xfId="59" applyNumberFormat="1" applyFont="1" applyFill="1" applyBorder="1" applyAlignment="1">
      <alignment vertical="center"/>
    </xf>
    <xf numFmtId="177" fontId="14" fillId="24" borderId="13" xfId="59" applyNumberFormat="1" applyFont="1" applyFill="1" applyBorder="1" applyAlignment="1">
      <alignment horizontal="right" vertical="center"/>
    </xf>
    <xf numFmtId="0" fontId="14" fillId="24" borderId="30" xfId="60" applyFont="1" applyFill="1" applyBorder="1" applyAlignment="1">
      <alignment horizontal="center" vertical="center"/>
    </xf>
    <xf numFmtId="0" fontId="10" fillId="24" borderId="0" xfId="60" applyFont="1" applyFill="1" applyBorder="1" applyAlignment="1">
      <alignment vertical="center"/>
    </xf>
    <xf numFmtId="0" fontId="10" fillId="24" borderId="0" xfId="60" quotePrefix="1" applyFont="1" applyFill="1" applyAlignment="1">
      <alignment horizontal="left" vertical="center"/>
    </xf>
    <xf numFmtId="177" fontId="7" fillId="24" borderId="0" xfId="60" applyNumberFormat="1" applyFont="1" applyFill="1" applyAlignment="1">
      <alignment vertical="center"/>
    </xf>
    <xf numFmtId="177" fontId="2" fillId="24" borderId="0" xfId="60" applyNumberFormat="1" applyFont="1" applyFill="1" applyAlignment="1">
      <alignment vertical="center"/>
    </xf>
    <xf numFmtId="0" fontId="10" fillId="24" borderId="0" xfId="60" applyFont="1" applyFill="1" applyAlignment="1">
      <alignment horizontal="left" vertical="center"/>
    </xf>
    <xf numFmtId="176" fontId="2" fillId="24" borderId="0" xfId="60" applyNumberFormat="1" applyFont="1" applyFill="1" applyAlignment="1">
      <alignment vertical="center"/>
    </xf>
    <xf numFmtId="0" fontId="14" fillId="24" borderId="25" xfId="60" quotePrefix="1" applyFont="1" applyFill="1" applyBorder="1" applyAlignment="1">
      <alignment horizontal="center" vertical="center"/>
    </xf>
    <xf numFmtId="0" fontId="14" fillId="24" borderId="33" xfId="60" applyFont="1" applyFill="1" applyBorder="1" applyAlignment="1">
      <alignment horizontal="center" vertical="center"/>
    </xf>
    <xf numFmtId="0" fontId="14" fillId="0" borderId="31" xfId="60" applyFont="1" applyFill="1" applyBorder="1" applyAlignment="1">
      <alignment horizontal="right" vertical="top"/>
    </xf>
    <xf numFmtId="0" fontId="14" fillId="0" borderId="32" xfId="60" applyFont="1" applyFill="1" applyBorder="1" applyAlignment="1">
      <alignment horizontal="center" vertical="top"/>
    </xf>
    <xf numFmtId="177" fontId="15" fillId="0" borderId="0" xfId="44" applyNumberFormat="1" applyFont="1" applyFill="1" applyAlignment="1">
      <alignment horizontal="right" vertical="center"/>
    </xf>
    <xf numFmtId="177" fontId="15" fillId="0" borderId="0" xfId="63" applyNumberFormat="1" applyFont="1" applyFill="1" applyAlignment="1">
      <alignment vertical="center"/>
    </xf>
    <xf numFmtId="0" fontId="15" fillId="0" borderId="29" xfId="60" applyFont="1" applyFill="1" applyBorder="1" applyAlignment="1">
      <alignment horizontal="center" vertical="center"/>
    </xf>
    <xf numFmtId="177" fontId="15" fillId="0" borderId="0" xfId="63" applyNumberFormat="1" applyFont="1" applyFill="1" applyAlignment="1">
      <alignment horizontal="right" vertical="center"/>
    </xf>
    <xf numFmtId="177" fontId="14" fillId="0" borderId="0" xfId="60" applyNumberFormat="1" applyFont="1" applyFill="1" applyAlignment="1">
      <alignment vertical="center"/>
    </xf>
    <xf numFmtId="177" fontId="14" fillId="0" borderId="0" xfId="44" applyNumberFormat="1" applyFont="1" applyFill="1" applyAlignment="1">
      <alignment vertical="center"/>
    </xf>
    <xf numFmtId="177" fontId="14" fillId="0" borderId="0" xfId="44" applyNumberFormat="1" applyFont="1" applyFill="1" applyAlignment="1">
      <alignment horizontal="right" vertical="center"/>
    </xf>
    <xf numFmtId="176" fontId="14" fillId="0" borderId="0" xfId="60" applyNumberFormat="1" applyFont="1" applyFill="1" applyBorder="1" applyAlignment="1">
      <alignment horizontal="right" vertical="center"/>
    </xf>
    <xf numFmtId="177" fontId="14" fillId="0" borderId="0" xfId="63" applyNumberFormat="1" applyFont="1" applyFill="1" applyBorder="1" applyAlignment="1">
      <alignment horizontal="right" vertical="center"/>
    </xf>
    <xf numFmtId="177" fontId="14" fillId="0" borderId="0" xfId="54" applyNumberFormat="1" applyFont="1" applyFill="1" applyAlignment="1">
      <alignment horizontal="right" vertical="center"/>
    </xf>
    <xf numFmtId="176" fontId="15" fillId="0" borderId="0" xfId="60" applyNumberFormat="1" applyFont="1" applyFill="1" applyBorder="1" applyAlignment="1">
      <alignment horizontal="right" vertical="center"/>
    </xf>
    <xf numFmtId="177" fontId="15" fillId="0" borderId="0" xfId="63" applyNumberFormat="1" applyFont="1" applyFill="1" applyBorder="1" applyAlignment="1">
      <alignment horizontal="right" vertical="center"/>
    </xf>
    <xf numFmtId="0" fontId="15" fillId="0" borderId="0" xfId="60" applyFont="1" applyFill="1" applyBorder="1" applyAlignment="1">
      <alignment vertical="center"/>
    </xf>
    <xf numFmtId="177" fontId="14" fillId="0" borderId="30" xfId="60" applyNumberFormat="1" applyFont="1" applyFill="1" applyBorder="1" applyAlignment="1">
      <alignment horizontal="right" vertical="center"/>
    </xf>
    <xf numFmtId="177" fontId="14" fillId="0" borderId="13" xfId="44" applyNumberFormat="1" applyFont="1" applyFill="1" applyBorder="1" applyAlignment="1">
      <alignment horizontal="right" vertical="center"/>
    </xf>
    <xf numFmtId="177" fontId="14" fillId="0" borderId="13" xfId="63" applyNumberFormat="1" applyFont="1" applyFill="1" applyBorder="1" applyAlignment="1">
      <alignment horizontal="right" vertical="center"/>
    </xf>
    <xf numFmtId="177" fontId="14" fillId="0" borderId="22" xfId="60" applyNumberFormat="1" applyFont="1" applyFill="1" applyBorder="1" applyAlignment="1">
      <alignment horizontal="right" vertical="center"/>
    </xf>
    <xf numFmtId="0" fontId="4" fillId="0" borderId="0" xfId="60" applyFont="1" applyFill="1" applyAlignment="1">
      <alignment horizontal="right" vertical="center"/>
    </xf>
    <xf numFmtId="0" fontId="20" fillId="0" borderId="0" xfId="60" applyFont="1" applyFill="1" applyAlignment="1">
      <alignment vertical="center"/>
    </xf>
    <xf numFmtId="0" fontId="14" fillId="0" borderId="26" xfId="60" applyFont="1" applyFill="1" applyBorder="1" applyAlignment="1">
      <alignment horizontal="center" vertical="center" wrapText="1" shrinkToFit="1"/>
    </xf>
    <xf numFmtId="0" fontId="14" fillId="0" borderId="21" xfId="60" applyFont="1" applyFill="1" applyBorder="1" applyAlignment="1">
      <alignment horizontal="center" vertical="center" wrapText="1" shrinkToFit="1"/>
    </xf>
    <xf numFmtId="0" fontId="14" fillId="0" borderId="28" xfId="60" applyFont="1" applyFill="1" applyBorder="1" applyAlignment="1">
      <alignment horizontal="center" vertical="center" wrapText="1" shrinkToFit="1"/>
    </xf>
    <xf numFmtId="0" fontId="49" fillId="0" borderId="0" xfId="60" applyFont="1" applyFill="1" applyAlignment="1">
      <alignment vertical="center"/>
    </xf>
    <xf numFmtId="49" fontId="14" fillId="24" borderId="21" xfId="60" quotePrefix="1" applyNumberFormat="1" applyFont="1" applyFill="1" applyBorder="1" applyAlignment="1">
      <alignment horizontal="center" vertical="center"/>
    </xf>
    <xf numFmtId="57" fontId="14" fillId="0" borderId="20" xfId="0" applyNumberFormat="1" applyFont="1" applyBorder="1" applyAlignment="1">
      <alignment horizontal="center" vertical="center"/>
    </xf>
    <xf numFmtId="0" fontId="14" fillId="24" borderId="20" xfId="0" applyFont="1" applyFill="1" applyBorder="1" applyAlignment="1">
      <alignment horizontal="center" vertical="center" wrapText="1"/>
    </xf>
    <xf numFmtId="0" fontId="14" fillId="0" borderId="0" xfId="60" applyFont="1" applyFill="1" applyBorder="1" applyAlignment="1">
      <alignment vertical="center"/>
    </xf>
    <xf numFmtId="180" fontId="15" fillId="0" borderId="0" xfId="60" applyNumberFormat="1" applyFont="1" applyFill="1" applyAlignment="1">
      <alignment horizontal="right" vertical="center"/>
    </xf>
    <xf numFmtId="177" fontId="15" fillId="0" borderId="0" xfId="71" applyNumberFormat="1" applyFont="1" applyFill="1" applyAlignment="1">
      <alignment horizontal="right" vertical="center"/>
    </xf>
    <xf numFmtId="177" fontId="15" fillId="0" borderId="0" xfId="64" applyNumberFormat="1" applyFont="1" applyFill="1" applyAlignment="1">
      <alignment vertical="center"/>
    </xf>
    <xf numFmtId="177" fontId="15" fillId="0" borderId="0" xfId="60" applyNumberFormat="1" applyFont="1" applyFill="1" applyBorder="1" applyAlignment="1">
      <alignment horizontal="right" vertical="center"/>
    </xf>
    <xf numFmtId="180" fontId="14" fillId="0" borderId="0" xfId="65" applyNumberFormat="1" applyFont="1" applyFill="1" applyAlignment="1">
      <alignment vertical="center"/>
    </xf>
    <xf numFmtId="180" fontId="14" fillId="0" borderId="0" xfId="55" applyNumberFormat="1" applyFont="1" applyFill="1" applyAlignment="1">
      <alignment horizontal="right" vertical="center"/>
    </xf>
    <xf numFmtId="180" fontId="14" fillId="0" borderId="0" xfId="60" applyNumberFormat="1" applyFont="1" applyFill="1" applyAlignment="1">
      <alignment horizontal="right" vertical="center"/>
    </xf>
    <xf numFmtId="177" fontId="14" fillId="0" borderId="0" xfId="71" applyNumberFormat="1" applyFont="1" applyFill="1" applyAlignment="1">
      <alignment horizontal="right" vertical="center"/>
    </xf>
    <xf numFmtId="180" fontId="14" fillId="0" borderId="0" xfId="65" applyNumberFormat="1" applyFont="1" applyFill="1" applyBorder="1" applyAlignment="1" applyProtection="1">
      <alignment vertical="center"/>
      <protection locked="0"/>
    </xf>
    <xf numFmtId="177" fontId="14" fillId="0" borderId="0" xfId="66" applyNumberFormat="1" applyFont="1" applyFill="1" applyBorder="1" applyAlignment="1">
      <alignment horizontal="right" vertical="center"/>
    </xf>
    <xf numFmtId="176" fontId="14" fillId="0" borderId="0" xfId="66" applyNumberFormat="1" applyFont="1" applyFill="1" applyBorder="1" applyAlignment="1">
      <alignment horizontal="right" vertical="center"/>
    </xf>
    <xf numFmtId="177" fontId="14" fillId="0" borderId="0" xfId="66" applyNumberFormat="1" applyFont="1" applyFill="1" applyBorder="1" applyAlignment="1">
      <alignment vertical="center"/>
    </xf>
    <xf numFmtId="176" fontId="14" fillId="0" borderId="0" xfId="66" applyNumberFormat="1" applyFont="1" applyFill="1" applyBorder="1" applyAlignment="1">
      <alignment vertical="center"/>
    </xf>
    <xf numFmtId="177" fontId="14" fillId="0" borderId="0" xfId="64" applyNumberFormat="1" applyFont="1" applyFill="1" applyAlignment="1">
      <alignment vertical="center"/>
    </xf>
    <xf numFmtId="177" fontId="14" fillId="0" borderId="0" xfId="64" applyNumberFormat="1" applyFont="1" applyFill="1" applyBorder="1" applyAlignment="1">
      <alignment vertical="center"/>
    </xf>
    <xf numFmtId="177" fontId="14" fillId="0" borderId="0" xfId="60" applyNumberFormat="1" applyFont="1" applyFill="1" applyBorder="1" applyAlignment="1">
      <alignment horizontal="right" vertical="center"/>
    </xf>
    <xf numFmtId="0" fontId="15" fillId="0" borderId="0" xfId="66" applyNumberFormat="1" applyFont="1" applyFill="1" applyBorder="1" applyAlignment="1">
      <alignment horizontal="right" vertical="center"/>
    </xf>
    <xf numFmtId="176" fontId="15" fillId="0" borderId="0" xfId="66" applyNumberFormat="1" applyFont="1" applyFill="1" applyBorder="1" applyAlignment="1">
      <alignment horizontal="right" vertical="center"/>
    </xf>
    <xf numFmtId="0" fontId="14" fillId="0" borderId="0" xfId="66" applyNumberFormat="1" applyFont="1" applyFill="1" applyBorder="1" applyAlignment="1">
      <alignment horizontal="right" vertical="center"/>
    </xf>
    <xf numFmtId="177" fontId="14" fillId="0" borderId="0" xfId="65" applyNumberFormat="1" applyFont="1" applyFill="1" applyBorder="1" applyAlignment="1" applyProtection="1">
      <alignment vertical="center"/>
      <protection locked="0"/>
    </xf>
    <xf numFmtId="0" fontId="14" fillId="0" borderId="0" xfId="66" applyNumberFormat="1" applyFont="1" applyFill="1" applyBorder="1" applyAlignment="1">
      <alignment vertical="center"/>
    </xf>
    <xf numFmtId="0" fontId="15" fillId="0" borderId="0" xfId="66" applyNumberFormat="1" applyFont="1" applyFill="1" applyBorder="1" applyAlignment="1">
      <alignment vertical="center"/>
    </xf>
    <xf numFmtId="176" fontId="15" fillId="0" borderId="0" xfId="66" applyNumberFormat="1" applyFont="1" applyFill="1" applyBorder="1" applyAlignment="1">
      <alignment vertical="center"/>
    </xf>
    <xf numFmtId="0" fontId="15" fillId="0" borderId="12" xfId="60" applyFont="1" applyFill="1" applyBorder="1" applyAlignment="1">
      <alignment vertical="center"/>
    </xf>
    <xf numFmtId="177" fontId="15" fillId="0" borderId="0" xfId="61" applyNumberFormat="1" applyFont="1" applyFill="1" applyAlignment="1">
      <alignment horizontal="right" vertical="center"/>
    </xf>
    <xf numFmtId="0" fontId="14" fillId="0" borderId="22" xfId="60" applyFont="1" applyFill="1" applyBorder="1" applyAlignment="1">
      <alignment vertical="center"/>
    </xf>
    <xf numFmtId="180" fontId="14" fillId="0" borderId="30" xfId="55" applyNumberFormat="1" applyFont="1" applyFill="1" applyBorder="1" applyAlignment="1">
      <alignment horizontal="right" vertical="center"/>
    </xf>
    <xf numFmtId="180" fontId="14" fillId="0" borderId="13" xfId="60" applyNumberFormat="1" applyFont="1" applyFill="1" applyBorder="1" applyAlignment="1">
      <alignment horizontal="right" vertical="center"/>
    </xf>
    <xf numFmtId="177" fontId="14" fillId="0" borderId="13" xfId="61" applyNumberFormat="1" applyFont="1" applyFill="1" applyBorder="1" applyAlignment="1">
      <alignment horizontal="right" vertical="center"/>
    </xf>
    <xf numFmtId="180" fontId="14" fillId="0" borderId="13" xfId="55" applyNumberFormat="1" applyFont="1" applyFill="1" applyBorder="1" applyAlignment="1">
      <alignment horizontal="right" vertical="center"/>
    </xf>
    <xf numFmtId="2" fontId="14" fillId="0" borderId="13" xfId="60" applyNumberFormat="1" applyFont="1" applyFill="1" applyBorder="1" applyAlignment="1">
      <alignment horizontal="right" vertical="center"/>
    </xf>
    <xf numFmtId="177" fontId="14" fillId="0" borderId="13" xfId="65" applyNumberFormat="1" applyFont="1" applyFill="1" applyBorder="1" applyAlignment="1" applyProtection="1">
      <alignment vertical="center"/>
      <protection locked="0"/>
    </xf>
    <xf numFmtId="0" fontId="14" fillId="0" borderId="0" xfId="60" applyFont="1" applyFill="1" applyBorder="1" applyAlignment="1">
      <alignment vertical="top"/>
    </xf>
    <xf numFmtId="0" fontId="14" fillId="0" borderId="12" xfId="60" applyFont="1" applyFill="1" applyBorder="1" applyAlignment="1">
      <alignment vertical="top"/>
    </xf>
    <xf numFmtId="179" fontId="14" fillId="0" borderId="0" xfId="60" applyNumberFormat="1" applyFont="1" applyFill="1" applyAlignment="1">
      <alignment horizontal="right" vertical="top"/>
    </xf>
    <xf numFmtId="0" fontId="14" fillId="0" borderId="0" xfId="60" applyFont="1" applyFill="1" applyBorder="1" applyAlignment="1">
      <alignment horizontal="right" vertical="top"/>
    </xf>
    <xf numFmtId="0" fontId="14" fillId="24" borderId="19" xfId="60" applyFont="1" applyFill="1" applyBorder="1" applyAlignment="1">
      <alignment horizontal="center" wrapText="1"/>
    </xf>
    <xf numFmtId="0" fontId="11" fillId="24" borderId="0" xfId="60" applyFont="1" applyFill="1" applyBorder="1" applyAlignment="1">
      <alignment vertical="center"/>
    </xf>
    <xf numFmtId="0" fontId="11" fillId="24" borderId="13" xfId="60" applyFont="1" applyFill="1" applyBorder="1" applyAlignment="1">
      <alignment vertical="center"/>
    </xf>
    <xf numFmtId="0" fontId="10" fillId="24" borderId="13" xfId="60" applyFont="1" applyFill="1" applyBorder="1" applyAlignment="1">
      <alignment vertical="center"/>
    </xf>
    <xf numFmtId="0" fontId="10" fillId="24" borderId="30" xfId="60" applyFont="1" applyFill="1" applyBorder="1" applyAlignment="1">
      <alignment vertical="center"/>
    </xf>
    <xf numFmtId="177" fontId="10" fillId="24" borderId="13" xfId="60" applyNumberFormat="1" applyFont="1" applyFill="1" applyBorder="1" applyAlignment="1">
      <alignment vertical="center"/>
    </xf>
    <xf numFmtId="0" fontId="11" fillId="24" borderId="0" xfId="60" applyFont="1" applyFill="1" applyBorder="1" applyAlignment="1">
      <alignment horizontal="distributed" vertical="center"/>
    </xf>
    <xf numFmtId="20" fontId="2" fillId="24" borderId="0" xfId="60" applyNumberFormat="1" applyFont="1" applyFill="1" applyAlignment="1">
      <alignment vertical="center"/>
    </xf>
    <xf numFmtId="0" fontId="14" fillId="0" borderId="34" xfId="60" quotePrefix="1" applyFont="1" applyFill="1" applyBorder="1" applyAlignment="1">
      <alignment horizontal="center" vertical="center" wrapText="1"/>
    </xf>
    <xf numFmtId="0" fontId="14" fillId="0" borderId="24" xfId="60" quotePrefix="1" applyFont="1" applyFill="1" applyBorder="1" applyAlignment="1">
      <alignment horizontal="center" vertical="center" wrapText="1"/>
    </xf>
    <xf numFmtId="0" fontId="14" fillId="0" borderId="15" xfId="60" applyFont="1" applyFill="1" applyBorder="1" applyAlignment="1">
      <alignment horizontal="center" vertical="center" wrapText="1"/>
    </xf>
    <xf numFmtId="0" fontId="14" fillId="0" borderId="24" xfId="60" applyFont="1" applyFill="1" applyBorder="1" applyAlignment="1">
      <alignment horizontal="center" vertical="center" wrapText="1"/>
    </xf>
    <xf numFmtId="0" fontId="14" fillId="24" borderId="12" xfId="60" applyFont="1" applyFill="1" applyBorder="1" applyAlignment="1">
      <alignment vertical="center"/>
    </xf>
    <xf numFmtId="180" fontId="14" fillId="24" borderId="0" xfId="60" applyNumberFormat="1" applyFont="1" applyFill="1" applyBorder="1" applyAlignment="1">
      <alignment horizontal="right" vertical="center"/>
    </xf>
    <xf numFmtId="180" fontId="14" fillId="24" borderId="0" xfId="60" applyNumberFormat="1" applyFont="1" applyFill="1" applyAlignment="1">
      <alignment horizontal="right" vertical="center"/>
    </xf>
    <xf numFmtId="0" fontId="15" fillId="24" borderId="12" xfId="60" applyFont="1" applyFill="1" applyBorder="1" applyAlignment="1">
      <alignment horizontal="distributed" vertical="center"/>
    </xf>
    <xf numFmtId="180" fontId="15" fillId="24" borderId="0" xfId="60" applyNumberFormat="1" applyFont="1" applyFill="1" applyAlignment="1">
      <alignment horizontal="right" vertical="center"/>
    </xf>
    <xf numFmtId="180" fontId="15" fillId="24" borderId="0" xfId="60" applyNumberFormat="1" applyFont="1" applyFill="1" applyAlignment="1">
      <alignment vertical="center"/>
    </xf>
    <xf numFmtId="0" fontId="14" fillId="24" borderId="12" xfId="60" applyFont="1" applyFill="1" applyBorder="1" applyAlignment="1">
      <alignment horizontal="distributed" vertical="center"/>
    </xf>
    <xf numFmtId="176" fontId="14" fillId="24" borderId="0" xfId="60" applyNumberFormat="1" applyFont="1" applyFill="1" applyAlignment="1">
      <alignment vertical="center"/>
    </xf>
    <xf numFmtId="177" fontId="14" fillId="24" borderId="0" xfId="60" applyNumberFormat="1" applyFont="1" applyFill="1" applyBorder="1" applyAlignment="1">
      <alignment vertical="center"/>
    </xf>
    <xf numFmtId="180" fontId="14" fillId="24" borderId="0" xfId="60" applyNumberFormat="1" applyFont="1" applyFill="1" applyAlignment="1">
      <alignment vertical="center"/>
    </xf>
    <xf numFmtId="177" fontId="14" fillId="24" borderId="0" xfId="68" applyNumberFormat="1" applyFont="1" applyFill="1" applyBorder="1" applyAlignment="1">
      <alignment horizontal="right" vertical="center"/>
    </xf>
    <xf numFmtId="177" fontId="14" fillId="24" borderId="0" xfId="44" applyNumberFormat="1" applyFont="1" applyFill="1" applyBorder="1" applyAlignment="1">
      <alignment vertical="center"/>
    </xf>
    <xf numFmtId="177" fontId="14" fillId="24" borderId="0" xfId="44" applyNumberFormat="1" applyFont="1" applyFill="1" applyBorder="1" applyAlignment="1">
      <alignment horizontal="right" vertical="center"/>
    </xf>
    <xf numFmtId="180" fontId="14" fillId="24" borderId="0" xfId="54" applyNumberFormat="1" applyFont="1" applyFill="1" applyAlignment="1">
      <alignment vertical="center" shrinkToFit="1"/>
    </xf>
    <xf numFmtId="180" fontId="14" fillId="24" borderId="0" xfId="67" applyNumberFormat="1" applyFont="1" applyFill="1" applyAlignment="1">
      <alignment horizontal="right" vertical="center"/>
    </xf>
    <xf numFmtId="176" fontId="14" fillId="24" borderId="0" xfId="62" applyNumberFormat="1" applyFont="1" applyFill="1" applyAlignment="1">
      <alignment horizontal="right" vertical="center"/>
    </xf>
    <xf numFmtId="177" fontId="14" fillId="24" borderId="0" xfId="62" applyNumberFormat="1" applyFont="1" applyFill="1" applyBorder="1" applyAlignment="1">
      <alignment horizontal="right" vertical="center"/>
    </xf>
    <xf numFmtId="186" fontId="14" fillId="24" borderId="0" xfId="60" applyNumberFormat="1" applyFont="1" applyFill="1" applyAlignment="1">
      <alignment horizontal="right" vertical="center"/>
    </xf>
    <xf numFmtId="180" fontId="14" fillId="24" borderId="0" xfId="54" applyNumberFormat="1" applyFont="1" applyFill="1" applyAlignment="1">
      <alignment horizontal="right" vertical="center" shrinkToFit="1"/>
    </xf>
    <xf numFmtId="176" fontId="15" fillId="24" borderId="0" xfId="62" applyNumberFormat="1" applyFont="1" applyFill="1" applyAlignment="1">
      <alignment horizontal="right" vertical="center"/>
    </xf>
    <xf numFmtId="177" fontId="15" fillId="24" borderId="0" xfId="62" applyNumberFormat="1" applyFont="1" applyFill="1" applyBorder="1" applyAlignment="1">
      <alignment horizontal="right" vertical="center"/>
    </xf>
    <xf numFmtId="177" fontId="15" fillId="24" borderId="0" xfId="68" applyNumberFormat="1" applyFont="1" applyFill="1" applyBorder="1" applyAlignment="1">
      <alignment horizontal="right" vertical="center"/>
    </xf>
    <xf numFmtId="180" fontId="15" fillId="24" borderId="0" xfId="54" applyNumberFormat="1" applyFont="1" applyFill="1" applyAlignment="1">
      <alignment horizontal="right" vertical="center" shrinkToFit="1"/>
    </xf>
    <xf numFmtId="180" fontId="15" fillId="24" borderId="0" xfId="68" applyNumberFormat="1" applyFont="1" applyFill="1" applyBorder="1" applyAlignment="1">
      <alignment horizontal="right" vertical="center"/>
    </xf>
    <xf numFmtId="186" fontId="15" fillId="24" borderId="0" xfId="60" applyNumberFormat="1" applyFont="1" applyFill="1" applyAlignment="1">
      <alignment horizontal="right" vertical="center"/>
    </xf>
    <xf numFmtId="180" fontId="14" fillId="24" borderId="0" xfId="68" applyNumberFormat="1" applyFont="1" applyFill="1" applyBorder="1" applyAlignment="1">
      <alignment horizontal="right" vertical="center"/>
    </xf>
    <xf numFmtId="0" fontId="15" fillId="24" borderId="12" xfId="60" applyFont="1" applyFill="1" applyBorder="1" applyAlignment="1">
      <alignment vertical="center"/>
    </xf>
    <xf numFmtId="0" fontId="15" fillId="24" borderId="0" xfId="60" applyFont="1" applyFill="1" applyAlignment="1">
      <alignment horizontal="right" vertical="center"/>
    </xf>
    <xf numFmtId="177" fontId="15" fillId="24" borderId="0" xfId="54" applyNumberFormat="1" applyFont="1" applyFill="1" applyBorder="1" applyAlignment="1">
      <alignment horizontal="right" vertical="center" shrinkToFit="1"/>
    </xf>
    <xf numFmtId="180" fontId="15" fillId="24" borderId="0" xfId="54" applyNumberFormat="1" applyFont="1" applyFill="1" applyBorder="1" applyAlignment="1">
      <alignment horizontal="right" vertical="center" shrinkToFit="1"/>
    </xf>
    <xf numFmtId="180" fontId="15" fillId="24" borderId="0" xfId="60" applyNumberFormat="1" applyFont="1" applyFill="1" applyBorder="1" applyAlignment="1">
      <alignment horizontal="right" vertical="center"/>
    </xf>
    <xf numFmtId="0" fontId="14" fillId="24" borderId="22" xfId="60" applyFont="1" applyFill="1" applyBorder="1" applyAlignment="1">
      <alignment vertical="center"/>
    </xf>
    <xf numFmtId="0" fontId="14" fillId="24" borderId="13" xfId="60" applyFont="1" applyFill="1" applyBorder="1" applyAlignment="1">
      <alignment horizontal="right" vertical="center"/>
    </xf>
    <xf numFmtId="176" fontId="14" fillId="24" borderId="13" xfId="62" applyNumberFormat="1" applyFont="1" applyFill="1" applyBorder="1" applyAlignment="1">
      <alignment horizontal="right" vertical="center"/>
    </xf>
    <xf numFmtId="177" fontId="14" fillId="24" borderId="13" xfId="62" applyNumberFormat="1" applyFont="1" applyFill="1" applyBorder="1" applyAlignment="1">
      <alignment horizontal="right" vertical="center"/>
    </xf>
    <xf numFmtId="177" fontId="14" fillId="24" borderId="13" xfId="54" applyNumberFormat="1" applyFont="1" applyFill="1" applyBorder="1" applyAlignment="1">
      <alignment horizontal="right" vertical="center" shrinkToFit="1"/>
    </xf>
    <xf numFmtId="177" fontId="14" fillId="24" borderId="13" xfId="68" applyNumberFormat="1" applyFont="1" applyFill="1" applyBorder="1" applyAlignment="1">
      <alignment horizontal="right" vertical="center"/>
    </xf>
    <xf numFmtId="177" fontId="14" fillId="24" borderId="13" xfId="44" applyNumberFormat="1" applyFont="1" applyFill="1" applyBorder="1" applyAlignment="1">
      <alignment vertical="center"/>
    </xf>
    <xf numFmtId="177" fontId="14" fillId="24" borderId="13" xfId="44" applyNumberFormat="1" applyFont="1" applyFill="1" applyBorder="1" applyAlignment="1">
      <alignment horizontal="right" vertical="center"/>
    </xf>
    <xf numFmtId="180" fontId="14" fillId="24" borderId="13" xfId="54" applyNumberFormat="1" applyFont="1" applyFill="1" applyBorder="1" applyAlignment="1">
      <alignment vertical="center" shrinkToFit="1"/>
    </xf>
    <xf numFmtId="180" fontId="14" fillId="24" borderId="13" xfId="60" applyNumberFormat="1" applyFont="1" applyFill="1" applyBorder="1" applyAlignment="1">
      <alignment horizontal="right" vertical="center"/>
    </xf>
    <xf numFmtId="180" fontId="14" fillId="24" borderId="13" xfId="60" applyNumberFormat="1" applyFont="1" applyFill="1" applyBorder="1" applyAlignment="1">
      <alignment vertical="center"/>
    </xf>
    <xf numFmtId="0" fontId="14" fillId="24" borderId="12" xfId="60" applyFont="1" applyFill="1" applyBorder="1" applyAlignment="1">
      <alignment vertical="top"/>
    </xf>
    <xf numFmtId="0" fontId="14" fillId="24" borderId="0" xfId="60" applyFont="1" applyFill="1" applyBorder="1" applyAlignment="1">
      <alignment horizontal="right" vertical="top"/>
    </xf>
    <xf numFmtId="180" fontId="14" fillId="24" borderId="0" xfId="60" applyNumberFormat="1" applyFont="1" applyFill="1" applyBorder="1" applyAlignment="1">
      <alignment horizontal="right" vertical="top"/>
    </xf>
    <xf numFmtId="180" fontId="14" fillId="24" borderId="0" xfId="60" applyNumberFormat="1" applyFont="1" applyFill="1" applyAlignment="1">
      <alignment horizontal="right" vertical="top"/>
    </xf>
    <xf numFmtId="0" fontId="4" fillId="24" borderId="0" xfId="58" applyFont="1" applyFill="1" applyAlignment="1">
      <alignment horizontal="centerContinuous" vertical="center"/>
    </xf>
    <xf numFmtId="0" fontId="4" fillId="0" borderId="0" xfId="58" applyFont="1" applyFill="1" applyAlignment="1">
      <alignment horizontal="centerContinuous" vertical="center"/>
    </xf>
    <xf numFmtId="0" fontId="4" fillId="24" borderId="0" xfId="58" applyFont="1" applyFill="1" applyAlignment="1">
      <alignment vertical="center"/>
    </xf>
    <xf numFmtId="0" fontId="7" fillId="24" borderId="0" xfId="58" applyFont="1" applyFill="1" applyAlignment="1">
      <alignment vertical="center"/>
    </xf>
    <xf numFmtId="0" fontId="7" fillId="0" borderId="0" xfId="58" applyFont="1" applyFill="1" applyAlignment="1">
      <alignment vertical="center"/>
    </xf>
    <xf numFmtId="0" fontId="10" fillId="24" borderId="0" xfId="58" applyFont="1" applyFill="1" applyAlignment="1">
      <alignment vertical="center"/>
    </xf>
    <xf numFmtId="0" fontId="10" fillId="0" borderId="0" xfId="58" applyFont="1" applyFill="1" applyAlignment="1">
      <alignment vertical="center"/>
    </xf>
    <xf numFmtId="0" fontId="15" fillId="24" borderId="0" xfId="58" applyFont="1" applyFill="1" applyAlignment="1">
      <alignment vertical="center"/>
    </xf>
    <xf numFmtId="0" fontId="12" fillId="24" borderId="0" xfId="58" applyFont="1" applyFill="1" applyAlignment="1">
      <alignment vertical="center"/>
    </xf>
    <xf numFmtId="177" fontId="12" fillId="24" borderId="0" xfId="58" applyNumberFormat="1" applyFont="1" applyFill="1" applyAlignment="1">
      <alignment vertical="center"/>
    </xf>
    <xf numFmtId="177" fontId="7" fillId="24" borderId="0" xfId="58" applyNumberFormat="1" applyFont="1" applyFill="1" applyAlignment="1">
      <alignment vertical="center"/>
    </xf>
    <xf numFmtId="0" fontId="14" fillId="24" borderId="0" xfId="58" applyFont="1" applyFill="1" applyAlignment="1">
      <alignment vertical="center"/>
    </xf>
    <xf numFmtId="0" fontId="15" fillId="24" borderId="0" xfId="58" applyFont="1" applyFill="1" applyBorder="1" applyAlignment="1">
      <alignment vertical="center"/>
    </xf>
    <xf numFmtId="0" fontId="14" fillId="24" borderId="0" xfId="58" applyFont="1" applyFill="1" applyBorder="1" applyAlignment="1">
      <alignment vertical="center"/>
    </xf>
    <xf numFmtId="0" fontId="2" fillId="0" borderId="22" xfId="58" applyFont="1" applyFill="1" applyBorder="1" applyAlignment="1">
      <alignment vertical="center"/>
    </xf>
    <xf numFmtId="0" fontId="2" fillId="0" borderId="13" xfId="58" applyFont="1" applyFill="1" applyBorder="1" applyAlignment="1">
      <alignment vertical="center"/>
    </xf>
    <xf numFmtId="177" fontId="11" fillId="0" borderId="13" xfId="58" applyNumberFormat="1" applyFont="1" applyFill="1" applyBorder="1" applyAlignment="1">
      <alignment horizontal="right" vertical="center"/>
    </xf>
    <xf numFmtId="0" fontId="2" fillId="24" borderId="0" xfId="58" applyFont="1" applyFill="1" applyAlignment="1">
      <alignment vertical="center"/>
    </xf>
    <xf numFmtId="0" fontId="2" fillId="0" borderId="0" xfId="58" applyFont="1" applyFill="1" applyAlignment="1">
      <alignment vertical="center"/>
    </xf>
    <xf numFmtId="0" fontId="2" fillId="0" borderId="0" xfId="58" applyFont="1" applyFill="1" applyBorder="1" applyAlignment="1">
      <alignment vertical="center"/>
    </xf>
    <xf numFmtId="0" fontId="14" fillId="0" borderId="0" xfId="58" applyFont="1" applyFill="1" applyBorder="1" applyAlignment="1">
      <alignment vertical="center"/>
    </xf>
    <xf numFmtId="0" fontId="14" fillId="0" borderId="0" xfId="58" applyFont="1" applyFill="1" applyAlignment="1">
      <alignment vertical="center"/>
    </xf>
    <xf numFmtId="0" fontId="10" fillId="24" borderId="0" xfId="58" applyFont="1" applyFill="1" applyAlignment="1">
      <alignment horizontal="center" vertical="center"/>
    </xf>
    <xf numFmtId="0" fontId="14" fillId="0" borderId="34" xfId="58" applyFont="1" applyFill="1" applyBorder="1" applyAlignment="1">
      <alignment horizontal="center" vertical="center" wrapText="1"/>
    </xf>
    <xf numFmtId="0" fontId="14" fillId="0" borderId="34" xfId="58" quotePrefix="1" applyFont="1" applyFill="1" applyBorder="1" applyAlignment="1">
      <alignment horizontal="center" vertical="center" wrapText="1"/>
    </xf>
    <xf numFmtId="0" fontId="14" fillId="0" borderId="12" xfId="58" applyFont="1" applyFill="1" applyBorder="1" applyAlignment="1">
      <alignment vertical="top"/>
    </xf>
    <xf numFmtId="0" fontId="14" fillId="0" borderId="0" xfId="58" applyFont="1" applyFill="1" applyAlignment="1">
      <alignment horizontal="right" vertical="top"/>
    </xf>
    <xf numFmtId="0" fontId="14" fillId="0" borderId="0" xfId="58" applyFont="1" applyFill="1" applyAlignment="1">
      <alignment vertical="top"/>
    </xf>
    <xf numFmtId="0" fontId="15" fillId="0" borderId="12" xfId="58" applyFont="1" applyFill="1" applyBorder="1" applyAlignment="1">
      <alignment horizontal="distributed" vertical="center"/>
    </xf>
    <xf numFmtId="177" fontId="15" fillId="0" borderId="0" xfId="58" applyNumberFormat="1" applyFont="1" applyFill="1" applyAlignment="1">
      <alignment horizontal="right" vertical="center"/>
    </xf>
    <xf numFmtId="177" fontId="15" fillId="0" borderId="0" xfId="58" applyNumberFormat="1" applyFont="1" applyFill="1" applyBorder="1" applyAlignment="1">
      <alignment horizontal="right" vertical="center"/>
    </xf>
    <xf numFmtId="177" fontId="15" fillId="0" borderId="0" xfId="57" applyNumberFormat="1" applyFont="1" applyFill="1" applyBorder="1" applyAlignment="1">
      <alignment horizontal="right" vertical="center"/>
    </xf>
    <xf numFmtId="181" fontId="15" fillId="0" borderId="0" xfId="57" applyNumberFormat="1" applyFont="1" applyFill="1" applyBorder="1" applyAlignment="1">
      <alignment horizontal="right" vertical="center"/>
    </xf>
    <xf numFmtId="0" fontId="14" fillId="0" borderId="12" xfId="58" applyFont="1" applyFill="1" applyBorder="1" applyAlignment="1">
      <alignment horizontal="distributed" vertical="center"/>
    </xf>
    <xf numFmtId="177" fontId="14" fillId="0" borderId="0" xfId="58" applyNumberFormat="1" applyFont="1" applyFill="1" applyAlignment="1">
      <alignment horizontal="right" vertical="center"/>
    </xf>
    <xf numFmtId="0" fontId="14" fillId="0" borderId="0" xfId="58" applyFont="1" applyFill="1" applyBorder="1" applyAlignment="1">
      <alignment horizontal="right" vertical="center"/>
    </xf>
    <xf numFmtId="177" fontId="14" fillId="0" borderId="0" xfId="58" applyNumberFormat="1" applyFont="1" applyFill="1" applyBorder="1" applyAlignment="1">
      <alignment horizontal="right" vertical="center"/>
    </xf>
    <xf numFmtId="177" fontId="14" fillId="0" borderId="0" xfId="57" applyNumberFormat="1" applyFont="1" applyFill="1" applyBorder="1" applyAlignment="1">
      <alignment horizontal="right" vertical="center"/>
    </xf>
    <xf numFmtId="181" fontId="14" fillId="0" borderId="0" xfId="57" applyNumberFormat="1" applyFont="1" applyFill="1" applyBorder="1" applyAlignment="1">
      <alignment horizontal="right" vertical="center"/>
    </xf>
    <xf numFmtId="177" fontId="14" fillId="0" borderId="0" xfId="57" applyNumberFormat="1" applyFont="1" applyFill="1" applyAlignment="1">
      <alignment horizontal="right" vertical="center"/>
    </xf>
    <xf numFmtId="0" fontId="14" fillId="0" borderId="12" xfId="58" applyFont="1" applyFill="1" applyBorder="1" applyAlignment="1">
      <alignment vertical="center"/>
    </xf>
    <xf numFmtId="177" fontId="15" fillId="0" borderId="0" xfId="57" applyNumberFormat="1" applyFont="1" applyFill="1" applyAlignment="1">
      <alignment horizontal="right" vertical="center"/>
    </xf>
    <xf numFmtId="181" fontId="15" fillId="0" borderId="0" xfId="57" applyNumberFormat="1" applyFont="1" applyFill="1" applyAlignment="1">
      <alignment horizontal="right" vertical="center"/>
    </xf>
    <xf numFmtId="186" fontId="14" fillId="0" borderId="0" xfId="57" applyNumberFormat="1" applyFont="1" applyFill="1" applyAlignment="1">
      <alignment horizontal="right" vertical="center"/>
    </xf>
    <xf numFmtId="0" fontId="15" fillId="0" borderId="12" xfId="58" applyFont="1" applyFill="1" applyBorder="1" applyAlignment="1">
      <alignment vertical="center"/>
    </xf>
    <xf numFmtId="0" fontId="14" fillId="0" borderId="22" xfId="58" applyFont="1" applyFill="1" applyBorder="1" applyAlignment="1">
      <alignment vertical="center"/>
    </xf>
    <xf numFmtId="177" fontId="14" fillId="0" borderId="13" xfId="58" applyNumberFormat="1" applyFont="1" applyFill="1" applyBorder="1" applyAlignment="1">
      <alignment horizontal="right" vertical="center"/>
    </xf>
    <xf numFmtId="0" fontId="14" fillId="24" borderId="0" xfId="58" applyFont="1" applyFill="1" applyAlignment="1">
      <alignment horizontal="centerContinuous" vertical="center"/>
    </xf>
    <xf numFmtId="0" fontId="14" fillId="24" borderId="13" xfId="58" applyFont="1" applyFill="1" applyBorder="1" applyAlignment="1">
      <alignment vertical="center"/>
    </xf>
    <xf numFmtId="0" fontId="10" fillId="24" borderId="13" xfId="58" applyFont="1" applyFill="1" applyBorder="1" applyAlignment="1">
      <alignment vertical="center"/>
    </xf>
    <xf numFmtId="0" fontId="10" fillId="24" borderId="0" xfId="58" applyFont="1" applyFill="1" applyAlignment="1">
      <alignment horizontal="center" vertical="center" shrinkToFit="1"/>
    </xf>
    <xf numFmtId="0" fontId="10" fillId="24" borderId="12" xfId="58" applyFont="1" applyFill="1" applyBorder="1" applyAlignment="1">
      <alignment horizontal="center" vertical="center" shrinkToFit="1"/>
    </xf>
    <xf numFmtId="0" fontId="2" fillId="24" borderId="0" xfId="58" applyFont="1" applyFill="1" applyAlignment="1">
      <alignment horizontal="center" vertical="center"/>
    </xf>
    <xf numFmtId="0" fontId="17" fillId="0" borderId="0" xfId="58" applyFont="1" applyFill="1" applyAlignment="1">
      <alignment vertical="center"/>
    </xf>
    <xf numFmtId="0" fontId="10"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vertical="center"/>
    </xf>
    <xf numFmtId="0" fontId="17" fillId="24" borderId="0" xfId="0" applyFont="1" applyFill="1" applyAlignment="1">
      <alignment vertical="center"/>
    </xf>
    <xf numFmtId="0" fontId="17" fillId="0" borderId="0" xfId="58" applyFont="1" applyFill="1" applyAlignment="1">
      <alignment horizontal="center" vertical="center"/>
    </xf>
    <xf numFmtId="0" fontId="17" fillId="0" borderId="0" xfId="58" applyFont="1" applyFill="1" applyAlignment="1">
      <alignment horizontal="right" vertical="center"/>
    </xf>
    <xf numFmtId="0" fontId="10" fillId="24" borderId="0" xfId="0" applyFont="1" applyFill="1" applyAlignment="1">
      <alignment vertical="center"/>
    </xf>
    <xf numFmtId="0" fontId="14" fillId="24" borderId="21" xfId="58" applyFont="1" applyFill="1" applyBorder="1" applyAlignment="1">
      <alignment horizontal="center" vertical="center"/>
    </xf>
    <xf numFmtId="0" fontId="14" fillId="0" borderId="20" xfId="0" applyFont="1" applyFill="1" applyBorder="1" applyAlignment="1">
      <alignment horizontal="center" vertical="center" wrapText="1"/>
    </xf>
    <xf numFmtId="0" fontId="14" fillId="0" borderId="34" xfId="0" applyFont="1" applyFill="1" applyBorder="1" applyAlignment="1">
      <alignment horizontal="center" vertical="center" wrapText="1"/>
    </xf>
    <xf numFmtId="0" fontId="14" fillId="0" borderId="24" xfId="58" applyFont="1" applyFill="1" applyBorder="1" applyAlignment="1">
      <alignment horizontal="center" vertical="center" wrapText="1"/>
    </xf>
    <xf numFmtId="0" fontId="14" fillId="24" borderId="23" xfId="58" applyFont="1" applyFill="1" applyBorder="1" applyAlignment="1">
      <alignment horizontal="center" vertical="center" shrinkToFit="1"/>
    </xf>
    <xf numFmtId="0" fontId="14" fillId="24" borderId="0" xfId="58" applyFont="1" applyFill="1" applyAlignment="1">
      <alignment horizontal="center" vertical="center" shrinkToFit="1"/>
    </xf>
    <xf numFmtId="0" fontId="14" fillId="24" borderId="37" xfId="58" applyFont="1" applyFill="1" applyBorder="1" applyAlignment="1">
      <alignment horizontal="center" vertical="center" wrapText="1"/>
    </xf>
    <xf numFmtId="0" fontId="14" fillId="0" borderId="36" xfId="0" applyFont="1" applyFill="1" applyBorder="1" applyAlignment="1">
      <alignment horizontal="distributed" vertical="center" wrapText="1" justifyLastLine="1" shrinkToFit="1"/>
    </xf>
    <xf numFmtId="0" fontId="14" fillId="0" borderId="36" xfId="58" applyFont="1" applyFill="1" applyBorder="1" applyAlignment="1">
      <alignment horizontal="distributed" vertical="center" wrapText="1" justifyLastLine="1"/>
    </xf>
    <xf numFmtId="0" fontId="14" fillId="0" borderId="36" xfId="58" applyFont="1" applyFill="1" applyBorder="1" applyAlignment="1">
      <alignment horizontal="distributed" vertical="center" wrapText="1" justifyLastLine="1" shrinkToFit="1"/>
    </xf>
    <xf numFmtId="0" fontId="14" fillId="0" borderId="36" xfId="0" applyFont="1" applyFill="1" applyBorder="1" applyAlignment="1">
      <alignment horizontal="distributed" vertical="center" wrapText="1" justifyLastLine="1"/>
    </xf>
    <xf numFmtId="0" fontId="14" fillId="0" borderId="35" xfId="58" applyFont="1" applyFill="1" applyBorder="1" applyAlignment="1">
      <alignment horizontal="distributed" vertical="center" wrapText="1" justifyLastLine="1" shrinkToFit="1"/>
    </xf>
    <xf numFmtId="0" fontId="14" fillId="24" borderId="0" xfId="58" applyFont="1" applyFill="1" applyAlignment="1">
      <alignment horizontal="center" vertical="center" wrapText="1"/>
    </xf>
    <xf numFmtId="0" fontId="14" fillId="24" borderId="0" xfId="58" applyFont="1" applyFill="1" applyAlignment="1">
      <alignment horizontal="center" vertical="center"/>
    </xf>
    <xf numFmtId="0" fontId="14" fillId="24" borderId="0" xfId="58" applyFont="1" applyFill="1" applyAlignment="1">
      <alignment horizontal="right" vertical="center"/>
    </xf>
    <xf numFmtId="0" fontId="14" fillId="24" borderId="0" xfId="58" applyFont="1" applyFill="1" applyBorder="1" applyAlignment="1">
      <alignment horizontal="right" vertical="center"/>
    </xf>
    <xf numFmtId="0" fontId="14" fillId="0" borderId="16" xfId="60" applyFont="1" applyFill="1" applyBorder="1" applyAlignment="1">
      <alignment horizontal="center" vertical="center" wrapText="1"/>
    </xf>
    <xf numFmtId="0" fontId="14" fillId="0" borderId="21" xfId="60" applyFont="1" applyFill="1" applyBorder="1" applyAlignment="1">
      <alignment horizontal="center" vertical="center"/>
    </xf>
    <xf numFmtId="0" fontId="14" fillId="0" borderId="38" xfId="60" applyFont="1" applyFill="1" applyBorder="1" applyAlignment="1">
      <alignment horizontal="center" vertical="center" wrapText="1"/>
    </xf>
    <xf numFmtId="0" fontId="14" fillId="24" borderId="20" xfId="60" applyFont="1" applyFill="1" applyBorder="1" applyAlignment="1">
      <alignment horizontal="center" vertical="center"/>
    </xf>
    <xf numFmtId="182" fontId="45" fillId="0" borderId="0" xfId="60" applyNumberFormat="1" applyFont="1" applyFill="1" applyAlignment="1">
      <alignment horizontal="right" vertical="center"/>
    </xf>
    <xf numFmtId="0" fontId="10" fillId="0" borderId="0" xfId="60" applyFont="1" applyFill="1" applyAlignment="1">
      <alignment horizontal="right" vertical="center"/>
    </xf>
    <xf numFmtId="0" fontId="10" fillId="0" borderId="0" xfId="60" applyFont="1" applyFill="1" applyAlignment="1">
      <alignment horizontal="distributed" vertical="center"/>
    </xf>
    <xf numFmtId="0" fontId="14" fillId="0" borderId="18" xfId="60" applyFont="1" applyFill="1" applyBorder="1" applyAlignment="1">
      <alignment horizontal="center" vertical="center" wrapText="1"/>
    </xf>
    <xf numFmtId="0" fontId="14" fillId="0" borderId="16" xfId="60" quotePrefix="1" applyFont="1" applyFill="1" applyBorder="1" applyAlignment="1">
      <alignment horizontal="center" vertical="center" wrapText="1"/>
    </xf>
    <xf numFmtId="0" fontId="14" fillId="0" borderId="26" xfId="60" applyFont="1" applyFill="1" applyBorder="1" applyAlignment="1">
      <alignment horizontal="center" vertical="center" wrapText="1"/>
    </xf>
    <xf numFmtId="0" fontId="14" fillId="0" borderId="20" xfId="60" applyFont="1" applyFill="1" applyBorder="1" applyAlignment="1">
      <alignment horizontal="center" vertical="center"/>
    </xf>
    <xf numFmtId="0" fontId="14" fillId="24" borderId="28" xfId="60" applyFont="1" applyFill="1" applyBorder="1" applyAlignment="1">
      <alignment horizontal="center" vertical="center" wrapText="1"/>
    </xf>
    <xf numFmtId="0" fontId="14" fillId="0" borderId="24" xfId="60" applyFont="1" applyFill="1" applyBorder="1" applyAlignment="1">
      <alignment horizontal="center" vertical="center"/>
    </xf>
    <xf numFmtId="0" fontId="14" fillId="0" borderId="14" xfId="60" applyFont="1" applyFill="1" applyBorder="1" applyAlignment="1">
      <alignment horizontal="center" vertical="center"/>
    </xf>
    <xf numFmtId="0" fontId="14" fillId="0" borderId="15" xfId="60" applyFont="1" applyFill="1" applyBorder="1" applyAlignment="1">
      <alignment horizontal="center" vertical="center"/>
    </xf>
    <xf numFmtId="0" fontId="14" fillId="0" borderId="16" xfId="60" applyFont="1" applyFill="1" applyBorder="1" applyAlignment="1">
      <alignment horizontal="center" vertical="center" wrapText="1"/>
    </xf>
    <xf numFmtId="0" fontId="14" fillId="0" borderId="25" xfId="60" applyFont="1" applyFill="1" applyBorder="1" applyAlignment="1">
      <alignment horizontal="center" vertical="center" wrapText="1"/>
    </xf>
    <xf numFmtId="49" fontId="14" fillId="0" borderId="25" xfId="60" quotePrefix="1" applyNumberFormat="1" applyFont="1" applyFill="1" applyBorder="1" applyAlignment="1">
      <alignment horizontal="center" vertical="center"/>
    </xf>
    <xf numFmtId="49" fontId="14" fillId="0" borderId="21" xfId="60" quotePrefix="1" applyNumberFormat="1" applyFont="1" applyFill="1" applyBorder="1" applyAlignment="1">
      <alignment horizontal="center" vertical="center"/>
    </xf>
    <xf numFmtId="0" fontId="14" fillId="0" borderId="17" xfId="60" applyFont="1" applyFill="1" applyBorder="1" applyAlignment="1">
      <alignment horizontal="center" vertical="center"/>
    </xf>
    <xf numFmtId="0" fontId="14" fillId="0" borderId="18" xfId="60" applyFont="1" applyFill="1" applyBorder="1" applyAlignment="1">
      <alignment horizontal="center" vertical="center"/>
    </xf>
    <xf numFmtId="0" fontId="14" fillId="0" borderId="27" xfId="60" applyFont="1" applyFill="1" applyBorder="1" applyAlignment="1">
      <alignment horizontal="center" vertical="center"/>
    </xf>
    <xf numFmtId="0" fontId="14" fillId="0" borderId="21" xfId="60" applyFont="1" applyFill="1" applyBorder="1" applyAlignment="1">
      <alignment horizontal="center" vertical="center"/>
    </xf>
    <xf numFmtId="0" fontId="14" fillId="0" borderId="16" xfId="60" applyFont="1" applyFill="1" applyBorder="1" applyAlignment="1">
      <alignment horizontal="center" vertical="center"/>
    </xf>
    <xf numFmtId="0" fontId="14" fillId="0" borderId="24" xfId="60" applyFont="1" applyFill="1" applyBorder="1" applyAlignment="1">
      <alignment horizontal="center" vertical="center" wrapText="1"/>
    </xf>
    <xf numFmtId="0" fontId="14" fillId="0" borderId="14" xfId="60" applyFont="1" applyFill="1" applyBorder="1" applyAlignment="1">
      <alignment horizontal="center" vertical="center" wrapText="1"/>
    </xf>
    <xf numFmtId="0" fontId="14" fillId="0" borderId="15" xfId="60" applyFont="1" applyFill="1" applyBorder="1" applyAlignment="1">
      <alignment horizontal="center" vertical="center" wrapText="1"/>
    </xf>
    <xf numFmtId="0" fontId="14" fillId="0" borderId="38" xfId="60" quotePrefix="1" applyFont="1" applyFill="1" applyBorder="1" applyAlignment="1">
      <alignment horizontal="center" vertical="center" wrapText="1"/>
    </xf>
    <xf numFmtId="0" fontId="50" fillId="0" borderId="20" xfId="0" applyFont="1" applyFill="1" applyBorder="1" applyAlignment="1">
      <alignment horizontal="center" vertical="center"/>
    </xf>
    <xf numFmtId="0" fontId="14" fillId="0" borderId="38" xfId="60" applyFont="1" applyFill="1" applyBorder="1" applyAlignment="1">
      <alignment horizontal="center" vertical="center" wrapText="1"/>
    </xf>
    <xf numFmtId="0" fontId="0" fillId="0" borderId="20" xfId="0" applyBorder="1" applyAlignment="1">
      <alignment horizontal="center" vertical="center"/>
    </xf>
    <xf numFmtId="0" fontId="14" fillId="24" borderId="16" xfId="60" applyFont="1" applyFill="1" applyBorder="1" applyAlignment="1">
      <alignment horizontal="center" vertical="center"/>
    </xf>
    <xf numFmtId="0" fontId="14" fillId="24" borderId="29" xfId="60" applyFont="1" applyFill="1" applyBorder="1" applyAlignment="1">
      <alignment horizontal="center" vertical="center"/>
    </xf>
    <xf numFmtId="0" fontId="14" fillId="24" borderId="25" xfId="60" applyFont="1" applyFill="1" applyBorder="1" applyAlignment="1">
      <alignment horizontal="center" vertical="center"/>
    </xf>
    <xf numFmtId="0" fontId="14" fillId="24" borderId="19" xfId="60" applyFont="1" applyFill="1" applyBorder="1" applyAlignment="1">
      <alignment horizontal="center" vertical="center"/>
    </xf>
    <xf numFmtId="0" fontId="14" fillId="24" borderId="20" xfId="60" applyFont="1" applyFill="1" applyBorder="1" applyAlignment="1">
      <alignment horizontal="center" vertical="center"/>
    </xf>
    <xf numFmtId="0" fontId="14" fillId="24" borderId="28" xfId="60" applyFont="1" applyFill="1" applyBorder="1" applyAlignment="1">
      <alignment horizontal="center" vertical="center"/>
    </xf>
    <xf numFmtId="0" fontId="14" fillId="24" borderId="33" xfId="60" applyFont="1" applyFill="1" applyBorder="1" applyAlignment="1">
      <alignment horizontal="center" vertical="center"/>
    </xf>
    <xf numFmtId="0" fontId="14" fillId="24" borderId="19" xfId="60" applyFont="1" applyFill="1" applyBorder="1" applyAlignment="1">
      <alignment horizontal="center" vertical="center" wrapText="1"/>
    </xf>
    <xf numFmtId="0" fontId="14" fillId="24" borderId="20" xfId="60" applyFont="1" applyFill="1" applyBorder="1" applyAlignment="1">
      <alignment horizontal="center" vertical="center" wrapText="1"/>
    </xf>
    <xf numFmtId="0" fontId="14" fillId="24" borderId="17" xfId="60" applyFont="1" applyFill="1" applyBorder="1" applyAlignment="1">
      <alignment horizontal="center" vertical="center"/>
    </xf>
    <xf numFmtId="0" fontId="14" fillId="24" borderId="18" xfId="60" applyFont="1" applyFill="1" applyBorder="1" applyAlignment="1">
      <alignment horizontal="center" vertical="center"/>
    </xf>
    <xf numFmtId="0" fontId="14" fillId="24" borderId="0" xfId="60" applyFont="1" applyFill="1" applyBorder="1" applyAlignment="1">
      <alignment horizontal="center" vertical="center"/>
    </xf>
    <xf numFmtId="0" fontId="14" fillId="24" borderId="12" xfId="60" applyFont="1" applyFill="1" applyBorder="1" applyAlignment="1">
      <alignment horizontal="center" vertical="center"/>
    </xf>
    <xf numFmtId="0" fontId="14" fillId="24" borderId="27" xfId="60" applyFont="1" applyFill="1" applyBorder="1" applyAlignment="1">
      <alignment horizontal="center" vertical="center"/>
    </xf>
    <xf numFmtId="0" fontId="14" fillId="24" borderId="21" xfId="60" applyFont="1" applyFill="1" applyBorder="1" applyAlignment="1">
      <alignment horizontal="center" vertical="center"/>
    </xf>
    <xf numFmtId="0" fontId="14" fillId="24" borderId="16" xfId="60" applyFont="1" applyFill="1" applyBorder="1" applyAlignment="1">
      <alignment horizontal="center" vertical="center" wrapText="1"/>
    </xf>
    <xf numFmtId="0" fontId="14" fillId="24" borderId="18" xfId="60" applyFont="1" applyFill="1" applyBorder="1" applyAlignment="1">
      <alignment horizontal="center" vertical="center" wrapText="1"/>
    </xf>
    <xf numFmtId="0" fontId="14" fillId="24" borderId="25" xfId="60" applyFont="1" applyFill="1" applyBorder="1" applyAlignment="1">
      <alignment horizontal="center" vertical="center" wrapText="1"/>
    </xf>
    <xf numFmtId="0" fontId="14" fillId="24" borderId="21" xfId="60" applyFont="1" applyFill="1" applyBorder="1" applyAlignment="1">
      <alignment horizontal="center" vertical="center" wrapText="1"/>
    </xf>
    <xf numFmtId="0" fontId="14" fillId="24" borderId="17" xfId="55" applyFont="1" applyFill="1" applyBorder="1" applyAlignment="1">
      <alignment horizontal="center" vertical="center"/>
    </xf>
    <xf numFmtId="0" fontId="14" fillId="24" borderId="25" xfId="55" applyFont="1" applyFill="1" applyBorder="1" applyAlignment="1">
      <alignment horizontal="center" vertical="center"/>
    </xf>
    <xf numFmtId="0" fontId="14" fillId="24" borderId="27" xfId="55" applyFont="1" applyFill="1" applyBorder="1" applyAlignment="1">
      <alignment horizontal="center" vertical="center"/>
    </xf>
    <xf numFmtId="0" fontId="14" fillId="24" borderId="24" xfId="60" applyFont="1" applyFill="1" applyBorder="1" applyAlignment="1">
      <alignment horizontal="center" vertical="center"/>
    </xf>
    <xf numFmtId="0" fontId="14" fillId="24" borderId="14" xfId="60" applyFont="1" applyFill="1" applyBorder="1" applyAlignment="1">
      <alignment horizontal="center" vertical="center"/>
    </xf>
    <xf numFmtId="0" fontId="14" fillId="24" borderId="15" xfId="60" applyFont="1" applyFill="1" applyBorder="1" applyAlignment="1">
      <alignment horizontal="center" vertical="center"/>
    </xf>
    <xf numFmtId="0" fontId="14" fillId="24" borderId="38" xfId="60" applyFont="1" applyFill="1" applyBorder="1" applyAlignment="1">
      <alignment horizontal="center" wrapText="1"/>
    </xf>
    <xf numFmtId="0" fontId="0" fillId="0" borderId="39" xfId="0" applyBorder="1" applyAlignment="1">
      <alignment horizontal="center" wrapText="1"/>
    </xf>
    <xf numFmtId="0" fontId="14" fillId="0" borderId="39" xfId="60" applyFont="1" applyFill="1" applyBorder="1" applyAlignment="1">
      <alignment horizontal="center" vertical="center" wrapText="1"/>
    </xf>
    <xf numFmtId="0" fontId="14" fillId="0" borderId="20" xfId="60" applyFont="1" applyFill="1" applyBorder="1" applyAlignment="1">
      <alignment horizontal="center" vertical="center" wrapText="1"/>
    </xf>
    <xf numFmtId="0" fontId="14" fillId="0" borderId="29" xfId="60" applyFont="1" applyFill="1" applyBorder="1" applyAlignment="1">
      <alignment horizontal="center" vertical="center"/>
    </xf>
    <xf numFmtId="0" fontId="14" fillId="0" borderId="25" xfId="60" applyFont="1" applyFill="1" applyBorder="1" applyAlignment="1">
      <alignment horizontal="center" vertical="center"/>
    </xf>
    <xf numFmtId="49" fontId="14" fillId="0" borderId="28" xfId="60" applyNumberFormat="1" applyFont="1" applyFill="1" applyBorder="1" applyAlignment="1">
      <alignment horizontal="center" vertical="center"/>
    </xf>
    <xf numFmtId="49" fontId="14" fillId="0" borderId="33" xfId="60" applyNumberFormat="1" applyFont="1" applyFill="1" applyBorder="1" applyAlignment="1">
      <alignment horizontal="center" vertical="center"/>
    </xf>
    <xf numFmtId="0" fontId="14" fillId="0" borderId="28" xfId="60" applyFont="1" applyFill="1" applyBorder="1" applyAlignment="1">
      <alignment horizontal="center" vertical="center"/>
    </xf>
    <xf numFmtId="0" fontId="14" fillId="0" borderId="2" xfId="60" applyFont="1" applyFill="1" applyBorder="1" applyAlignment="1">
      <alignment horizontal="center" vertical="center"/>
    </xf>
    <xf numFmtId="0" fontId="14" fillId="0" borderId="33" xfId="60" applyFont="1" applyFill="1" applyBorder="1" applyAlignment="1">
      <alignment horizontal="center" vertical="center"/>
    </xf>
    <xf numFmtId="0" fontId="10" fillId="0" borderId="0" xfId="60" applyFont="1" applyFill="1" applyAlignment="1">
      <alignment horizontal="left" vertical="center" wrapText="1"/>
    </xf>
    <xf numFmtId="0" fontId="14" fillId="0" borderId="0" xfId="60" applyFont="1" applyFill="1" applyBorder="1" applyAlignment="1">
      <alignment horizontal="center" vertical="center"/>
    </xf>
    <xf numFmtId="0" fontId="14" fillId="0" borderId="12" xfId="60" applyFont="1" applyFill="1" applyBorder="1" applyAlignment="1">
      <alignment horizontal="center" vertical="center"/>
    </xf>
    <xf numFmtId="0" fontId="14" fillId="0" borderId="29" xfId="60" applyFont="1" applyFill="1" applyBorder="1" applyAlignment="1">
      <alignment horizontal="center" vertical="center" wrapText="1"/>
    </xf>
    <xf numFmtId="49" fontId="14" fillId="0" borderId="25" xfId="60" applyNumberFormat="1" applyFont="1" applyFill="1" applyBorder="1" applyAlignment="1">
      <alignment horizontal="center" vertical="center"/>
    </xf>
    <xf numFmtId="49" fontId="14" fillId="0" borderId="21" xfId="60" applyNumberFormat="1" applyFont="1" applyFill="1" applyBorder="1" applyAlignment="1">
      <alignment horizontal="center" vertical="center"/>
    </xf>
    <xf numFmtId="0" fontId="14" fillId="24" borderId="39" xfId="60" applyFont="1" applyFill="1" applyBorder="1" applyAlignment="1">
      <alignment horizontal="center" wrapText="1"/>
    </xf>
    <xf numFmtId="0" fontId="14" fillId="24" borderId="2" xfId="60" applyFont="1" applyFill="1" applyBorder="1" applyAlignment="1">
      <alignment horizontal="center" vertical="center"/>
    </xf>
    <xf numFmtId="0" fontId="14" fillId="0" borderId="14" xfId="58" applyFont="1" applyFill="1" applyBorder="1" applyAlignment="1">
      <alignment horizontal="center" vertical="center"/>
    </xf>
    <xf numFmtId="0" fontId="14" fillId="0" borderId="15" xfId="58" applyFont="1" applyFill="1" applyBorder="1" applyAlignment="1">
      <alignment horizontal="center" vertical="center"/>
    </xf>
    <xf numFmtId="0" fontId="14" fillId="0" borderId="24" xfId="58" applyFont="1" applyFill="1" applyBorder="1" applyAlignment="1">
      <alignment horizontal="center" vertical="center" wrapText="1"/>
    </xf>
    <xf numFmtId="0" fontId="14" fillId="0" borderId="14" xfId="58" applyFont="1" applyFill="1" applyBorder="1" applyAlignment="1">
      <alignment horizontal="center" vertical="center" wrapText="1"/>
    </xf>
  </cellXfs>
  <cellStyles count="7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メモ 2" xfId="38" xr:uid="{00000000-0005-0000-0000-000025000000}"/>
    <cellStyle name="リンク セル 2" xfId="39" xr:uid="{00000000-0005-0000-0000-000026000000}"/>
    <cellStyle name="悪い 2" xfId="40" xr:uid="{00000000-0005-0000-0000-000027000000}"/>
    <cellStyle name="計算 2" xfId="41" xr:uid="{00000000-0005-0000-0000-000028000000}"/>
    <cellStyle name="警告文 2" xfId="42" xr:uid="{00000000-0005-0000-0000-000029000000}"/>
    <cellStyle name="桁区切り" xfId="43" builtinId="6"/>
    <cellStyle name="桁区切り 2" xfId="44" xr:uid="{00000000-0005-0000-0000-00002B000000}"/>
    <cellStyle name="桁区切り 2 2" xfId="45" xr:uid="{00000000-0005-0000-0000-00002C000000}"/>
    <cellStyle name="見出し 1 2" xfId="46" xr:uid="{00000000-0005-0000-0000-00002D000000}"/>
    <cellStyle name="見出し 2 2" xfId="47" xr:uid="{00000000-0005-0000-0000-00002E000000}"/>
    <cellStyle name="見出し 3 2" xfId="48" xr:uid="{00000000-0005-0000-0000-00002F000000}"/>
    <cellStyle name="見出し 4 2" xfId="49" xr:uid="{00000000-0005-0000-0000-000030000000}"/>
    <cellStyle name="集計 2" xfId="50" xr:uid="{00000000-0005-0000-0000-000031000000}"/>
    <cellStyle name="出力 2" xfId="51" xr:uid="{00000000-0005-0000-0000-000032000000}"/>
    <cellStyle name="説明文 2" xfId="52" xr:uid="{00000000-0005-0000-0000-000033000000}"/>
    <cellStyle name="入力 2" xfId="53" xr:uid="{00000000-0005-0000-0000-000034000000}"/>
    <cellStyle name="標準" xfId="0" builtinId="0"/>
    <cellStyle name="標準 2" xfId="54" xr:uid="{00000000-0005-0000-0000-000036000000}"/>
    <cellStyle name="標準 2 2" xfId="55" xr:uid="{00000000-0005-0000-0000-000037000000}"/>
    <cellStyle name="標準 3" xfId="56" xr:uid="{00000000-0005-0000-0000-000038000000}"/>
    <cellStyle name="標準_0002 275．277_災害事故" xfId="57" xr:uid="{00000000-0005-0000-0000-000039000000}"/>
    <cellStyle name="標準_001～002_市町村便覧" xfId="58" xr:uid="{00000000-0005-0000-0000-00003A000000}"/>
    <cellStyle name="標準_039～042_農業" xfId="59" xr:uid="{00000000-0005-0000-0000-00003B000000}"/>
    <cellStyle name="標準_1001 市町村便覧" xfId="60" xr:uid="{00000000-0005-0000-0000-00003C000000}"/>
    <cellStyle name="標準_1022 財政" xfId="61" xr:uid="{00000000-0005-0000-0000-00003D000000}"/>
    <cellStyle name="標準_108_電気ガス水道" xfId="62" xr:uid="{00000000-0005-0000-0000-00003E000000}"/>
    <cellStyle name="標準_116_運輸通信" xfId="63" xr:uid="{00000000-0005-0000-0000-00003F000000}"/>
    <cellStyle name="標準_196" xfId="71" xr:uid="{4223139C-EFF9-4D33-8372-BAC63D5A58F2}"/>
    <cellStyle name="標準_197" xfId="64" xr:uid="{00000000-0005-0000-0000-000040000000}"/>
    <cellStyle name="標準_197_社会保障" xfId="65" xr:uid="{00000000-0005-0000-0000-000041000000}"/>
    <cellStyle name="標準_202(4)_1025 社会保障（表198～202）" xfId="66" xr:uid="{00000000-0005-0000-0000-000042000000}"/>
    <cellStyle name="標準_236" xfId="67" xr:uid="{00000000-0005-0000-0000-000043000000}"/>
    <cellStyle name="標準_gattukoukihonn_2010_18(統計表)" xfId="68" xr:uid="{00000000-0005-0000-0000-000044000000}"/>
    <cellStyle name="未定義" xfId="69" xr:uid="{00000000-0005-0000-0000-000045000000}"/>
    <cellStyle name="良い 2" xfId="70" xr:uid="{00000000-0005-0000-0000-000046000000}"/>
  </cellStyles>
  <dxfs count="34">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11</xdr:row>
      <xdr:rowOff>0</xdr:rowOff>
    </xdr:to>
    <xdr:sp macro="" textlink="">
      <xdr:nvSpPr>
        <xdr:cNvPr id="28418" name="AutoShape 2">
          <a:extLst>
            <a:ext uri="{FF2B5EF4-FFF2-40B4-BE49-F238E27FC236}">
              <a16:creationId xmlns:a16="http://schemas.microsoft.com/office/drawing/2014/main" id="{11FDF450-BB08-405F-B505-1E6B2829C1B7}"/>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19" name="AutoShape 3">
          <a:extLst>
            <a:ext uri="{FF2B5EF4-FFF2-40B4-BE49-F238E27FC236}">
              <a16:creationId xmlns:a16="http://schemas.microsoft.com/office/drawing/2014/main" id="{8008DA26-366C-495D-A0D4-B9F0346AAE38}"/>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0" name="AutoShape 6">
          <a:extLst>
            <a:ext uri="{FF2B5EF4-FFF2-40B4-BE49-F238E27FC236}">
              <a16:creationId xmlns:a16="http://schemas.microsoft.com/office/drawing/2014/main" id="{5AEBE449-A14A-40BA-8099-010891264C23}"/>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1" name="AutoShape 7">
          <a:extLst>
            <a:ext uri="{FF2B5EF4-FFF2-40B4-BE49-F238E27FC236}">
              <a16:creationId xmlns:a16="http://schemas.microsoft.com/office/drawing/2014/main" id="{6B997F7D-360C-4D0F-9CB6-C8D4978BD207}"/>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16</xdr:row>
      <xdr:rowOff>0</xdr:rowOff>
    </xdr:from>
    <xdr:to>
      <xdr:col>0</xdr:col>
      <xdr:colOff>0</xdr:colOff>
      <xdr:row>16</xdr:row>
      <xdr:rowOff>0</xdr:rowOff>
    </xdr:to>
    <xdr:sp macro="" textlink="">
      <xdr:nvSpPr>
        <xdr:cNvPr id="28422" name="AutoShape 8">
          <a:extLst>
            <a:ext uri="{FF2B5EF4-FFF2-40B4-BE49-F238E27FC236}">
              <a16:creationId xmlns:a16="http://schemas.microsoft.com/office/drawing/2014/main" id="{B0E0E095-B68B-4086-A886-98ABF9E804FB}"/>
            </a:ext>
          </a:extLst>
        </xdr:cNvPr>
        <xdr:cNvSpPr>
          <a:spLocks/>
        </xdr:cNvSpPr>
      </xdr:nvSpPr>
      <xdr:spPr bwMode="auto">
        <a:xfrm>
          <a:off x="0" y="34480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11</xdr:row>
      <xdr:rowOff>0</xdr:rowOff>
    </xdr:from>
    <xdr:to>
      <xdr:col>0</xdr:col>
      <xdr:colOff>0</xdr:colOff>
      <xdr:row>11</xdr:row>
      <xdr:rowOff>0</xdr:rowOff>
    </xdr:to>
    <xdr:sp macro="" textlink="">
      <xdr:nvSpPr>
        <xdr:cNvPr id="28423" name="AutoShape 11">
          <a:extLst>
            <a:ext uri="{FF2B5EF4-FFF2-40B4-BE49-F238E27FC236}">
              <a16:creationId xmlns:a16="http://schemas.microsoft.com/office/drawing/2014/main" id="{CB48A360-D4C3-49A3-92CA-073D2C0B8D1D}"/>
            </a:ext>
          </a:extLst>
        </xdr:cNvPr>
        <xdr:cNvSpPr>
          <a:spLocks/>
        </xdr:cNvSpPr>
      </xdr:nvSpPr>
      <xdr:spPr bwMode="auto">
        <a:xfrm>
          <a:off x="0" y="240030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6B83F-07A0-4344-A39E-CF4B5E2803EF}">
  <sheetPr>
    <tabColor rgb="FF92D050"/>
  </sheetPr>
  <dimension ref="A1:Y97"/>
  <sheetViews>
    <sheetView showGridLines="0" tabSelected="1" view="pageBreakPreview" zoomScaleNormal="115" zoomScaleSheetLayoutView="100" workbookViewId="0"/>
  </sheetViews>
  <sheetFormatPr defaultColWidth="8" defaultRowHeight="12"/>
  <cols>
    <col min="1" max="1" width="2.5" style="57" customWidth="1"/>
    <col min="2" max="2" width="9" style="57" customWidth="1"/>
    <col min="3" max="3" width="1.25" style="57" customWidth="1"/>
    <col min="4" max="4" width="6.125" style="57" customWidth="1"/>
    <col min="5" max="5" width="15.5" style="57" bestFit="1" customWidth="1"/>
    <col min="6" max="6" width="3.625" style="57" customWidth="1"/>
    <col min="7" max="7" width="6.625" style="57" customWidth="1"/>
    <col min="8" max="12" width="9" style="57" customWidth="1"/>
    <col min="13" max="13" width="9.125" style="65" customWidth="1"/>
    <col min="14" max="14" width="1.25" style="65" customWidth="1"/>
    <col min="15" max="15" width="9.125" style="57" customWidth="1"/>
    <col min="16" max="18" width="10.25" style="57" customWidth="1"/>
    <col min="19" max="24" width="8.125" style="57" customWidth="1"/>
    <col min="25" max="25" width="7.625" style="60" customWidth="1"/>
    <col min="26" max="16384" width="8" style="57"/>
  </cols>
  <sheetData>
    <row r="1" spans="1:25" ht="18.75" customHeight="1">
      <c r="M1" s="58" t="s">
        <v>150</v>
      </c>
      <c r="N1" s="58"/>
      <c r="O1" s="59" t="s">
        <v>139</v>
      </c>
    </row>
    <row r="2" spans="1:25" ht="37.5" customHeight="1" thickBot="1">
      <c r="M2" s="58"/>
      <c r="N2" s="58"/>
      <c r="O2" s="59"/>
    </row>
    <row r="3" spans="1:25" ht="9.75" hidden="1" customHeight="1">
      <c r="B3" s="61"/>
      <c r="C3" s="61"/>
      <c r="D3" s="61"/>
      <c r="E3" s="61"/>
      <c r="F3" s="61"/>
      <c r="G3" s="61"/>
      <c r="H3" s="61"/>
      <c r="I3" s="61"/>
      <c r="J3" s="61"/>
      <c r="K3" s="61"/>
      <c r="L3" s="61"/>
      <c r="M3" s="62"/>
      <c r="N3" s="62"/>
    </row>
    <row r="4" spans="1:25" ht="9.75" hidden="1" customHeight="1">
      <c r="B4" s="61"/>
      <c r="C4" s="61"/>
      <c r="D4" s="61"/>
      <c r="E4" s="61"/>
      <c r="F4" s="61"/>
      <c r="G4" s="61"/>
      <c r="H4" s="61"/>
      <c r="I4" s="61"/>
      <c r="J4" s="61"/>
      <c r="K4" s="61"/>
      <c r="L4" s="61"/>
      <c r="M4" s="62"/>
      <c r="N4" s="62"/>
    </row>
    <row r="5" spans="1:25" ht="9.75" hidden="1" customHeight="1">
      <c r="B5" s="61"/>
      <c r="C5" s="61"/>
      <c r="D5" s="61"/>
      <c r="E5" s="61"/>
      <c r="F5" s="61"/>
      <c r="G5" s="61"/>
      <c r="H5" s="61"/>
      <c r="I5" s="63"/>
      <c r="J5" s="61"/>
      <c r="K5" s="61"/>
      <c r="L5" s="61"/>
      <c r="M5" s="62"/>
      <c r="N5" s="62"/>
    </row>
    <row r="6" spans="1:25" ht="10.5" hidden="1" customHeight="1" thickBot="1">
      <c r="B6" s="61"/>
      <c r="C6" s="61"/>
      <c r="D6" s="61"/>
      <c r="E6" s="61"/>
      <c r="F6" s="61"/>
      <c r="G6" s="61"/>
      <c r="H6" s="61"/>
      <c r="I6" s="61"/>
      <c r="J6" s="61"/>
      <c r="K6" s="61"/>
      <c r="L6" s="61"/>
      <c r="M6" s="62"/>
      <c r="N6" s="62"/>
    </row>
    <row r="7" spans="1:25" ht="1.5" hidden="1" customHeight="1" thickBot="1">
      <c r="A7" s="64"/>
      <c r="O7" s="10"/>
    </row>
    <row r="8" spans="1:25" s="118" customFormat="1" ht="45" customHeight="1">
      <c r="A8" s="400" t="s">
        <v>306</v>
      </c>
      <c r="B8" s="400"/>
      <c r="C8" s="401"/>
      <c r="D8" s="410" t="s">
        <v>302</v>
      </c>
      <c r="E8" s="117" t="s">
        <v>348</v>
      </c>
      <c r="F8" s="404" t="s">
        <v>303</v>
      </c>
      <c r="G8" s="401"/>
      <c r="H8" s="389" t="s">
        <v>347</v>
      </c>
      <c r="I8" s="405" t="s">
        <v>304</v>
      </c>
      <c r="J8" s="406"/>
      <c r="K8" s="407"/>
      <c r="L8" s="408" t="s">
        <v>334</v>
      </c>
      <c r="M8" s="383" t="s">
        <v>335</v>
      </c>
      <c r="N8" s="381"/>
      <c r="O8" s="388" t="s">
        <v>149</v>
      </c>
      <c r="P8" s="405" t="s">
        <v>343</v>
      </c>
      <c r="Q8" s="406"/>
      <c r="R8" s="407"/>
      <c r="S8" s="393" t="s">
        <v>344</v>
      </c>
      <c r="T8" s="394"/>
      <c r="U8" s="395"/>
      <c r="V8" s="393" t="s">
        <v>345</v>
      </c>
      <c r="W8" s="394"/>
      <c r="X8" s="395"/>
      <c r="Y8" s="396" t="s">
        <v>346</v>
      </c>
    </row>
    <row r="9" spans="1:25" s="118" customFormat="1" ht="15" customHeight="1">
      <c r="A9" s="402"/>
      <c r="B9" s="402"/>
      <c r="C9" s="403"/>
      <c r="D9" s="411"/>
      <c r="E9" s="46" t="s">
        <v>231</v>
      </c>
      <c r="F9" s="398" t="s">
        <v>232</v>
      </c>
      <c r="G9" s="399"/>
      <c r="H9" s="119" t="s">
        <v>233</v>
      </c>
      <c r="I9" s="47" t="s">
        <v>305</v>
      </c>
      <c r="J9" s="47" t="s">
        <v>85</v>
      </c>
      <c r="K9" s="47" t="s">
        <v>86</v>
      </c>
      <c r="L9" s="409"/>
      <c r="M9" s="48" t="s">
        <v>233</v>
      </c>
      <c r="N9" s="49"/>
      <c r="O9" s="50" t="s">
        <v>233</v>
      </c>
      <c r="P9" s="47" t="s">
        <v>351</v>
      </c>
      <c r="Q9" s="47" t="s">
        <v>350</v>
      </c>
      <c r="R9" s="47" t="s">
        <v>349</v>
      </c>
      <c r="S9" s="51" t="s">
        <v>229</v>
      </c>
      <c r="T9" s="51" t="s">
        <v>230</v>
      </c>
      <c r="U9" s="51" t="s">
        <v>233</v>
      </c>
      <c r="V9" s="51" t="s">
        <v>229</v>
      </c>
      <c r="W9" s="51" t="s">
        <v>230</v>
      </c>
      <c r="X9" s="51" t="s">
        <v>233</v>
      </c>
      <c r="Y9" s="397"/>
    </row>
    <row r="10" spans="1:25" s="12" customFormat="1" ht="18" customHeight="1">
      <c r="A10" s="115"/>
      <c r="B10" s="115"/>
      <c r="C10" s="116"/>
      <c r="D10" s="52"/>
      <c r="E10" s="52"/>
      <c r="F10" s="52"/>
      <c r="G10" s="53" t="s">
        <v>87</v>
      </c>
      <c r="H10" s="53" t="s">
        <v>5</v>
      </c>
      <c r="I10" s="53" t="s">
        <v>6</v>
      </c>
      <c r="J10" s="53" t="s">
        <v>6</v>
      </c>
      <c r="K10" s="53" t="s">
        <v>6</v>
      </c>
      <c r="L10" s="53"/>
      <c r="M10" s="53" t="s">
        <v>6</v>
      </c>
      <c r="N10" s="53"/>
      <c r="O10" s="53" t="s">
        <v>6</v>
      </c>
      <c r="P10" s="53" t="s">
        <v>6</v>
      </c>
      <c r="Q10" s="53" t="s">
        <v>6</v>
      </c>
      <c r="R10" s="53" t="s">
        <v>6</v>
      </c>
      <c r="S10" s="52"/>
      <c r="T10" s="52"/>
      <c r="U10" s="54"/>
      <c r="V10" s="52"/>
      <c r="W10" s="52"/>
      <c r="X10" s="55"/>
      <c r="Y10" s="56"/>
    </row>
    <row r="11" spans="1:25" s="15" customFormat="1" ht="18" customHeight="1">
      <c r="A11" s="69"/>
      <c r="B11" s="70" t="s">
        <v>8</v>
      </c>
      <c r="C11" s="71"/>
      <c r="D11" s="72">
        <v>41000</v>
      </c>
      <c r="E11" s="73" t="s">
        <v>88</v>
      </c>
      <c r="F11" s="74"/>
      <c r="G11" s="385">
        <v>2440.69</v>
      </c>
      <c r="H11" s="76">
        <v>315905</v>
      </c>
      <c r="I11" s="76">
        <v>808821</v>
      </c>
      <c r="J11" s="76">
        <v>383228</v>
      </c>
      <c r="K11" s="76">
        <v>425593</v>
      </c>
      <c r="L11" s="77">
        <v>-5390</v>
      </c>
      <c r="M11" s="78">
        <f>I11/G11</f>
        <v>331.39030356169769</v>
      </c>
      <c r="N11" s="78"/>
      <c r="O11" s="78">
        <v>2.560329845998</v>
      </c>
      <c r="P11" s="76">
        <v>108827</v>
      </c>
      <c r="Q11" s="76">
        <v>447901</v>
      </c>
      <c r="R11" s="76">
        <v>247737</v>
      </c>
      <c r="S11" s="79">
        <v>76.705944100685599</v>
      </c>
      <c r="T11" s="79">
        <v>78.077778950516304</v>
      </c>
      <c r="U11" s="78">
        <v>79.6077704671345</v>
      </c>
      <c r="V11" s="79">
        <v>217.15179884500881</v>
      </c>
      <c r="W11" s="79">
        <v>222.27173715737879</v>
      </c>
      <c r="X11" s="80">
        <v>227.64295625166551</v>
      </c>
      <c r="Y11" s="81" t="s">
        <v>307</v>
      </c>
    </row>
    <row r="12" spans="1:25" s="15" customFormat="1" ht="18" customHeight="1">
      <c r="A12" s="69"/>
      <c r="B12" s="70" t="s">
        <v>9</v>
      </c>
      <c r="C12" s="71"/>
      <c r="D12" s="72"/>
      <c r="E12" s="73"/>
      <c r="F12" s="76" t="s">
        <v>148</v>
      </c>
      <c r="G12" s="385">
        <v>1998.23</v>
      </c>
      <c r="H12" s="76">
        <v>264932</v>
      </c>
      <c r="I12" s="76">
        <v>670389</v>
      </c>
      <c r="J12" s="76">
        <v>317462</v>
      </c>
      <c r="K12" s="76">
        <v>352927</v>
      </c>
      <c r="L12" s="77">
        <v>-4267</v>
      </c>
      <c r="M12" s="78">
        <f t="shared" ref="M12:M40" si="0">I12/G12</f>
        <v>335.49140989775952</v>
      </c>
      <c r="N12" s="78"/>
      <c r="O12" s="78">
        <v>2.5304191264172999</v>
      </c>
      <c r="P12" s="76">
        <v>90870</v>
      </c>
      <c r="Q12" s="76">
        <v>373530</v>
      </c>
      <c r="R12" s="76">
        <v>202003</v>
      </c>
      <c r="S12" s="82">
        <v>75.676625659050998</v>
      </c>
      <c r="T12" s="82">
        <v>76.965721417583396</v>
      </c>
      <c r="U12" s="78">
        <v>78.406821406580505</v>
      </c>
      <c r="V12" s="82">
        <v>211.49728322026809</v>
      </c>
      <c r="W12" s="78">
        <v>216.875427752007</v>
      </c>
      <c r="X12" s="80">
        <v>222.29888852206449</v>
      </c>
      <c r="Y12" s="81" t="s">
        <v>10</v>
      </c>
    </row>
    <row r="13" spans="1:25" s="15" customFormat="1" ht="18" customHeight="1">
      <c r="A13" s="69"/>
      <c r="B13" s="70" t="s">
        <v>11</v>
      </c>
      <c r="C13" s="71"/>
      <c r="D13" s="72"/>
      <c r="E13" s="73"/>
      <c r="F13" s="76" t="s">
        <v>148</v>
      </c>
      <c r="G13" s="75">
        <v>442.46</v>
      </c>
      <c r="H13" s="76">
        <v>50973</v>
      </c>
      <c r="I13" s="76">
        <v>138432</v>
      </c>
      <c r="J13" s="76">
        <v>65766</v>
      </c>
      <c r="K13" s="76">
        <v>72666</v>
      </c>
      <c r="L13" s="77">
        <v>-1123</v>
      </c>
      <c r="M13" s="78">
        <f t="shared" si="0"/>
        <v>312.8689599059802</v>
      </c>
      <c r="N13" s="78"/>
      <c r="O13" s="78">
        <v>2.7157907127302998</v>
      </c>
      <c r="P13" s="76">
        <v>17957</v>
      </c>
      <c r="Q13" s="76">
        <v>74371</v>
      </c>
      <c r="R13" s="76">
        <v>45734</v>
      </c>
      <c r="S13" s="82">
        <v>81.839904420549601</v>
      </c>
      <c r="T13" s="82">
        <v>83.638330716556894</v>
      </c>
      <c r="U13" s="78">
        <v>85.639563808473696</v>
      </c>
      <c r="V13" s="82">
        <v>246.13060910638771</v>
      </c>
      <c r="W13" s="78">
        <v>249.67179656903301</v>
      </c>
      <c r="X13" s="80">
        <v>254.68619479868579</v>
      </c>
      <c r="Y13" s="81" t="s">
        <v>12</v>
      </c>
    </row>
    <row r="14" spans="1:25" s="10" customFormat="1" ht="9" customHeight="1">
      <c r="A14" s="66"/>
      <c r="B14" s="83"/>
      <c r="C14" s="84"/>
      <c r="D14" s="85"/>
      <c r="E14" s="86"/>
      <c r="F14" s="87"/>
      <c r="G14" s="88"/>
      <c r="H14" s="87"/>
      <c r="I14" s="87"/>
      <c r="J14" s="87"/>
      <c r="K14" s="87"/>
      <c r="L14" s="89"/>
      <c r="M14" s="78"/>
      <c r="N14" s="90"/>
      <c r="O14" s="90"/>
      <c r="P14" s="87"/>
      <c r="Q14" s="87"/>
      <c r="R14" s="87"/>
      <c r="S14" s="91"/>
      <c r="T14" s="91"/>
      <c r="U14" s="90"/>
      <c r="V14" s="90"/>
      <c r="W14" s="90"/>
      <c r="X14" s="92"/>
      <c r="Y14" s="93"/>
    </row>
    <row r="15" spans="1:25" s="10" customFormat="1" ht="18" customHeight="1">
      <c r="A15" s="66">
        <v>1</v>
      </c>
      <c r="B15" s="83" t="s">
        <v>13</v>
      </c>
      <c r="C15" s="84"/>
      <c r="D15" s="85">
        <v>41201</v>
      </c>
      <c r="E15" s="86" t="s">
        <v>89</v>
      </c>
      <c r="F15" s="87" t="s">
        <v>148</v>
      </c>
      <c r="G15" s="88">
        <v>431.84</v>
      </c>
      <c r="H15" s="87">
        <v>97723</v>
      </c>
      <c r="I15" s="87">
        <v>232582</v>
      </c>
      <c r="J15" s="87">
        <v>109941</v>
      </c>
      <c r="K15" s="87">
        <v>122641</v>
      </c>
      <c r="L15" s="89">
        <v>-932</v>
      </c>
      <c r="M15" s="78">
        <f t="shared" si="0"/>
        <v>538.58373471656171</v>
      </c>
      <c r="N15" s="90"/>
      <c r="O15" s="90">
        <v>2.3800128935870002</v>
      </c>
      <c r="P15" s="87">
        <v>30667</v>
      </c>
      <c r="Q15" s="87">
        <v>133762</v>
      </c>
      <c r="R15" s="87">
        <v>65944</v>
      </c>
      <c r="S15" s="91">
        <v>69.891536637489395</v>
      </c>
      <c r="T15" s="91">
        <v>71.053215405549295</v>
      </c>
      <c r="U15" s="90">
        <v>72.226043270884105</v>
      </c>
      <c r="V15" s="90">
        <v>206.01147178517641</v>
      </c>
      <c r="W15" s="90">
        <v>209.5791983503029</v>
      </c>
      <c r="X15" s="92">
        <v>215.0324452995076</v>
      </c>
      <c r="Y15" s="85">
        <v>1</v>
      </c>
    </row>
    <row r="16" spans="1:25" s="10" customFormat="1" ht="18" customHeight="1">
      <c r="A16" s="66">
        <v>2</v>
      </c>
      <c r="B16" s="83" t="s">
        <v>14</v>
      </c>
      <c r="C16" s="84"/>
      <c r="D16" s="85">
        <v>41202</v>
      </c>
      <c r="E16" s="86" t="s">
        <v>90</v>
      </c>
      <c r="F16" s="87"/>
      <c r="G16" s="88">
        <v>487.6</v>
      </c>
      <c r="H16" s="87">
        <v>44859</v>
      </c>
      <c r="I16" s="87">
        <v>116457</v>
      </c>
      <c r="J16" s="87">
        <v>54594</v>
      </c>
      <c r="K16" s="87">
        <v>61863</v>
      </c>
      <c r="L16" s="89">
        <v>-1390</v>
      </c>
      <c r="M16" s="78">
        <f t="shared" si="0"/>
        <v>238.83716160787529</v>
      </c>
      <c r="N16" s="90"/>
      <c r="O16" s="90">
        <v>2.5960676787266999</v>
      </c>
      <c r="P16" s="87">
        <v>15717</v>
      </c>
      <c r="Q16" s="87">
        <v>61923</v>
      </c>
      <c r="R16" s="87">
        <v>38161</v>
      </c>
      <c r="S16" s="91">
        <v>83.267375711105601</v>
      </c>
      <c r="T16" s="91">
        <v>85.0569267453061</v>
      </c>
      <c r="U16" s="90">
        <v>87.008058395103603</v>
      </c>
      <c r="V16" s="90">
        <v>228.4991156918949</v>
      </c>
      <c r="W16" s="90">
        <v>235.7686074055604</v>
      </c>
      <c r="X16" s="92">
        <v>242.8007889546351</v>
      </c>
      <c r="Y16" s="85">
        <v>2</v>
      </c>
    </row>
    <row r="17" spans="1:25" s="10" customFormat="1" ht="18" customHeight="1">
      <c r="A17" s="66">
        <v>3</v>
      </c>
      <c r="B17" s="83" t="s">
        <v>15</v>
      </c>
      <c r="C17" s="84"/>
      <c r="D17" s="85">
        <v>41203</v>
      </c>
      <c r="E17" s="86" t="s">
        <v>91</v>
      </c>
      <c r="F17" s="87"/>
      <c r="G17" s="88">
        <v>71.72</v>
      </c>
      <c r="H17" s="87">
        <v>30316</v>
      </c>
      <c r="I17" s="87">
        <v>74616</v>
      </c>
      <c r="J17" s="87">
        <v>35803</v>
      </c>
      <c r="K17" s="87">
        <v>38813</v>
      </c>
      <c r="L17" s="89">
        <v>232</v>
      </c>
      <c r="M17" s="78">
        <f t="shared" si="0"/>
        <v>1040.3792526491914</v>
      </c>
      <c r="N17" s="94"/>
      <c r="O17" s="90">
        <v>2.4612745744821001</v>
      </c>
      <c r="P17" s="87">
        <v>11287</v>
      </c>
      <c r="Q17" s="87">
        <v>44711</v>
      </c>
      <c r="R17" s="87">
        <v>18102</v>
      </c>
      <c r="S17" s="91">
        <v>65.775726187795499</v>
      </c>
      <c r="T17" s="91">
        <v>65.523113810025293</v>
      </c>
      <c r="U17" s="90">
        <v>65.731028158618699</v>
      </c>
      <c r="V17" s="90">
        <v>151.45046053197899</v>
      </c>
      <c r="W17" s="90">
        <v>156.25273858557529</v>
      </c>
      <c r="X17" s="92">
        <v>160.379197306636</v>
      </c>
      <c r="Y17" s="85">
        <v>3</v>
      </c>
    </row>
    <row r="18" spans="1:25" s="10" customFormat="1" ht="18" customHeight="1">
      <c r="A18" s="66">
        <v>4</v>
      </c>
      <c r="B18" s="83" t="s">
        <v>16</v>
      </c>
      <c r="C18" s="84"/>
      <c r="D18" s="85">
        <v>41204</v>
      </c>
      <c r="E18" s="86" t="s">
        <v>92</v>
      </c>
      <c r="F18" s="87" t="s">
        <v>148</v>
      </c>
      <c r="G18" s="88">
        <v>96.96</v>
      </c>
      <c r="H18" s="87">
        <v>6937</v>
      </c>
      <c r="I18" s="87">
        <v>18278</v>
      </c>
      <c r="J18" s="87">
        <v>8579</v>
      </c>
      <c r="K18" s="87">
        <v>9699</v>
      </c>
      <c r="L18" s="89">
        <v>-268</v>
      </c>
      <c r="M18" s="78">
        <f t="shared" si="0"/>
        <v>188.51072607260727</v>
      </c>
      <c r="N18" s="90"/>
      <c r="O18" s="90">
        <v>2.6348565662390002</v>
      </c>
      <c r="P18" s="87">
        <v>2102</v>
      </c>
      <c r="Q18" s="87">
        <v>9317</v>
      </c>
      <c r="R18" s="87">
        <v>6758</v>
      </c>
      <c r="S18" s="91">
        <v>88.714702039995998</v>
      </c>
      <c r="T18" s="91">
        <v>92.1354166666667</v>
      </c>
      <c r="U18" s="90">
        <v>95.094987656971099</v>
      </c>
      <c r="V18" s="90">
        <v>309.27213722763099</v>
      </c>
      <c r="W18" s="90">
        <v>317.41387446908919</v>
      </c>
      <c r="X18" s="92">
        <v>321.50333016175068</v>
      </c>
      <c r="Y18" s="85">
        <v>4</v>
      </c>
    </row>
    <row r="19" spans="1:25" s="10" customFormat="1" ht="18" customHeight="1">
      <c r="A19" s="66">
        <v>5</v>
      </c>
      <c r="B19" s="83" t="s">
        <v>17</v>
      </c>
      <c r="C19" s="84"/>
      <c r="D19" s="85">
        <v>41205</v>
      </c>
      <c r="E19" s="86" t="s">
        <v>93</v>
      </c>
      <c r="F19" s="87"/>
      <c r="G19" s="88">
        <v>255.25</v>
      </c>
      <c r="H19" s="87">
        <v>20435</v>
      </c>
      <c r="I19" s="87">
        <v>52873</v>
      </c>
      <c r="J19" s="87">
        <v>25516</v>
      </c>
      <c r="K19" s="87">
        <v>27357</v>
      </c>
      <c r="L19" s="89">
        <v>-610</v>
      </c>
      <c r="M19" s="78">
        <f t="shared" si="0"/>
        <v>207.14201762977473</v>
      </c>
      <c r="N19" s="90"/>
      <c r="O19" s="90">
        <v>2.5873746023978001</v>
      </c>
      <c r="P19" s="87">
        <v>7367</v>
      </c>
      <c r="Q19" s="87">
        <v>28256</v>
      </c>
      <c r="R19" s="87">
        <v>17175</v>
      </c>
      <c r="S19" s="91">
        <v>83.377578109046397</v>
      </c>
      <c r="T19" s="91">
        <v>85.090972101888795</v>
      </c>
      <c r="U19" s="90">
        <v>86.855889014722493</v>
      </c>
      <c r="V19" s="90">
        <v>218.19716846343681</v>
      </c>
      <c r="W19" s="90">
        <v>226.19901687259201</v>
      </c>
      <c r="X19" s="92">
        <v>233.13424731912579</v>
      </c>
      <c r="Y19" s="85">
        <v>5</v>
      </c>
    </row>
    <row r="20" spans="1:25" s="10" customFormat="1" ht="18" customHeight="1">
      <c r="A20" s="66">
        <v>6</v>
      </c>
      <c r="B20" s="83" t="s">
        <v>18</v>
      </c>
      <c r="C20" s="84"/>
      <c r="D20" s="85">
        <v>41206</v>
      </c>
      <c r="E20" s="86" t="s">
        <v>94</v>
      </c>
      <c r="F20" s="87"/>
      <c r="G20" s="95">
        <v>195.4</v>
      </c>
      <c r="H20" s="87">
        <v>17840</v>
      </c>
      <c r="I20" s="87">
        <v>47734</v>
      </c>
      <c r="J20" s="87">
        <v>22621</v>
      </c>
      <c r="K20" s="87">
        <v>25113</v>
      </c>
      <c r="L20" s="89">
        <v>-277</v>
      </c>
      <c r="M20" s="78">
        <f t="shared" si="0"/>
        <v>244.28863868986693</v>
      </c>
      <c r="N20" s="90"/>
      <c r="O20" s="90">
        <v>2.6756726457398998</v>
      </c>
      <c r="P20" s="87">
        <v>6530</v>
      </c>
      <c r="Q20" s="87">
        <v>25851</v>
      </c>
      <c r="R20" s="87">
        <v>15192</v>
      </c>
      <c r="S20" s="91">
        <v>80.379509487737195</v>
      </c>
      <c r="T20" s="91">
        <v>82.313495389773706</v>
      </c>
      <c r="U20" s="90">
        <v>84.0276971877297</v>
      </c>
      <c r="V20" s="90">
        <v>223.72753360519559</v>
      </c>
      <c r="W20" s="90">
        <v>227.38293680860741</v>
      </c>
      <c r="X20" s="92">
        <v>232.64931087289429</v>
      </c>
      <c r="Y20" s="85">
        <v>6</v>
      </c>
    </row>
    <row r="21" spans="1:25" s="10" customFormat="1" ht="18" customHeight="1">
      <c r="A21" s="66">
        <v>7</v>
      </c>
      <c r="B21" s="83" t="s">
        <v>19</v>
      </c>
      <c r="C21" s="84"/>
      <c r="D21" s="85">
        <v>41207</v>
      </c>
      <c r="E21" s="86" t="s">
        <v>95</v>
      </c>
      <c r="F21" s="87"/>
      <c r="G21" s="95">
        <v>112.12</v>
      </c>
      <c r="H21" s="87">
        <v>10186</v>
      </c>
      <c r="I21" s="87">
        <v>27836</v>
      </c>
      <c r="J21" s="87">
        <v>13074</v>
      </c>
      <c r="K21" s="87">
        <v>14762</v>
      </c>
      <c r="L21" s="89">
        <v>-370</v>
      </c>
      <c r="M21" s="78">
        <f t="shared" si="0"/>
        <v>248.26971102390294</v>
      </c>
      <c r="N21" s="90"/>
      <c r="O21" s="90">
        <v>2.7327704692714998</v>
      </c>
      <c r="P21" s="87">
        <v>3820</v>
      </c>
      <c r="Q21" s="87">
        <v>14858</v>
      </c>
      <c r="R21" s="87">
        <v>9139</v>
      </c>
      <c r="S21" s="91">
        <v>82.879477157685699</v>
      </c>
      <c r="T21" s="91">
        <v>84.747984531690406</v>
      </c>
      <c r="U21" s="90">
        <v>87.219006595773294</v>
      </c>
      <c r="V21" s="90">
        <v>228.80020335536349</v>
      </c>
      <c r="W21" s="90">
        <v>234.71395288635779</v>
      </c>
      <c r="X21" s="92">
        <v>239.24083769633509</v>
      </c>
      <c r="Y21" s="85">
        <v>7</v>
      </c>
    </row>
    <row r="22" spans="1:25" s="10" customFormat="1" ht="18" customHeight="1">
      <c r="A22" s="66">
        <v>8</v>
      </c>
      <c r="B22" s="83" t="s">
        <v>20</v>
      </c>
      <c r="C22" s="84"/>
      <c r="D22" s="85">
        <v>41208</v>
      </c>
      <c r="E22" s="86" t="s">
        <v>128</v>
      </c>
      <c r="F22" s="87"/>
      <c r="G22" s="95">
        <v>95.81</v>
      </c>
      <c r="H22" s="87">
        <v>15847</v>
      </c>
      <c r="I22" s="87">
        <v>43422</v>
      </c>
      <c r="J22" s="87">
        <v>20549</v>
      </c>
      <c r="K22" s="87">
        <v>22873</v>
      </c>
      <c r="L22" s="89">
        <v>-195</v>
      </c>
      <c r="M22" s="78">
        <f t="shared" si="0"/>
        <v>453.20947709007407</v>
      </c>
      <c r="N22" s="90"/>
      <c r="O22" s="90">
        <v>2.7400769861802998</v>
      </c>
      <c r="P22" s="87">
        <v>6201</v>
      </c>
      <c r="Q22" s="87">
        <v>24520</v>
      </c>
      <c r="R22" s="87">
        <v>12576</v>
      </c>
      <c r="S22" s="91">
        <v>73.121525019857003</v>
      </c>
      <c r="T22" s="91">
        <v>74.302661109329904</v>
      </c>
      <c r="U22" s="90">
        <v>76.578303425774905</v>
      </c>
      <c r="V22" s="90">
        <v>191.55977830562151</v>
      </c>
      <c r="W22" s="90">
        <v>197.3059653624118</v>
      </c>
      <c r="X22" s="92">
        <v>202.80599903241409</v>
      </c>
      <c r="Y22" s="85">
        <v>8</v>
      </c>
    </row>
    <row r="23" spans="1:25" s="10" customFormat="1" ht="18" customHeight="1">
      <c r="A23" s="66">
        <v>9</v>
      </c>
      <c r="B23" s="83" t="s">
        <v>21</v>
      </c>
      <c r="C23" s="84"/>
      <c r="D23" s="85">
        <v>41209</v>
      </c>
      <c r="E23" s="86" t="s">
        <v>129</v>
      </c>
      <c r="F23" s="87"/>
      <c r="G23" s="95">
        <v>126.41</v>
      </c>
      <c r="H23" s="87">
        <v>9215</v>
      </c>
      <c r="I23" s="87">
        <v>25762</v>
      </c>
      <c r="J23" s="87">
        <v>11956</v>
      </c>
      <c r="K23" s="87">
        <v>13806</v>
      </c>
      <c r="L23" s="89">
        <v>-210</v>
      </c>
      <c r="M23" s="78">
        <f t="shared" si="0"/>
        <v>203.79716794557393</v>
      </c>
      <c r="N23" s="90"/>
      <c r="O23" s="90">
        <v>2.7956592512207998</v>
      </c>
      <c r="P23" s="87">
        <v>3210</v>
      </c>
      <c r="Q23" s="87">
        <v>13274</v>
      </c>
      <c r="R23" s="87">
        <v>9251</v>
      </c>
      <c r="S23" s="91">
        <v>87.732686684259306</v>
      </c>
      <c r="T23" s="91">
        <v>91.024885878368394</v>
      </c>
      <c r="U23" s="90">
        <v>93.875244839535895</v>
      </c>
      <c r="V23" s="90">
        <v>275.83256950809658</v>
      </c>
      <c r="W23" s="90">
        <v>286.58536585365852</v>
      </c>
      <c r="X23" s="92">
        <v>288.19314641744552</v>
      </c>
      <c r="Y23" s="85">
        <v>9</v>
      </c>
    </row>
    <row r="24" spans="1:25" s="10" customFormat="1" ht="18" customHeight="1">
      <c r="A24" s="66">
        <v>10</v>
      </c>
      <c r="B24" s="83" t="s">
        <v>22</v>
      </c>
      <c r="C24" s="84"/>
      <c r="D24" s="85">
        <v>41210</v>
      </c>
      <c r="E24" s="86" t="s">
        <v>140</v>
      </c>
      <c r="F24" s="87" t="s">
        <v>148</v>
      </c>
      <c r="G24" s="95">
        <v>125.13</v>
      </c>
      <c r="H24" s="87">
        <v>11574</v>
      </c>
      <c r="I24" s="87">
        <v>30829</v>
      </c>
      <c r="J24" s="87">
        <v>14829</v>
      </c>
      <c r="K24" s="87">
        <v>16000</v>
      </c>
      <c r="L24" s="89">
        <v>-247</v>
      </c>
      <c r="M24" s="78">
        <f t="shared" si="0"/>
        <v>246.37576920003198</v>
      </c>
      <c r="N24" s="90"/>
      <c r="O24" s="90">
        <v>2.6636426473129</v>
      </c>
      <c r="P24" s="87">
        <v>3969</v>
      </c>
      <c r="Q24" s="87">
        <v>17058</v>
      </c>
      <c r="R24" s="87">
        <v>9705</v>
      </c>
      <c r="S24" s="91">
        <v>77.991331128094004</v>
      </c>
      <c r="T24" s="91">
        <v>78.934904407092901</v>
      </c>
      <c r="U24" s="90">
        <v>80.161800914526907</v>
      </c>
      <c r="V24" s="90">
        <v>234.43384690633411</v>
      </c>
      <c r="W24" s="90">
        <v>239.95024875621891</v>
      </c>
      <c r="X24" s="92">
        <v>244.52003023431601</v>
      </c>
      <c r="Y24" s="85">
        <v>10</v>
      </c>
    </row>
    <row r="25" spans="1:25" s="15" customFormat="1" ht="18" customHeight="1">
      <c r="A25" s="69"/>
      <c r="B25" s="70" t="s">
        <v>46</v>
      </c>
      <c r="C25" s="71"/>
      <c r="D25" s="72">
        <v>41320</v>
      </c>
      <c r="E25" s="73" t="s">
        <v>96</v>
      </c>
      <c r="F25" s="76"/>
      <c r="G25" s="96">
        <v>43.99</v>
      </c>
      <c r="H25" s="76">
        <v>6324</v>
      </c>
      <c r="I25" s="76">
        <v>16338</v>
      </c>
      <c r="J25" s="76">
        <v>8068</v>
      </c>
      <c r="K25" s="76">
        <v>8270</v>
      </c>
      <c r="L25" s="77">
        <v>10</v>
      </c>
      <c r="M25" s="78">
        <f t="shared" si="0"/>
        <v>371.40259149806775</v>
      </c>
      <c r="N25" s="78"/>
      <c r="O25" s="78">
        <v>2.5834914611005999</v>
      </c>
      <c r="P25" s="76">
        <v>2386</v>
      </c>
      <c r="Q25" s="76">
        <v>9683</v>
      </c>
      <c r="R25" s="76">
        <v>4014</v>
      </c>
      <c r="S25" s="82">
        <v>64.616171954964202</v>
      </c>
      <c r="T25" s="82">
        <v>64.851282051282098</v>
      </c>
      <c r="U25" s="78">
        <v>66.095218424042102</v>
      </c>
      <c r="V25" s="78">
        <v>157.46329526916799</v>
      </c>
      <c r="W25" s="78">
        <v>162.9106029106029</v>
      </c>
      <c r="X25" s="80">
        <v>168.23134953897741</v>
      </c>
      <c r="Y25" s="81" t="s">
        <v>45</v>
      </c>
    </row>
    <row r="26" spans="1:25" s="10" customFormat="1" ht="18" customHeight="1">
      <c r="A26" s="66">
        <v>11</v>
      </c>
      <c r="B26" s="83" t="s">
        <v>25</v>
      </c>
      <c r="C26" s="84"/>
      <c r="D26" s="85">
        <v>41327</v>
      </c>
      <c r="E26" s="86" t="s">
        <v>130</v>
      </c>
      <c r="F26" s="87"/>
      <c r="G26" s="95">
        <v>43.99</v>
      </c>
      <c r="H26" s="87">
        <v>6324</v>
      </c>
      <c r="I26" s="87">
        <v>16338</v>
      </c>
      <c r="J26" s="87">
        <v>8068</v>
      </c>
      <c r="K26" s="87">
        <v>8270</v>
      </c>
      <c r="L26" s="89">
        <v>10</v>
      </c>
      <c r="M26" s="78">
        <f t="shared" si="0"/>
        <v>371.40259149806775</v>
      </c>
      <c r="N26" s="90"/>
      <c r="O26" s="90">
        <v>2.5834914611005999</v>
      </c>
      <c r="P26" s="87">
        <v>2386</v>
      </c>
      <c r="Q26" s="87">
        <v>9683</v>
      </c>
      <c r="R26" s="87">
        <v>4014</v>
      </c>
      <c r="S26" s="91">
        <v>64.616171954964202</v>
      </c>
      <c r="T26" s="91">
        <v>64.851282051282098</v>
      </c>
      <c r="U26" s="90">
        <v>66.095218424042102</v>
      </c>
      <c r="V26" s="90">
        <v>157.46329526916799</v>
      </c>
      <c r="W26" s="90">
        <v>162.9106029106029</v>
      </c>
      <c r="X26" s="92">
        <v>168.23134953897741</v>
      </c>
      <c r="Y26" s="85">
        <v>11</v>
      </c>
    </row>
    <row r="27" spans="1:25" s="15" customFormat="1" ht="18" customHeight="1">
      <c r="A27" s="69"/>
      <c r="B27" s="70" t="s">
        <v>141</v>
      </c>
      <c r="C27" s="71"/>
      <c r="D27" s="72">
        <v>41340</v>
      </c>
      <c r="E27" s="73" t="s">
        <v>97</v>
      </c>
      <c r="F27" s="76"/>
      <c r="G27" s="96">
        <v>86.86</v>
      </c>
      <c r="H27" s="76">
        <v>19678</v>
      </c>
      <c r="I27" s="76">
        <v>52219</v>
      </c>
      <c r="J27" s="76">
        <v>24848</v>
      </c>
      <c r="K27" s="76">
        <v>27371</v>
      </c>
      <c r="L27" s="77">
        <v>35</v>
      </c>
      <c r="M27" s="78">
        <f t="shared" si="0"/>
        <v>601.18581625604418</v>
      </c>
      <c r="N27" s="78"/>
      <c r="O27" s="78">
        <v>2.6536741538773998</v>
      </c>
      <c r="P27" s="76">
        <v>6973</v>
      </c>
      <c r="Q27" s="76">
        <v>28334</v>
      </c>
      <c r="R27" s="76">
        <v>16816</v>
      </c>
      <c r="S27" s="82">
        <v>79.997223764575196</v>
      </c>
      <c r="T27" s="82">
        <v>81.782648146855607</v>
      </c>
      <c r="U27" s="78">
        <v>83.959200959977395</v>
      </c>
      <c r="V27" s="78">
        <v>242.7806691449814</v>
      </c>
      <c r="W27" s="78">
        <v>240.90776840267679</v>
      </c>
      <c r="X27" s="80">
        <v>241.15875519862331</v>
      </c>
      <c r="Y27" s="81" t="s">
        <v>98</v>
      </c>
    </row>
    <row r="28" spans="1:25" s="10" customFormat="1" ht="18" customHeight="1">
      <c r="A28" s="66">
        <v>12</v>
      </c>
      <c r="B28" s="83" t="s">
        <v>28</v>
      </c>
      <c r="C28" s="84"/>
      <c r="D28" s="85">
        <v>41341</v>
      </c>
      <c r="E28" s="86" t="s">
        <v>99</v>
      </c>
      <c r="F28" s="87"/>
      <c r="G28" s="95">
        <v>22.15</v>
      </c>
      <c r="H28" s="87">
        <v>6844</v>
      </c>
      <c r="I28" s="87">
        <v>17424</v>
      </c>
      <c r="J28" s="87">
        <v>8246</v>
      </c>
      <c r="K28" s="87">
        <v>9178</v>
      </c>
      <c r="L28" s="89">
        <v>-20</v>
      </c>
      <c r="M28" s="78">
        <f t="shared" si="0"/>
        <v>786.63656884875854</v>
      </c>
      <c r="N28" s="90"/>
      <c r="O28" s="90">
        <v>2.5458796025716</v>
      </c>
      <c r="P28" s="87">
        <v>2192</v>
      </c>
      <c r="Q28" s="87">
        <v>9648</v>
      </c>
      <c r="R28" s="87">
        <v>5488</v>
      </c>
      <c r="S28" s="91">
        <v>74.354057327412207</v>
      </c>
      <c r="T28" s="91">
        <v>76.677869436806205</v>
      </c>
      <c r="U28" s="90">
        <v>79.601990049751194</v>
      </c>
      <c r="V28" s="90">
        <v>244.89700374531839</v>
      </c>
      <c r="W28" s="90">
        <v>246.63904235727441</v>
      </c>
      <c r="X28" s="92">
        <v>250.36496350364959</v>
      </c>
      <c r="Y28" s="85">
        <v>12</v>
      </c>
    </row>
    <row r="29" spans="1:25" s="10" customFormat="1" ht="18" customHeight="1">
      <c r="A29" s="66">
        <v>13</v>
      </c>
      <c r="B29" s="83" t="s">
        <v>29</v>
      </c>
      <c r="C29" s="84"/>
      <c r="D29" s="85">
        <v>41345</v>
      </c>
      <c r="E29" s="86" t="s">
        <v>100</v>
      </c>
      <c r="F29" s="87" t="s">
        <v>148</v>
      </c>
      <c r="G29" s="95">
        <v>12.8</v>
      </c>
      <c r="H29" s="87">
        <v>3557</v>
      </c>
      <c r="I29" s="87">
        <v>9411</v>
      </c>
      <c r="J29" s="87">
        <v>4494</v>
      </c>
      <c r="K29" s="87">
        <v>4917</v>
      </c>
      <c r="L29" s="89">
        <v>45</v>
      </c>
      <c r="M29" s="78">
        <f t="shared" si="0"/>
        <v>735.234375</v>
      </c>
      <c r="N29" s="90"/>
      <c r="O29" s="90">
        <v>2.6457689063818002</v>
      </c>
      <c r="P29" s="87">
        <v>1475</v>
      </c>
      <c r="Q29" s="87">
        <v>5490</v>
      </c>
      <c r="R29" s="87">
        <v>2446</v>
      </c>
      <c r="S29" s="91">
        <v>68.568856885688604</v>
      </c>
      <c r="T29" s="91">
        <v>70.383845734036697</v>
      </c>
      <c r="U29" s="90">
        <v>71.420765027322403</v>
      </c>
      <c r="V29" s="90">
        <v>160.35543403964459</v>
      </c>
      <c r="W29" s="90">
        <v>162.8396739130435</v>
      </c>
      <c r="X29" s="92">
        <v>165.83050847457631</v>
      </c>
      <c r="Y29" s="85">
        <v>13</v>
      </c>
    </row>
    <row r="30" spans="1:25" s="10" customFormat="1" ht="18" customHeight="1">
      <c r="A30" s="66">
        <v>14</v>
      </c>
      <c r="B30" s="83" t="s">
        <v>30</v>
      </c>
      <c r="C30" s="84"/>
      <c r="D30" s="85">
        <v>41346</v>
      </c>
      <c r="E30" s="86" t="s">
        <v>142</v>
      </c>
      <c r="F30" s="87" t="s">
        <v>148</v>
      </c>
      <c r="G30" s="95">
        <v>51.92</v>
      </c>
      <c r="H30" s="87">
        <v>9277</v>
      </c>
      <c r="I30" s="87">
        <v>25384</v>
      </c>
      <c r="J30" s="87">
        <v>12108</v>
      </c>
      <c r="K30" s="87">
        <v>13276</v>
      </c>
      <c r="L30" s="89">
        <v>10</v>
      </c>
      <c r="M30" s="78">
        <f t="shared" si="0"/>
        <v>488.90600924499228</v>
      </c>
      <c r="N30" s="90"/>
      <c r="O30" s="90">
        <v>2.7362293844993002</v>
      </c>
      <c r="P30" s="87">
        <v>3306</v>
      </c>
      <c r="Q30" s="87">
        <v>13196</v>
      </c>
      <c r="R30" s="87">
        <v>8882</v>
      </c>
      <c r="S30" s="91">
        <v>88.938815247509893</v>
      </c>
      <c r="T30" s="91">
        <v>90.238416554205997</v>
      </c>
      <c r="U30" s="90">
        <v>92.361321612609899</v>
      </c>
      <c r="V30" s="90">
        <v>279.91042866282788</v>
      </c>
      <c r="W30" s="90">
        <v>272.63157894736838</v>
      </c>
      <c r="X30" s="92">
        <v>268.66303690260128</v>
      </c>
      <c r="Y30" s="85">
        <v>14</v>
      </c>
    </row>
    <row r="31" spans="1:25" s="15" customFormat="1" ht="18" customHeight="1">
      <c r="A31" s="69"/>
      <c r="B31" s="70" t="s">
        <v>131</v>
      </c>
      <c r="C31" s="71"/>
      <c r="D31" s="72">
        <v>41380</v>
      </c>
      <c r="E31" s="73" t="s">
        <v>101</v>
      </c>
      <c r="F31" s="76"/>
      <c r="G31" s="96">
        <v>35.92</v>
      </c>
      <c r="H31" s="76">
        <v>1947</v>
      </c>
      <c r="I31" s="76">
        <v>5280</v>
      </c>
      <c r="J31" s="76">
        <v>2774</v>
      </c>
      <c r="K31" s="76">
        <v>2506</v>
      </c>
      <c r="L31" s="77">
        <v>-153</v>
      </c>
      <c r="M31" s="78">
        <f t="shared" si="0"/>
        <v>146.99331848552339</v>
      </c>
      <c r="N31" s="78"/>
      <c r="O31" s="78">
        <v>2.7118644067797</v>
      </c>
      <c r="P31" s="76">
        <v>619</v>
      </c>
      <c r="Q31" s="76">
        <v>2903</v>
      </c>
      <c r="R31" s="76">
        <v>1757</v>
      </c>
      <c r="S31" s="82">
        <v>78.140135615111404</v>
      </c>
      <c r="T31" s="82">
        <v>80.285429804181902</v>
      </c>
      <c r="U31" s="78">
        <v>81.846365828453301</v>
      </c>
      <c r="V31" s="78">
        <v>256.93215339233041</v>
      </c>
      <c r="W31" s="78">
        <v>270.4441041347626</v>
      </c>
      <c r="X31" s="80">
        <v>283.84491114701132</v>
      </c>
      <c r="Y31" s="81" t="s">
        <v>102</v>
      </c>
    </row>
    <row r="32" spans="1:25" s="10" customFormat="1" ht="18" customHeight="1">
      <c r="A32" s="66">
        <v>15</v>
      </c>
      <c r="B32" s="83" t="s">
        <v>33</v>
      </c>
      <c r="C32" s="84"/>
      <c r="D32" s="85">
        <v>41387</v>
      </c>
      <c r="E32" s="86" t="s">
        <v>103</v>
      </c>
      <c r="F32" s="87"/>
      <c r="G32" s="97">
        <v>35.92</v>
      </c>
      <c r="H32" s="87">
        <v>1947</v>
      </c>
      <c r="I32" s="87">
        <v>5280</v>
      </c>
      <c r="J32" s="87">
        <v>2774</v>
      </c>
      <c r="K32" s="87">
        <v>2506</v>
      </c>
      <c r="L32" s="89">
        <v>-153</v>
      </c>
      <c r="M32" s="78">
        <f t="shared" si="0"/>
        <v>146.99331848552339</v>
      </c>
      <c r="N32" s="90"/>
      <c r="O32" s="90">
        <v>2.7118644067797</v>
      </c>
      <c r="P32" s="87">
        <v>619</v>
      </c>
      <c r="Q32" s="87">
        <v>2903</v>
      </c>
      <c r="R32" s="87">
        <v>1757</v>
      </c>
      <c r="S32" s="91">
        <v>78.140135615111404</v>
      </c>
      <c r="T32" s="91">
        <v>80.285429804181902</v>
      </c>
      <c r="U32" s="90">
        <v>81.846365828453301</v>
      </c>
      <c r="V32" s="90">
        <v>256.93215339233041</v>
      </c>
      <c r="W32" s="90">
        <v>270.4441041347626</v>
      </c>
      <c r="X32" s="92">
        <v>283.84491114701132</v>
      </c>
      <c r="Y32" s="85">
        <v>15</v>
      </c>
    </row>
    <row r="33" spans="1:25" s="15" customFormat="1" ht="18" customHeight="1">
      <c r="A33" s="69"/>
      <c r="B33" s="70" t="s">
        <v>143</v>
      </c>
      <c r="C33" s="71"/>
      <c r="D33" s="72">
        <v>41400</v>
      </c>
      <c r="E33" s="73" t="s">
        <v>104</v>
      </c>
      <c r="F33" s="76"/>
      <c r="G33" s="96">
        <v>65.849999999999994</v>
      </c>
      <c r="H33" s="76">
        <v>6947</v>
      </c>
      <c r="I33" s="76">
        <v>18969</v>
      </c>
      <c r="J33" s="76">
        <v>8764</v>
      </c>
      <c r="K33" s="76">
        <v>10205</v>
      </c>
      <c r="L33" s="77">
        <v>-298</v>
      </c>
      <c r="M33" s="78">
        <f t="shared" si="0"/>
        <v>288.06378132118454</v>
      </c>
      <c r="N33" s="78"/>
      <c r="O33" s="78">
        <v>2.7305311645315</v>
      </c>
      <c r="P33" s="76">
        <v>2448</v>
      </c>
      <c r="Q33" s="76">
        <v>9803</v>
      </c>
      <c r="R33" s="76">
        <v>6711</v>
      </c>
      <c r="S33" s="82">
        <v>88.564265741008597</v>
      </c>
      <c r="T33" s="82">
        <v>91.451292246520893</v>
      </c>
      <c r="U33" s="78">
        <v>93.430582474752597</v>
      </c>
      <c r="V33" s="78">
        <v>256.2839410395656</v>
      </c>
      <c r="W33" s="78">
        <v>264.93454978183257</v>
      </c>
      <c r="X33" s="80">
        <v>274.14215686274508</v>
      </c>
      <c r="Y33" s="81" t="s">
        <v>105</v>
      </c>
    </row>
    <row r="34" spans="1:25" s="10" customFormat="1" ht="18" customHeight="1">
      <c r="A34" s="66">
        <v>16</v>
      </c>
      <c r="B34" s="83" t="s">
        <v>36</v>
      </c>
      <c r="C34" s="84"/>
      <c r="D34" s="85">
        <v>41401</v>
      </c>
      <c r="E34" s="86" t="s">
        <v>144</v>
      </c>
      <c r="F34" s="87"/>
      <c r="G34" s="97">
        <v>65.849999999999994</v>
      </c>
      <c r="H34" s="87">
        <v>6947</v>
      </c>
      <c r="I34" s="87">
        <v>18969</v>
      </c>
      <c r="J34" s="87">
        <v>8764</v>
      </c>
      <c r="K34" s="87">
        <v>10205</v>
      </c>
      <c r="L34" s="89">
        <v>-298</v>
      </c>
      <c r="M34" s="78">
        <f t="shared" si="0"/>
        <v>288.06378132118454</v>
      </c>
      <c r="N34" s="90"/>
      <c r="O34" s="90">
        <v>2.7305311645315</v>
      </c>
      <c r="P34" s="87">
        <v>2448</v>
      </c>
      <c r="Q34" s="87">
        <v>9803</v>
      </c>
      <c r="R34" s="87">
        <v>6711</v>
      </c>
      <c r="S34" s="91">
        <v>88.564265741008597</v>
      </c>
      <c r="T34" s="91">
        <v>91.451292246520893</v>
      </c>
      <c r="U34" s="90">
        <v>93.430582474752597</v>
      </c>
      <c r="V34" s="90">
        <v>256.2839410395656</v>
      </c>
      <c r="W34" s="90">
        <v>264.93454978183257</v>
      </c>
      <c r="X34" s="92">
        <v>274.14215686274508</v>
      </c>
      <c r="Y34" s="85">
        <v>16</v>
      </c>
    </row>
    <row r="35" spans="1:25" s="15" customFormat="1" ht="18" customHeight="1">
      <c r="A35" s="69"/>
      <c r="B35" s="70" t="s">
        <v>145</v>
      </c>
      <c r="C35" s="71"/>
      <c r="D35" s="72">
        <v>41420</v>
      </c>
      <c r="E35" s="73" t="s">
        <v>106</v>
      </c>
      <c r="F35" s="76" t="s">
        <v>148</v>
      </c>
      <c r="G35" s="98">
        <v>135.54</v>
      </c>
      <c r="H35" s="76">
        <v>13233</v>
      </c>
      <c r="I35" s="76">
        <v>37673</v>
      </c>
      <c r="J35" s="76">
        <v>17586</v>
      </c>
      <c r="K35" s="76">
        <v>20087</v>
      </c>
      <c r="L35" s="77">
        <v>-551</v>
      </c>
      <c r="M35" s="78">
        <f t="shared" si="0"/>
        <v>277.94746938173233</v>
      </c>
      <c r="N35" s="78"/>
      <c r="O35" s="78">
        <v>2.8468979067482998</v>
      </c>
      <c r="P35" s="76">
        <v>4664</v>
      </c>
      <c r="Q35" s="76">
        <v>19665</v>
      </c>
      <c r="R35" s="76">
        <v>13333</v>
      </c>
      <c r="S35" s="82">
        <v>86.755765704911695</v>
      </c>
      <c r="T35" s="82">
        <v>89.070308247983803</v>
      </c>
      <c r="U35" s="78">
        <v>91.517925247902397</v>
      </c>
      <c r="V35" s="78">
        <v>272.5859925404061</v>
      </c>
      <c r="W35" s="78">
        <v>278.03443931121382</v>
      </c>
      <c r="X35" s="80">
        <v>285.87049742710121</v>
      </c>
      <c r="Y35" s="81" t="s">
        <v>107</v>
      </c>
    </row>
    <row r="36" spans="1:25" s="10" customFormat="1" ht="18" customHeight="1">
      <c r="A36" s="66">
        <v>17</v>
      </c>
      <c r="B36" s="83" t="s">
        <v>39</v>
      </c>
      <c r="C36" s="84"/>
      <c r="D36" s="85">
        <v>41423</v>
      </c>
      <c r="E36" s="86" t="s">
        <v>108</v>
      </c>
      <c r="F36" s="67"/>
      <c r="G36" s="99">
        <v>11.5</v>
      </c>
      <c r="H36" s="87">
        <v>2447</v>
      </c>
      <c r="I36" s="87">
        <v>6158</v>
      </c>
      <c r="J36" s="87">
        <v>2836</v>
      </c>
      <c r="K36" s="87">
        <v>3322</v>
      </c>
      <c r="L36" s="89">
        <v>-103</v>
      </c>
      <c r="M36" s="78">
        <f t="shared" si="0"/>
        <v>535.47826086956525</v>
      </c>
      <c r="N36" s="90"/>
      <c r="O36" s="90">
        <v>2.5165508786269002</v>
      </c>
      <c r="P36" s="87">
        <v>638</v>
      </c>
      <c r="Q36" s="87">
        <v>3009</v>
      </c>
      <c r="R36" s="87">
        <v>2510</v>
      </c>
      <c r="S36" s="90">
        <v>98.510242085661105</v>
      </c>
      <c r="T36" s="91">
        <v>102.19638242894059</v>
      </c>
      <c r="U36" s="90">
        <v>104.6194749086075</v>
      </c>
      <c r="V36" s="90">
        <v>358.67052023121391</v>
      </c>
      <c r="W36" s="90">
        <v>383.79204892966362</v>
      </c>
      <c r="X36" s="92">
        <v>393.41692789968653</v>
      </c>
      <c r="Y36" s="85">
        <v>17</v>
      </c>
    </row>
    <row r="37" spans="1:25" s="10" customFormat="1" ht="18" customHeight="1">
      <c r="A37" s="66">
        <v>18</v>
      </c>
      <c r="B37" s="83" t="s">
        <v>40</v>
      </c>
      <c r="C37" s="84"/>
      <c r="D37" s="85">
        <v>41424</v>
      </c>
      <c r="E37" s="86" t="s">
        <v>109</v>
      </c>
      <c r="F37" s="87" t="s">
        <v>148</v>
      </c>
      <c r="G37" s="99">
        <v>24.49</v>
      </c>
      <c r="H37" s="87">
        <v>3498</v>
      </c>
      <c r="I37" s="87">
        <v>9531</v>
      </c>
      <c r="J37" s="87">
        <v>4425</v>
      </c>
      <c r="K37" s="87">
        <v>5106</v>
      </c>
      <c r="L37" s="89">
        <v>-53</v>
      </c>
      <c r="M37" s="78">
        <f t="shared" si="0"/>
        <v>389.17925683952637</v>
      </c>
      <c r="N37" s="90"/>
      <c r="O37" s="90">
        <v>2.7246998284733999</v>
      </c>
      <c r="P37" s="87">
        <v>1434</v>
      </c>
      <c r="Q37" s="87">
        <v>5324</v>
      </c>
      <c r="R37" s="87">
        <v>2772</v>
      </c>
      <c r="S37" s="90">
        <v>75.803472478758806</v>
      </c>
      <c r="T37" s="91">
        <v>76.645161290322605</v>
      </c>
      <c r="U37" s="90">
        <v>79.000751314800894</v>
      </c>
      <c r="V37" s="90">
        <v>195.89041095890411</v>
      </c>
      <c r="W37" s="94">
        <v>194.0594059405941</v>
      </c>
      <c r="X37" s="92">
        <v>193.30543933054389</v>
      </c>
      <c r="Y37" s="85">
        <v>18</v>
      </c>
    </row>
    <row r="38" spans="1:25" s="10" customFormat="1" ht="18" customHeight="1">
      <c r="A38" s="66">
        <v>19</v>
      </c>
      <c r="B38" s="83" t="s">
        <v>41</v>
      </c>
      <c r="C38" s="84"/>
      <c r="D38" s="85">
        <v>41425</v>
      </c>
      <c r="E38" s="86" t="s">
        <v>146</v>
      </c>
      <c r="F38" s="67"/>
      <c r="G38" s="99">
        <v>99.56</v>
      </c>
      <c r="H38" s="87">
        <v>7288</v>
      </c>
      <c r="I38" s="87">
        <v>21984</v>
      </c>
      <c r="J38" s="87">
        <v>10325</v>
      </c>
      <c r="K38" s="87">
        <v>11659</v>
      </c>
      <c r="L38" s="89">
        <v>-395</v>
      </c>
      <c r="M38" s="78">
        <f t="shared" si="0"/>
        <v>220.81157091201285</v>
      </c>
      <c r="N38" s="90"/>
      <c r="O38" s="90">
        <v>3.0164654226124998</v>
      </c>
      <c r="P38" s="87">
        <v>2592</v>
      </c>
      <c r="Q38" s="87">
        <v>11332</v>
      </c>
      <c r="R38" s="87">
        <v>8051</v>
      </c>
      <c r="S38" s="90">
        <v>88.5277088502895</v>
      </c>
      <c r="T38" s="91">
        <v>91.360136869118904</v>
      </c>
      <c r="U38" s="90">
        <v>93.919872926226603</v>
      </c>
      <c r="V38" s="90">
        <v>289.6250455041864</v>
      </c>
      <c r="W38" s="90">
        <v>296.43652561247222</v>
      </c>
      <c r="X38" s="92">
        <v>310.60956790123458</v>
      </c>
      <c r="Y38" s="85">
        <v>19</v>
      </c>
    </row>
    <row r="39" spans="1:25" s="15" customFormat="1" ht="18" customHeight="1">
      <c r="A39" s="69"/>
      <c r="B39" s="70" t="s">
        <v>147</v>
      </c>
      <c r="C39" s="71"/>
      <c r="D39" s="72">
        <v>41440</v>
      </c>
      <c r="E39" s="73" t="s">
        <v>110</v>
      </c>
      <c r="F39" s="76"/>
      <c r="G39" s="96">
        <v>74.3</v>
      </c>
      <c r="H39" s="76">
        <v>2844</v>
      </c>
      <c r="I39" s="76">
        <v>7953</v>
      </c>
      <c r="J39" s="76">
        <v>3726</v>
      </c>
      <c r="K39" s="76">
        <v>4227</v>
      </c>
      <c r="L39" s="77">
        <v>-166</v>
      </c>
      <c r="M39" s="78">
        <f t="shared" si="0"/>
        <v>107.03903095558547</v>
      </c>
      <c r="N39" s="78"/>
      <c r="O39" s="78">
        <v>2.7964135021096999</v>
      </c>
      <c r="P39" s="76">
        <v>867</v>
      </c>
      <c r="Q39" s="76">
        <v>3983</v>
      </c>
      <c r="R39" s="76">
        <v>3103</v>
      </c>
      <c r="S39" s="82">
        <v>96.330492424242394</v>
      </c>
      <c r="T39" s="82">
        <v>97.783191230207095</v>
      </c>
      <c r="U39" s="78">
        <v>99.673612854632196</v>
      </c>
      <c r="V39" s="78">
        <v>329.21940928270038</v>
      </c>
      <c r="W39" s="78">
        <v>339.16849015317291</v>
      </c>
      <c r="X39" s="80">
        <v>357.90080738177619</v>
      </c>
      <c r="Y39" s="81" t="s">
        <v>111</v>
      </c>
    </row>
    <row r="40" spans="1:25" s="10" customFormat="1" ht="18" customHeight="1" thickBot="1">
      <c r="A40" s="100">
        <v>20</v>
      </c>
      <c r="B40" s="101" t="s">
        <v>44</v>
      </c>
      <c r="C40" s="102"/>
      <c r="D40" s="103">
        <v>41441</v>
      </c>
      <c r="E40" s="101" t="s">
        <v>112</v>
      </c>
      <c r="F40" s="100"/>
      <c r="G40" s="104">
        <v>74.3</v>
      </c>
      <c r="H40" s="105">
        <v>2844</v>
      </c>
      <c r="I40" s="105">
        <v>7953</v>
      </c>
      <c r="J40" s="105">
        <v>3726</v>
      </c>
      <c r="K40" s="105">
        <v>4227</v>
      </c>
      <c r="L40" s="106">
        <v>-166</v>
      </c>
      <c r="M40" s="107">
        <f t="shared" si="0"/>
        <v>107.03903095558547</v>
      </c>
      <c r="N40" s="108"/>
      <c r="O40" s="108">
        <v>2.7964135021096999</v>
      </c>
      <c r="P40" s="105">
        <v>867</v>
      </c>
      <c r="Q40" s="105">
        <v>3983</v>
      </c>
      <c r="R40" s="105">
        <v>3103</v>
      </c>
      <c r="S40" s="109">
        <v>96.330492424242394</v>
      </c>
      <c r="T40" s="109">
        <v>97.783191230207095</v>
      </c>
      <c r="U40" s="108">
        <v>99.673612854632196</v>
      </c>
      <c r="V40" s="108">
        <v>329.21940928270038</v>
      </c>
      <c r="W40" s="108">
        <v>339.16849015317291</v>
      </c>
      <c r="X40" s="110">
        <v>357.90080738177619</v>
      </c>
      <c r="Y40" s="111">
        <v>20</v>
      </c>
    </row>
    <row r="41" spans="1:25" s="10" customFormat="1" ht="13.5" customHeight="1">
      <c r="A41" s="10" t="s">
        <v>278</v>
      </c>
      <c r="D41" s="386"/>
      <c r="E41" s="387"/>
      <c r="M41" s="11"/>
      <c r="N41" s="11"/>
      <c r="O41" s="10" t="s">
        <v>234</v>
      </c>
      <c r="Y41" s="118"/>
    </row>
    <row r="42" spans="1:25" s="10" customFormat="1" ht="13.5" customHeight="1">
      <c r="A42" s="25" t="s">
        <v>279</v>
      </c>
      <c r="D42" s="386"/>
      <c r="E42" s="387"/>
      <c r="M42" s="11"/>
      <c r="N42" s="11"/>
      <c r="O42" s="10" t="s">
        <v>235</v>
      </c>
      <c r="Y42" s="118"/>
    </row>
    <row r="43" spans="1:25" s="10" customFormat="1" ht="13.5" customHeight="1">
      <c r="A43" s="25" t="s">
        <v>236</v>
      </c>
      <c r="D43" s="386"/>
      <c r="E43" s="387"/>
      <c r="M43" s="11"/>
      <c r="N43" s="11"/>
      <c r="O43" s="10" t="s">
        <v>277</v>
      </c>
      <c r="Y43" s="118"/>
    </row>
    <row r="44" spans="1:25" s="10" customFormat="1" ht="13.5" customHeight="1">
      <c r="A44" s="64" t="s">
        <v>237</v>
      </c>
      <c r="D44" s="386"/>
      <c r="E44" s="387"/>
      <c r="M44" s="11"/>
      <c r="N44" s="11"/>
      <c r="Y44" s="118"/>
    </row>
    <row r="45" spans="1:25" s="10" customFormat="1" ht="13.5" customHeight="1">
      <c r="A45" s="25" t="s">
        <v>342</v>
      </c>
      <c r="D45" s="386"/>
      <c r="E45" s="387"/>
      <c r="M45" s="11"/>
      <c r="N45" s="11"/>
      <c r="Y45" s="118"/>
    </row>
    <row r="46" spans="1:25" ht="13.5" customHeight="1">
      <c r="D46" s="67"/>
      <c r="E46" s="112"/>
    </row>
    <row r="47" spans="1:25">
      <c r="D47" s="67"/>
      <c r="E47" s="112"/>
    </row>
    <row r="49" spans="4:5">
      <c r="D49" s="67"/>
      <c r="E49" s="112"/>
    </row>
    <row r="53" spans="4:5">
      <c r="D53" s="67"/>
      <c r="E53" s="112"/>
    </row>
    <row r="54" spans="4:5">
      <c r="D54" s="67"/>
      <c r="E54" s="112"/>
    </row>
    <row r="55" spans="4:5">
      <c r="D55" s="67"/>
      <c r="E55" s="112"/>
    </row>
    <row r="56" spans="4:5">
      <c r="D56" s="67"/>
      <c r="E56" s="112"/>
    </row>
    <row r="57" spans="4:5">
      <c r="D57" s="67"/>
      <c r="E57" s="112"/>
    </row>
    <row r="58" spans="4:5">
      <c r="D58" s="67"/>
      <c r="E58" s="112"/>
    </row>
    <row r="59" spans="4:5">
      <c r="D59" s="67"/>
      <c r="E59" s="112"/>
    </row>
    <row r="60" spans="4:5">
      <c r="D60" s="67"/>
      <c r="E60" s="112"/>
    </row>
    <row r="61" spans="4:5">
      <c r="D61" s="67"/>
      <c r="E61" s="112"/>
    </row>
    <row r="62" spans="4:5">
      <c r="D62" s="67"/>
      <c r="E62" s="112"/>
    </row>
    <row r="63" spans="4:5">
      <c r="D63" s="67"/>
      <c r="E63" s="112"/>
    </row>
    <row r="64" spans="4:5">
      <c r="D64" s="67"/>
      <c r="E64" s="112"/>
    </row>
    <row r="65" spans="4:5">
      <c r="D65" s="67"/>
      <c r="E65" s="112"/>
    </row>
    <row r="66" spans="4:5">
      <c r="D66" s="67"/>
      <c r="E66" s="112"/>
    </row>
    <row r="67" spans="4:5">
      <c r="D67" s="67"/>
      <c r="E67" s="112"/>
    </row>
    <row r="68" spans="4:5">
      <c r="D68" s="67"/>
      <c r="E68" s="112"/>
    </row>
    <row r="73" spans="4:5">
      <c r="D73" s="67"/>
      <c r="E73" s="112"/>
    </row>
    <row r="74" spans="4:5">
      <c r="D74" s="67"/>
      <c r="E74" s="112"/>
    </row>
    <row r="75" spans="4:5">
      <c r="D75" s="67"/>
      <c r="E75" s="112"/>
    </row>
    <row r="76" spans="4:5">
      <c r="D76" s="67"/>
      <c r="E76" s="112"/>
    </row>
    <row r="77" spans="4:5">
      <c r="D77" s="67"/>
      <c r="E77" s="112"/>
    </row>
    <row r="78" spans="4:5">
      <c r="D78" s="67"/>
      <c r="E78" s="112"/>
    </row>
    <row r="79" spans="4:5">
      <c r="D79" s="67"/>
      <c r="E79" s="112"/>
    </row>
    <row r="80" spans="4:5">
      <c r="D80" s="67"/>
      <c r="E80" s="112"/>
    </row>
    <row r="81" spans="4:5">
      <c r="D81" s="67"/>
      <c r="E81" s="112"/>
    </row>
    <row r="82" spans="4:5">
      <c r="D82" s="67"/>
      <c r="E82" s="112"/>
    </row>
    <row r="83" spans="4:5">
      <c r="D83" s="67"/>
      <c r="E83" s="112"/>
    </row>
    <row r="84" spans="4:5">
      <c r="D84" s="67"/>
      <c r="E84" s="112"/>
    </row>
    <row r="85" spans="4:5">
      <c r="D85" s="67"/>
      <c r="E85" s="112"/>
    </row>
    <row r="86" spans="4:5">
      <c r="D86" s="67"/>
      <c r="E86" s="112"/>
    </row>
    <row r="87" spans="4:5">
      <c r="D87" s="67"/>
      <c r="E87" s="112"/>
    </row>
    <row r="88" spans="4:5">
      <c r="D88" s="67"/>
      <c r="E88" s="112"/>
    </row>
    <row r="89" spans="4:5">
      <c r="D89" s="67"/>
      <c r="E89" s="112"/>
    </row>
    <row r="90" spans="4:5">
      <c r="D90" s="67"/>
      <c r="E90" s="112"/>
    </row>
    <row r="91" spans="4:5">
      <c r="D91" s="67"/>
      <c r="E91" s="112"/>
    </row>
    <row r="92" spans="4:5">
      <c r="D92" s="67"/>
      <c r="E92" s="112"/>
    </row>
    <row r="93" spans="4:5">
      <c r="D93" s="67"/>
      <c r="E93" s="112"/>
    </row>
    <row r="94" spans="4:5">
      <c r="D94" s="67"/>
      <c r="E94" s="112"/>
    </row>
    <row r="95" spans="4:5">
      <c r="D95" s="67"/>
      <c r="E95" s="112"/>
    </row>
    <row r="96" spans="4:5">
      <c r="D96" s="67"/>
      <c r="E96" s="112"/>
    </row>
    <row r="97" spans="4:5">
      <c r="D97" s="113"/>
      <c r="E97" s="114"/>
    </row>
  </sheetData>
  <mergeCells count="10">
    <mergeCell ref="V8:X8"/>
    <mergeCell ref="Y8:Y9"/>
    <mergeCell ref="F9:G9"/>
    <mergeCell ref="A8:C9"/>
    <mergeCell ref="F8:G8"/>
    <mergeCell ref="I8:K8"/>
    <mergeCell ref="L8:L9"/>
    <mergeCell ref="P8:R8"/>
    <mergeCell ref="S8:U8"/>
    <mergeCell ref="D8:D9"/>
  </mergeCells>
  <phoneticPr fontId="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327F-B955-4D94-AD15-299E234C04C5}">
  <sheetPr>
    <tabColor rgb="FF92D050"/>
  </sheetPr>
  <dimension ref="A1:X123"/>
  <sheetViews>
    <sheetView showGridLines="0" view="pageBreakPreview" zoomScaleNormal="110" zoomScaleSheetLayoutView="100" workbookViewId="0"/>
  </sheetViews>
  <sheetFormatPr defaultColWidth="7.75" defaultRowHeight="12"/>
  <cols>
    <col min="1" max="1" width="2.5" style="134" customWidth="1"/>
    <col min="2" max="2" width="9.375" style="135" customWidth="1"/>
    <col min="3" max="3" width="1.25" style="135" customWidth="1"/>
    <col min="4" max="5" width="9.625" style="135" customWidth="1"/>
    <col min="6" max="11" width="9.25" style="135" customWidth="1"/>
    <col min="12" max="12" width="9.25" style="138" customWidth="1"/>
    <col min="13" max="16" width="11.125" style="135" customWidth="1"/>
    <col min="17" max="20" width="11.25" style="135" customWidth="1"/>
    <col min="21" max="21" width="7.625" style="135" customWidth="1"/>
    <col min="22" max="16384" width="7.75" style="135"/>
  </cols>
  <sheetData>
    <row r="1" spans="1:24" ht="18.75" customHeight="1">
      <c r="H1" s="136"/>
      <c r="L1" s="137" t="s">
        <v>150</v>
      </c>
      <c r="M1" s="136" t="s">
        <v>0</v>
      </c>
    </row>
    <row r="2" spans="1:24" ht="37.5" customHeight="1">
      <c r="H2" s="136"/>
      <c r="L2" s="137"/>
      <c r="M2" s="136"/>
    </row>
    <row r="3" spans="1:24" s="4" customFormat="1" ht="9.75" hidden="1" customHeight="1"/>
    <row r="4" spans="1:24" s="4" customFormat="1" ht="9.75" hidden="1" customHeight="1"/>
    <row r="5" spans="1:24" s="4" customFormat="1" ht="9.75" hidden="1" customHeight="1"/>
    <row r="6" spans="1:24" s="4" customFormat="1" ht="0.75" hidden="1" customHeight="1"/>
    <row r="7" spans="1:24" ht="0.75" customHeight="1" thickBot="1">
      <c r="A7" s="23"/>
      <c r="M7" s="4"/>
    </row>
    <row r="8" spans="1:24" s="14" customFormat="1" ht="15" customHeight="1">
      <c r="A8" s="421" t="s">
        <v>306</v>
      </c>
      <c r="B8" s="421"/>
      <c r="C8" s="422"/>
      <c r="D8" s="437" t="s">
        <v>352</v>
      </c>
      <c r="E8" s="437" t="s">
        <v>353</v>
      </c>
      <c r="F8" s="427" t="s">
        <v>354</v>
      </c>
      <c r="G8" s="428"/>
      <c r="H8" s="427" t="s">
        <v>391</v>
      </c>
      <c r="I8" s="431"/>
      <c r="J8" s="431"/>
      <c r="K8" s="431"/>
      <c r="L8" s="431"/>
      <c r="M8" s="120"/>
      <c r="N8" s="121"/>
      <c r="O8" s="427" t="s">
        <v>263</v>
      </c>
      <c r="P8" s="422"/>
      <c r="Q8" s="434" t="s">
        <v>308</v>
      </c>
      <c r="R8" s="435"/>
      <c r="S8" s="435"/>
      <c r="T8" s="436"/>
      <c r="U8" s="412" t="s">
        <v>356</v>
      </c>
    </row>
    <row r="9" spans="1:24" s="14" customFormat="1" ht="15" customHeight="1">
      <c r="A9" s="423"/>
      <c r="B9" s="423"/>
      <c r="C9" s="424"/>
      <c r="D9" s="438"/>
      <c r="E9" s="438"/>
      <c r="F9" s="429"/>
      <c r="G9" s="430"/>
      <c r="H9" s="432"/>
      <c r="I9" s="433"/>
      <c r="J9" s="433"/>
      <c r="K9" s="433"/>
      <c r="L9" s="433"/>
      <c r="M9" s="122"/>
      <c r="N9" s="122"/>
      <c r="O9" s="414"/>
      <c r="P9" s="426"/>
      <c r="Q9" s="415" t="s">
        <v>390</v>
      </c>
      <c r="R9" s="417" t="s">
        <v>1</v>
      </c>
      <c r="S9" s="418"/>
      <c r="T9" s="419" t="s">
        <v>120</v>
      </c>
      <c r="U9" s="413"/>
    </row>
    <row r="10" spans="1:24" s="14" customFormat="1" ht="30" customHeight="1">
      <c r="A10" s="425"/>
      <c r="B10" s="425"/>
      <c r="C10" s="426"/>
      <c r="D10" s="179" t="s">
        <v>238</v>
      </c>
      <c r="E10" s="179" t="s">
        <v>238</v>
      </c>
      <c r="F10" s="123" t="s">
        <v>389</v>
      </c>
      <c r="G10" s="123" t="s">
        <v>388</v>
      </c>
      <c r="H10" s="123" t="s">
        <v>158</v>
      </c>
      <c r="I10" s="124" t="s">
        <v>336</v>
      </c>
      <c r="J10" s="124" t="s">
        <v>337</v>
      </c>
      <c r="K10" s="124" t="s">
        <v>338</v>
      </c>
      <c r="L10" s="180" t="s">
        <v>387</v>
      </c>
      <c r="M10" s="123" t="s">
        <v>386</v>
      </c>
      <c r="N10" s="392" t="s">
        <v>385</v>
      </c>
      <c r="O10" s="125" t="s">
        <v>384</v>
      </c>
      <c r="P10" s="126" t="s">
        <v>383</v>
      </c>
      <c r="Q10" s="416"/>
      <c r="R10" s="123" t="s">
        <v>355</v>
      </c>
      <c r="S10" s="124" t="s">
        <v>220</v>
      </c>
      <c r="T10" s="420"/>
      <c r="U10" s="414"/>
    </row>
    <row r="11" spans="1:24" s="13" customFormat="1" ht="18" customHeight="1">
      <c r="A11" s="127"/>
      <c r="B11" s="128"/>
      <c r="C11" s="128"/>
      <c r="D11" s="129" t="s">
        <v>331</v>
      </c>
      <c r="E11" s="130" t="s">
        <v>331</v>
      </c>
      <c r="F11" s="131" t="s">
        <v>5</v>
      </c>
      <c r="G11" s="131" t="s">
        <v>6</v>
      </c>
      <c r="H11" s="131" t="s">
        <v>6</v>
      </c>
      <c r="I11" s="131" t="s">
        <v>6</v>
      </c>
      <c r="J11" s="131" t="s">
        <v>6</v>
      </c>
      <c r="K11" s="131" t="s">
        <v>6</v>
      </c>
      <c r="L11" s="131" t="s">
        <v>6</v>
      </c>
      <c r="M11" s="131" t="s">
        <v>6</v>
      </c>
      <c r="N11" s="131" t="s">
        <v>6</v>
      </c>
      <c r="O11" s="131" t="s">
        <v>132</v>
      </c>
      <c r="P11" s="131" t="s">
        <v>6</v>
      </c>
      <c r="Q11" s="131" t="s">
        <v>133</v>
      </c>
      <c r="R11" s="131" t="s">
        <v>6</v>
      </c>
      <c r="S11" s="131" t="s">
        <v>6</v>
      </c>
      <c r="T11" s="132" t="s">
        <v>7</v>
      </c>
      <c r="U11" s="133"/>
    </row>
    <row r="12" spans="1:24" s="1" customFormat="1" ht="18" customHeight="1">
      <c r="A12" s="142"/>
      <c r="B12" s="143" t="s">
        <v>8</v>
      </c>
      <c r="C12" s="143"/>
      <c r="D12" s="144">
        <v>7.7</v>
      </c>
      <c r="E12" s="145">
        <v>12.3</v>
      </c>
      <c r="F12" s="146">
        <v>336547</v>
      </c>
      <c r="G12" s="146">
        <v>823810</v>
      </c>
      <c r="H12" s="146" t="s">
        <v>134</v>
      </c>
      <c r="I12" s="146" t="s">
        <v>135</v>
      </c>
      <c r="J12" s="146" t="s">
        <v>136</v>
      </c>
      <c r="K12" s="146" t="s">
        <v>137</v>
      </c>
      <c r="L12" s="147">
        <v>330745</v>
      </c>
      <c r="M12" s="146">
        <v>45258</v>
      </c>
      <c r="N12" s="146">
        <v>24560</v>
      </c>
      <c r="O12" s="148">
        <f>O13+O14</f>
        <v>37479</v>
      </c>
      <c r="P12" s="148">
        <f>P13+P14</f>
        <v>354733</v>
      </c>
      <c r="Q12" s="148">
        <v>22033</v>
      </c>
      <c r="R12" s="148">
        <v>26244</v>
      </c>
      <c r="S12" s="146">
        <v>23966</v>
      </c>
      <c r="T12" s="149" t="s">
        <v>157</v>
      </c>
      <c r="U12" s="150" t="s">
        <v>4</v>
      </c>
      <c r="X12" s="27"/>
    </row>
    <row r="13" spans="1:24" s="1" customFormat="1" ht="18" customHeight="1">
      <c r="A13" s="142"/>
      <c r="B13" s="143" t="s">
        <v>9</v>
      </c>
      <c r="C13" s="143"/>
      <c r="D13" s="144">
        <v>7.8</v>
      </c>
      <c r="E13" s="145">
        <v>12.1</v>
      </c>
      <c r="F13" s="146">
        <v>282566</v>
      </c>
      <c r="G13" s="146">
        <v>681904</v>
      </c>
      <c r="H13" s="146">
        <f>SUM(H16:H25)</f>
        <v>338427</v>
      </c>
      <c r="I13" s="146">
        <v>25945</v>
      </c>
      <c r="J13" s="146">
        <v>77750</v>
      </c>
      <c r="K13" s="146">
        <v>223743</v>
      </c>
      <c r="L13" s="146">
        <f>SUM(L16:L25)</f>
        <v>274577</v>
      </c>
      <c r="M13" s="146">
        <v>36374</v>
      </c>
      <c r="N13" s="146">
        <f>SUM(N16:N25)</f>
        <v>19061</v>
      </c>
      <c r="O13" s="146">
        <f>SUM(O16:O25)</f>
        <v>31680</v>
      </c>
      <c r="P13" s="146">
        <f>SUM(P16:P25)</f>
        <v>298505</v>
      </c>
      <c r="Q13" s="146">
        <f>Q16+Q17+Q18+Q19+Q20+Q21+Q22+Q23+Q24+Q25</f>
        <v>16721</v>
      </c>
      <c r="R13" s="146">
        <f>R16+R17+R18+R19+R20+R21+R22+R23+R24+R25</f>
        <v>19379</v>
      </c>
      <c r="S13" s="146">
        <f>S16+S17+S18+S19+S20+S21+S22+S23+S24+S25</f>
        <v>17429</v>
      </c>
      <c r="T13" s="146">
        <f>T16+T17+T18+T19+T20+T21+T22+T23+T24+T25</f>
        <v>17821</v>
      </c>
      <c r="U13" s="150" t="s">
        <v>10</v>
      </c>
      <c r="X13" s="27"/>
    </row>
    <row r="14" spans="1:24" s="1" customFormat="1" ht="18" customHeight="1">
      <c r="A14" s="142"/>
      <c r="B14" s="143" t="s">
        <v>11</v>
      </c>
      <c r="C14" s="143"/>
      <c r="D14" s="144">
        <v>7.6</v>
      </c>
      <c r="E14" s="145">
        <v>13.3</v>
      </c>
      <c r="F14" s="146">
        <v>53981</v>
      </c>
      <c r="G14" s="146">
        <v>141906</v>
      </c>
      <c r="H14" s="146">
        <f>H26+H28+H32+H34+H36+H40</f>
        <v>71810</v>
      </c>
      <c r="I14" s="146">
        <v>8689</v>
      </c>
      <c r="J14" s="146">
        <v>18505</v>
      </c>
      <c r="K14" s="146">
        <v>43039</v>
      </c>
      <c r="L14" s="146">
        <f>L26+L28+L32+L34+L36+L40</f>
        <v>56168</v>
      </c>
      <c r="M14" s="146">
        <v>8884</v>
      </c>
      <c r="N14" s="146">
        <f>N26+N28+N32+N34+N36+N40</f>
        <v>5499</v>
      </c>
      <c r="O14" s="146">
        <f>SUM(O26+O28+O32+O34+O36+O40)</f>
        <v>5799</v>
      </c>
      <c r="P14" s="146">
        <f>SUM(P26+P28+P32+P34+P36+P40)</f>
        <v>56228</v>
      </c>
      <c r="Q14" s="146">
        <f>Q26+Q28+Q32+Q34+Q36+Q40</f>
        <v>5312</v>
      </c>
      <c r="R14" s="146">
        <f>R26+R28+R32+R34+R36+R40</f>
        <v>6865</v>
      </c>
      <c r="S14" s="146">
        <f>S26+S28+S32+S34+S36+S40</f>
        <v>6537</v>
      </c>
      <c r="T14" s="146">
        <v>6086</v>
      </c>
      <c r="U14" s="150" t="s">
        <v>12</v>
      </c>
      <c r="X14" s="27"/>
    </row>
    <row r="15" spans="1:24" s="4" customFormat="1" ht="9.75" customHeight="1">
      <c r="A15" s="139"/>
      <c r="B15" s="151"/>
      <c r="C15" s="151"/>
      <c r="D15" s="152"/>
      <c r="E15" s="153"/>
      <c r="F15" s="154"/>
      <c r="G15" s="154"/>
      <c r="H15" s="155"/>
      <c r="I15" s="155"/>
      <c r="J15" s="155"/>
      <c r="K15" s="155"/>
      <c r="L15" s="155"/>
      <c r="M15" s="155"/>
      <c r="N15" s="155"/>
      <c r="O15" s="156"/>
      <c r="P15" s="156"/>
      <c r="Q15" s="156"/>
      <c r="R15" s="156"/>
      <c r="S15" s="156"/>
      <c r="T15" s="156"/>
      <c r="U15" s="157"/>
      <c r="X15" s="29"/>
    </row>
    <row r="16" spans="1:24" s="4" customFormat="1" ht="18" customHeight="1">
      <c r="A16" s="139">
        <v>1</v>
      </c>
      <c r="B16" s="151" t="s">
        <v>13</v>
      </c>
      <c r="C16" s="151"/>
      <c r="D16" s="152">
        <v>7.8</v>
      </c>
      <c r="E16" s="153">
        <v>11.2</v>
      </c>
      <c r="F16" s="155">
        <v>100986</v>
      </c>
      <c r="G16" s="155">
        <v>232476</v>
      </c>
      <c r="H16" s="155">
        <v>115222</v>
      </c>
      <c r="I16" s="155">
        <v>6668</v>
      </c>
      <c r="J16" s="155">
        <v>21156</v>
      </c>
      <c r="K16" s="155">
        <v>81520</v>
      </c>
      <c r="L16" s="155">
        <v>93702</v>
      </c>
      <c r="M16" s="155">
        <v>11550</v>
      </c>
      <c r="N16" s="155">
        <v>5708</v>
      </c>
      <c r="O16" s="155">
        <v>11659</v>
      </c>
      <c r="P16" s="155">
        <v>112747</v>
      </c>
      <c r="Q16" s="158">
        <v>3030</v>
      </c>
      <c r="R16" s="159">
        <v>4021</v>
      </c>
      <c r="S16" s="159">
        <v>3522</v>
      </c>
      <c r="T16" s="159">
        <v>4599</v>
      </c>
      <c r="U16" s="157">
        <v>1</v>
      </c>
      <c r="X16" s="29"/>
    </row>
    <row r="17" spans="1:24" s="4" customFormat="1" ht="18" customHeight="1">
      <c r="A17" s="139">
        <v>2</v>
      </c>
      <c r="B17" s="151" t="s">
        <v>14</v>
      </c>
      <c r="C17" s="151"/>
      <c r="D17" s="152">
        <v>7.6</v>
      </c>
      <c r="E17" s="153">
        <v>13.7</v>
      </c>
      <c r="F17" s="155">
        <v>50876</v>
      </c>
      <c r="G17" s="155">
        <v>121278</v>
      </c>
      <c r="H17" s="155">
        <v>58832</v>
      </c>
      <c r="I17" s="155">
        <v>7008</v>
      </c>
      <c r="J17" s="155">
        <v>13477</v>
      </c>
      <c r="K17" s="155">
        <v>37208</v>
      </c>
      <c r="L17" s="155">
        <v>45780</v>
      </c>
      <c r="M17" s="155">
        <v>7342</v>
      </c>
      <c r="N17" s="155">
        <v>4748</v>
      </c>
      <c r="O17" s="156">
        <v>5459</v>
      </c>
      <c r="P17" s="155">
        <v>44350</v>
      </c>
      <c r="Q17" s="158">
        <v>4205</v>
      </c>
      <c r="R17" s="159">
        <v>5919</v>
      </c>
      <c r="S17" s="159">
        <v>5503</v>
      </c>
      <c r="T17" s="159">
        <v>4617</v>
      </c>
      <c r="U17" s="157">
        <v>2</v>
      </c>
      <c r="X17" s="29"/>
    </row>
    <row r="18" spans="1:24" s="4" customFormat="1" ht="18" customHeight="1">
      <c r="A18" s="139">
        <v>3</v>
      </c>
      <c r="B18" s="151" t="s">
        <v>15</v>
      </c>
      <c r="C18" s="151"/>
      <c r="D18" s="152">
        <v>8.3000000000000007</v>
      </c>
      <c r="E18" s="153">
        <v>9.1</v>
      </c>
      <c r="F18" s="155">
        <v>31425</v>
      </c>
      <c r="G18" s="155">
        <v>73918</v>
      </c>
      <c r="H18" s="155">
        <v>34761</v>
      </c>
      <c r="I18" s="155">
        <v>665</v>
      </c>
      <c r="J18" s="155">
        <v>7981</v>
      </c>
      <c r="K18" s="155">
        <v>24127</v>
      </c>
      <c r="L18" s="160">
        <v>30172</v>
      </c>
      <c r="M18" s="155">
        <v>2364</v>
      </c>
      <c r="N18" s="155">
        <v>726</v>
      </c>
      <c r="O18" s="156">
        <v>3106</v>
      </c>
      <c r="P18" s="156">
        <v>40434</v>
      </c>
      <c r="Q18" s="158">
        <v>447</v>
      </c>
      <c r="R18" s="159">
        <v>267</v>
      </c>
      <c r="S18" s="159">
        <v>231</v>
      </c>
      <c r="T18" s="159">
        <v>457</v>
      </c>
      <c r="U18" s="157">
        <v>3</v>
      </c>
      <c r="X18" s="29"/>
    </row>
    <row r="19" spans="1:24" s="4" customFormat="1" ht="18" customHeight="1">
      <c r="A19" s="139">
        <v>4</v>
      </c>
      <c r="B19" s="151" t="s">
        <v>16</v>
      </c>
      <c r="C19" s="151"/>
      <c r="D19" s="152">
        <v>5.0999999999999996</v>
      </c>
      <c r="E19" s="153">
        <v>16</v>
      </c>
      <c r="F19" s="155">
        <v>7867</v>
      </c>
      <c r="G19" s="155">
        <v>19030</v>
      </c>
      <c r="H19" s="155">
        <v>9525</v>
      </c>
      <c r="I19" s="155">
        <v>823</v>
      </c>
      <c r="J19" s="155">
        <v>2652</v>
      </c>
      <c r="K19" s="155">
        <v>5949</v>
      </c>
      <c r="L19" s="160">
        <v>7823</v>
      </c>
      <c r="M19" s="155">
        <v>1137</v>
      </c>
      <c r="N19" s="155">
        <v>503</v>
      </c>
      <c r="O19" s="156">
        <v>828</v>
      </c>
      <c r="P19" s="156">
        <v>7187</v>
      </c>
      <c r="Q19" s="158">
        <v>889</v>
      </c>
      <c r="R19" s="159">
        <v>928</v>
      </c>
      <c r="S19" s="159">
        <v>835</v>
      </c>
      <c r="T19" s="159">
        <v>971</v>
      </c>
      <c r="U19" s="157">
        <v>4</v>
      </c>
      <c r="X19" s="29"/>
    </row>
    <row r="20" spans="1:24" s="4" customFormat="1" ht="18" customHeight="1">
      <c r="A20" s="139">
        <v>5</v>
      </c>
      <c r="B20" s="151" t="s">
        <v>17</v>
      </c>
      <c r="C20" s="151"/>
      <c r="D20" s="152">
        <v>7.6</v>
      </c>
      <c r="E20" s="153">
        <v>13.5</v>
      </c>
      <c r="F20" s="155">
        <v>23468</v>
      </c>
      <c r="G20" s="155">
        <v>54580</v>
      </c>
      <c r="H20" s="155">
        <v>27920</v>
      </c>
      <c r="I20" s="155">
        <v>2582</v>
      </c>
      <c r="J20" s="155">
        <v>8891</v>
      </c>
      <c r="K20" s="155">
        <v>16304</v>
      </c>
      <c r="L20" s="160">
        <v>22981</v>
      </c>
      <c r="M20" s="155">
        <v>3170</v>
      </c>
      <c r="N20" s="155">
        <v>1619</v>
      </c>
      <c r="O20" s="156">
        <v>2629</v>
      </c>
      <c r="P20" s="156">
        <v>26191</v>
      </c>
      <c r="Q20" s="158">
        <v>2628</v>
      </c>
      <c r="R20" s="159">
        <v>2942</v>
      </c>
      <c r="S20" s="159">
        <v>2461</v>
      </c>
      <c r="T20" s="159">
        <v>2423</v>
      </c>
      <c r="U20" s="157">
        <v>5</v>
      </c>
      <c r="X20" s="29"/>
    </row>
    <row r="21" spans="1:24" s="4" customFormat="1" ht="18" customHeight="1">
      <c r="A21" s="139">
        <v>6</v>
      </c>
      <c r="B21" s="151" t="s">
        <v>18</v>
      </c>
      <c r="C21" s="151"/>
      <c r="D21" s="152">
        <v>8.5</v>
      </c>
      <c r="E21" s="153">
        <v>12.4</v>
      </c>
      <c r="F21" s="155">
        <v>18499</v>
      </c>
      <c r="G21" s="155">
        <v>48854</v>
      </c>
      <c r="H21" s="155">
        <v>24396</v>
      </c>
      <c r="I21" s="155">
        <v>1472</v>
      </c>
      <c r="J21" s="155">
        <v>6662</v>
      </c>
      <c r="K21" s="155">
        <v>15382</v>
      </c>
      <c r="L21" s="160">
        <v>19942</v>
      </c>
      <c r="M21" s="155">
        <v>2647</v>
      </c>
      <c r="N21" s="155">
        <v>1152</v>
      </c>
      <c r="O21" s="155">
        <v>2509</v>
      </c>
      <c r="P21" s="155">
        <v>20643</v>
      </c>
      <c r="Q21" s="158">
        <v>1279</v>
      </c>
      <c r="R21" s="159">
        <v>711</v>
      </c>
      <c r="S21" s="159">
        <v>666</v>
      </c>
      <c r="T21" s="159">
        <v>445</v>
      </c>
      <c r="U21" s="157">
        <v>6</v>
      </c>
      <c r="X21" s="29"/>
    </row>
    <row r="22" spans="1:24" s="4" customFormat="1" ht="18" customHeight="1">
      <c r="A22" s="139">
        <v>7</v>
      </c>
      <c r="B22" s="151" t="s">
        <v>19</v>
      </c>
      <c r="C22" s="151"/>
      <c r="D22" s="152">
        <v>7.8</v>
      </c>
      <c r="E22" s="153">
        <v>14.6</v>
      </c>
      <c r="F22" s="155">
        <v>10800</v>
      </c>
      <c r="G22" s="155">
        <v>28964</v>
      </c>
      <c r="H22" s="155">
        <v>15748</v>
      </c>
      <c r="I22" s="155">
        <v>2220</v>
      </c>
      <c r="J22" s="155">
        <v>4007</v>
      </c>
      <c r="K22" s="155">
        <v>9378</v>
      </c>
      <c r="L22" s="160">
        <v>11936</v>
      </c>
      <c r="M22" s="155">
        <v>2238</v>
      </c>
      <c r="N22" s="155">
        <v>1465</v>
      </c>
      <c r="O22" s="156">
        <v>1563</v>
      </c>
      <c r="P22" s="156">
        <v>12303</v>
      </c>
      <c r="Q22" s="158">
        <v>1237</v>
      </c>
      <c r="R22" s="159">
        <v>1491</v>
      </c>
      <c r="S22" s="159">
        <v>1416</v>
      </c>
      <c r="T22" s="159">
        <v>1111</v>
      </c>
      <c r="U22" s="157">
        <v>7</v>
      </c>
      <c r="X22" s="29"/>
    </row>
    <row r="23" spans="1:24" s="4" customFormat="1" ht="18" customHeight="1">
      <c r="A23" s="139">
        <v>8</v>
      </c>
      <c r="B23" s="151" t="s">
        <v>20</v>
      </c>
      <c r="C23" s="151"/>
      <c r="D23" s="152">
        <v>8.9</v>
      </c>
      <c r="E23" s="153">
        <v>11.3</v>
      </c>
      <c r="F23" s="155">
        <v>16804</v>
      </c>
      <c r="G23" s="155">
        <v>45327</v>
      </c>
      <c r="H23" s="155">
        <v>22262</v>
      </c>
      <c r="I23" s="155">
        <v>1819</v>
      </c>
      <c r="J23" s="155">
        <v>5258</v>
      </c>
      <c r="K23" s="155">
        <v>15009</v>
      </c>
      <c r="L23" s="160">
        <v>18464</v>
      </c>
      <c r="M23" s="155">
        <v>2290</v>
      </c>
      <c r="N23" s="155">
        <v>1309</v>
      </c>
      <c r="O23" s="155">
        <v>1514</v>
      </c>
      <c r="P23" s="155">
        <v>13987</v>
      </c>
      <c r="Q23" s="158">
        <v>801</v>
      </c>
      <c r="R23" s="159">
        <v>983</v>
      </c>
      <c r="S23" s="159">
        <v>922</v>
      </c>
      <c r="T23" s="159">
        <v>1288</v>
      </c>
      <c r="U23" s="157">
        <v>8</v>
      </c>
      <c r="X23" s="29"/>
    </row>
    <row r="24" spans="1:24" s="4" customFormat="1" ht="18" customHeight="1">
      <c r="A24" s="139">
        <v>9</v>
      </c>
      <c r="B24" s="151" t="s">
        <v>21</v>
      </c>
      <c r="C24" s="151"/>
      <c r="D24" s="152">
        <v>6.4</v>
      </c>
      <c r="E24" s="153">
        <v>13.8</v>
      </c>
      <c r="F24" s="155">
        <v>9812</v>
      </c>
      <c r="G24" s="155">
        <v>25945</v>
      </c>
      <c r="H24" s="155">
        <v>13924</v>
      </c>
      <c r="I24" s="155">
        <v>1258</v>
      </c>
      <c r="J24" s="155">
        <v>3442</v>
      </c>
      <c r="K24" s="155">
        <v>9078</v>
      </c>
      <c r="L24" s="160">
        <v>11003</v>
      </c>
      <c r="M24" s="155">
        <v>1829</v>
      </c>
      <c r="N24" s="155">
        <v>964</v>
      </c>
      <c r="O24" s="155">
        <v>1289</v>
      </c>
      <c r="P24" s="155">
        <v>10519</v>
      </c>
      <c r="Q24" s="158">
        <v>1617</v>
      </c>
      <c r="R24" s="159">
        <v>1356</v>
      </c>
      <c r="S24" s="159">
        <v>1205</v>
      </c>
      <c r="T24" s="159">
        <v>1335</v>
      </c>
      <c r="U24" s="157">
        <v>9</v>
      </c>
      <c r="X24" s="29"/>
    </row>
    <row r="25" spans="1:24" s="4" customFormat="1" ht="18" customHeight="1">
      <c r="A25" s="140">
        <v>10</v>
      </c>
      <c r="B25" s="151" t="s">
        <v>22</v>
      </c>
      <c r="C25" s="140"/>
      <c r="D25" s="152">
        <v>7.2</v>
      </c>
      <c r="E25" s="153">
        <v>13.3</v>
      </c>
      <c r="F25" s="155">
        <v>12029</v>
      </c>
      <c r="G25" s="155">
        <v>31532</v>
      </c>
      <c r="H25" s="160">
        <v>15837</v>
      </c>
      <c r="I25" s="160">
        <v>1430</v>
      </c>
      <c r="J25" s="160">
        <v>4224</v>
      </c>
      <c r="K25" s="160">
        <v>9788</v>
      </c>
      <c r="L25" s="160">
        <v>12774</v>
      </c>
      <c r="M25" s="160">
        <v>1807</v>
      </c>
      <c r="N25" s="160">
        <v>867</v>
      </c>
      <c r="O25" s="155">
        <v>1124</v>
      </c>
      <c r="P25" s="155">
        <v>10144</v>
      </c>
      <c r="Q25" s="158">
        <v>588</v>
      </c>
      <c r="R25" s="159">
        <v>761</v>
      </c>
      <c r="S25" s="159">
        <v>668</v>
      </c>
      <c r="T25" s="159">
        <v>575</v>
      </c>
      <c r="U25" s="157">
        <v>10</v>
      </c>
      <c r="X25" s="29"/>
    </row>
    <row r="26" spans="1:24" s="1" customFormat="1" ht="18" customHeight="1">
      <c r="A26" s="142"/>
      <c r="B26" s="143" t="s">
        <v>23</v>
      </c>
      <c r="C26" s="143"/>
      <c r="D26" s="144">
        <v>9.6</v>
      </c>
      <c r="E26" s="145">
        <v>10.3</v>
      </c>
      <c r="F26" s="146">
        <v>6439</v>
      </c>
      <c r="G26" s="146">
        <v>16187</v>
      </c>
      <c r="H26" s="146">
        <v>8067</v>
      </c>
      <c r="I26" s="146">
        <v>398</v>
      </c>
      <c r="J26" s="146">
        <v>2221</v>
      </c>
      <c r="K26" s="146">
        <v>5189</v>
      </c>
      <c r="L26" s="147">
        <v>6960</v>
      </c>
      <c r="M26" s="146">
        <v>614</v>
      </c>
      <c r="N26" s="146">
        <v>264</v>
      </c>
      <c r="O26" s="146">
        <f>O27</f>
        <v>478</v>
      </c>
      <c r="P26" s="146">
        <f>P27</f>
        <v>7115</v>
      </c>
      <c r="Q26" s="161">
        <v>282</v>
      </c>
      <c r="R26" s="162">
        <v>198</v>
      </c>
      <c r="S26" s="162">
        <v>181</v>
      </c>
      <c r="T26" s="161">
        <v>174</v>
      </c>
      <c r="U26" s="150" t="s">
        <v>24</v>
      </c>
      <c r="X26" s="27"/>
    </row>
    <row r="27" spans="1:24" s="4" customFormat="1" ht="18" customHeight="1">
      <c r="A27" s="139">
        <v>11</v>
      </c>
      <c r="B27" s="151" t="s">
        <v>25</v>
      </c>
      <c r="C27" s="151"/>
      <c r="D27" s="152">
        <v>9.6</v>
      </c>
      <c r="E27" s="153">
        <v>10.3</v>
      </c>
      <c r="F27" s="155">
        <v>6439</v>
      </c>
      <c r="G27" s="155">
        <v>16187</v>
      </c>
      <c r="H27" s="155">
        <v>8067</v>
      </c>
      <c r="I27" s="155">
        <v>398</v>
      </c>
      <c r="J27" s="155">
        <v>2221</v>
      </c>
      <c r="K27" s="155">
        <v>5189</v>
      </c>
      <c r="L27" s="160">
        <v>6960</v>
      </c>
      <c r="M27" s="155">
        <v>614</v>
      </c>
      <c r="N27" s="155">
        <v>264</v>
      </c>
      <c r="O27" s="155">
        <v>478</v>
      </c>
      <c r="P27" s="155">
        <v>7115</v>
      </c>
      <c r="Q27" s="158">
        <v>282</v>
      </c>
      <c r="R27" s="159">
        <v>198</v>
      </c>
      <c r="S27" s="159">
        <v>181</v>
      </c>
      <c r="T27" s="159">
        <v>174</v>
      </c>
      <c r="U27" s="157">
        <v>11</v>
      </c>
      <c r="X27" s="29"/>
    </row>
    <row r="28" spans="1:24" s="1" customFormat="1" ht="18" customHeight="1">
      <c r="A28" s="142"/>
      <c r="B28" s="143" t="s">
        <v>26</v>
      </c>
      <c r="C28" s="143"/>
      <c r="D28" s="144">
        <v>7.8</v>
      </c>
      <c r="E28" s="145">
        <v>11.4</v>
      </c>
      <c r="F28" s="146">
        <v>20602</v>
      </c>
      <c r="G28" s="146">
        <v>52758</v>
      </c>
      <c r="H28" s="146">
        <f>H29+H30+H31</f>
        <v>24487</v>
      </c>
      <c r="I28" s="146">
        <v>1182</v>
      </c>
      <c r="J28" s="146">
        <v>6357</v>
      </c>
      <c r="K28" s="146">
        <v>16024</v>
      </c>
      <c r="L28" s="146">
        <f>SUM(L29:L31)</f>
        <v>20817</v>
      </c>
      <c r="M28" s="146">
        <v>2094</v>
      </c>
      <c r="N28" s="146">
        <f>SUM(N29:N31)</f>
        <v>872</v>
      </c>
      <c r="O28" s="146">
        <f>O29+O30+O31</f>
        <v>1853</v>
      </c>
      <c r="P28" s="146">
        <f>P29+P30+P31</f>
        <v>21573</v>
      </c>
      <c r="Q28" s="161">
        <v>853</v>
      </c>
      <c r="R28" s="162">
        <v>677</v>
      </c>
      <c r="S28" s="162">
        <v>642</v>
      </c>
      <c r="T28" s="161">
        <v>917</v>
      </c>
      <c r="U28" s="150" t="s">
        <v>27</v>
      </c>
      <c r="X28" s="27"/>
    </row>
    <row r="29" spans="1:24" s="4" customFormat="1" ht="18" customHeight="1">
      <c r="A29" s="139">
        <v>12</v>
      </c>
      <c r="B29" s="151" t="s">
        <v>28</v>
      </c>
      <c r="C29" s="151"/>
      <c r="D29" s="152">
        <v>7</v>
      </c>
      <c r="E29" s="153">
        <v>10.4</v>
      </c>
      <c r="F29" s="155">
        <v>6981</v>
      </c>
      <c r="G29" s="155">
        <v>17459</v>
      </c>
      <c r="H29" s="155">
        <v>8440</v>
      </c>
      <c r="I29" s="155">
        <v>274</v>
      </c>
      <c r="J29" s="155">
        <v>1896</v>
      </c>
      <c r="K29" s="155">
        <v>5905</v>
      </c>
      <c r="L29" s="160">
        <v>7287</v>
      </c>
      <c r="M29" s="155">
        <v>643</v>
      </c>
      <c r="N29" s="155">
        <v>251</v>
      </c>
      <c r="O29" s="156">
        <v>616</v>
      </c>
      <c r="P29" s="156">
        <v>7634</v>
      </c>
      <c r="Q29" s="158">
        <v>270</v>
      </c>
      <c r="R29" s="159">
        <v>123</v>
      </c>
      <c r="S29" s="159">
        <v>117</v>
      </c>
      <c r="T29" s="159">
        <v>69</v>
      </c>
      <c r="U29" s="157">
        <v>12</v>
      </c>
      <c r="X29" s="29"/>
    </row>
    <row r="30" spans="1:24" s="4" customFormat="1" ht="18" customHeight="1">
      <c r="A30" s="139">
        <v>13</v>
      </c>
      <c r="B30" s="151" t="s">
        <v>29</v>
      </c>
      <c r="C30" s="151"/>
      <c r="D30" s="152">
        <v>10.1</v>
      </c>
      <c r="E30" s="153">
        <v>8.4</v>
      </c>
      <c r="F30" s="155">
        <v>3671</v>
      </c>
      <c r="G30" s="155">
        <v>9620</v>
      </c>
      <c r="H30" s="155">
        <v>4455</v>
      </c>
      <c r="I30" s="155">
        <v>222</v>
      </c>
      <c r="J30" s="155">
        <v>1306</v>
      </c>
      <c r="K30" s="155">
        <v>2910</v>
      </c>
      <c r="L30" s="160">
        <v>4007</v>
      </c>
      <c r="M30" s="155">
        <v>312</v>
      </c>
      <c r="N30" s="155">
        <v>119</v>
      </c>
      <c r="O30" s="156">
        <v>366</v>
      </c>
      <c r="P30" s="156">
        <v>4537</v>
      </c>
      <c r="Q30" s="158">
        <v>120</v>
      </c>
      <c r="R30" s="159">
        <v>109</v>
      </c>
      <c r="S30" s="159">
        <v>107</v>
      </c>
      <c r="T30" s="159">
        <v>110</v>
      </c>
      <c r="U30" s="157">
        <v>13</v>
      </c>
      <c r="X30" s="29"/>
    </row>
    <row r="31" spans="1:24" s="4" customFormat="1" ht="18" customHeight="1">
      <c r="A31" s="139">
        <v>14</v>
      </c>
      <c r="B31" s="151" t="s">
        <v>30</v>
      </c>
      <c r="C31" s="151"/>
      <c r="D31" s="152">
        <v>7.6</v>
      </c>
      <c r="E31" s="153">
        <v>13.3</v>
      </c>
      <c r="F31" s="155">
        <v>9950</v>
      </c>
      <c r="G31" s="155">
        <v>25679</v>
      </c>
      <c r="H31" s="155">
        <v>11592</v>
      </c>
      <c r="I31" s="155">
        <v>686</v>
      </c>
      <c r="J31" s="155">
        <v>3155</v>
      </c>
      <c r="K31" s="155">
        <v>7209</v>
      </c>
      <c r="L31" s="160">
        <v>9523</v>
      </c>
      <c r="M31" s="155">
        <v>1139</v>
      </c>
      <c r="N31" s="155">
        <v>502</v>
      </c>
      <c r="O31" s="155">
        <v>871</v>
      </c>
      <c r="P31" s="155">
        <v>9402</v>
      </c>
      <c r="Q31" s="158">
        <v>463</v>
      </c>
      <c r="R31" s="159">
        <v>445</v>
      </c>
      <c r="S31" s="159">
        <v>418</v>
      </c>
      <c r="T31" s="159">
        <v>738</v>
      </c>
      <c r="U31" s="157">
        <v>14</v>
      </c>
      <c r="X31" s="29"/>
    </row>
    <row r="32" spans="1:24" s="1" customFormat="1" ht="18" customHeight="1">
      <c r="A32" s="142"/>
      <c r="B32" s="143" t="s">
        <v>31</v>
      </c>
      <c r="C32" s="143"/>
      <c r="D32" s="144">
        <v>6.1</v>
      </c>
      <c r="E32" s="145">
        <v>17.899999999999999</v>
      </c>
      <c r="F32" s="146">
        <v>1967</v>
      </c>
      <c r="G32" s="146">
        <v>5505</v>
      </c>
      <c r="H32" s="146">
        <v>3334</v>
      </c>
      <c r="I32" s="146">
        <v>778</v>
      </c>
      <c r="J32" s="146">
        <v>759</v>
      </c>
      <c r="K32" s="146">
        <v>1794</v>
      </c>
      <c r="L32" s="147">
        <v>2285</v>
      </c>
      <c r="M32" s="146">
        <v>558</v>
      </c>
      <c r="N32" s="146">
        <v>485</v>
      </c>
      <c r="O32" s="148">
        <f>O33</f>
        <v>254</v>
      </c>
      <c r="P32" s="148">
        <f>P33</f>
        <v>3337</v>
      </c>
      <c r="Q32" s="161">
        <v>543</v>
      </c>
      <c r="R32" s="162">
        <v>765</v>
      </c>
      <c r="S32" s="162">
        <v>748</v>
      </c>
      <c r="T32" s="162">
        <v>672</v>
      </c>
      <c r="U32" s="150" t="s">
        <v>32</v>
      </c>
      <c r="X32" s="27"/>
    </row>
    <row r="33" spans="1:24" s="4" customFormat="1" ht="18" customHeight="1">
      <c r="A33" s="139">
        <v>15</v>
      </c>
      <c r="B33" s="151" t="s">
        <v>33</v>
      </c>
      <c r="C33" s="151"/>
      <c r="D33" s="152">
        <v>6.1</v>
      </c>
      <c r="E33" s="153">
        <v>17.899999999999999</v>
      </c>
      <c r="F33" s="155">
        <v>1967</v>
      </c>
      <c r="G33" s="155">
        <v>5505</v>
      </c>
      <c r="H33" s="155">
        <v>3334</v>
      </c>
      <c r="I33" s="155">
        <v>778</v>
      </c>
      <c r="J33" s="155">
        <v>759</v>
      </c>
      <c r="K33" s="155">
        <v>1794</v>
      </c>
      <c r="L33" s="160">
        <v>2285</v>
      </c>
      <c r="M33" s="155">
        <v>558</v>
      </c>
      <c r="N33" s="155">
        <v>485</v>
      </c>
      <c r="O33" s="156">
        <v>254</v>
      </c>
      <c r="P33" s="156">
        <v>3337</v>
      </c>
      <c r="Q33" s="158">
        <v>543</v>
      </c>
      <c r="R33" s="159">
        <v>765</v>
      </c>
      <c r="S33" s="159">
        <v>748</v>
      </c>
      <c r="T33" s="159">
        <v>672</v>
      </c>
      <c r="U33" s="157">
        <v>15</v>
      </c>
      <c r="X33" s="29"/>
    </row>
    <row r="34" spans="1:24" s="1" customFormat="1" ht="18" customHeight="1">
      <c r="A34" s="142"/>
      <c r="B34" s="143" t="s">
        <v>34</v>
      </c>
      <c r="C34" s="143"/>
      <c r="D34" s="144">
        <v>6.2</v>
      </c>
      <c r="E34" s="145">
        <v>13</v>
      </c>
      <c r="F34" s="146">
        <v>7812</v>
      </c>
      <c r="G34" s="146">
        <v>19812</v>
      </c>
      <c r="H34" s="146">
        <v>10097</v>
      </c>
      <c r="I34" s="146">
        <v>406</v>
      </c>
      <c r="J34" s="146">
        <v>3499</v>
      </c>
      <c r="K34" s="146">
        <v>6164</v>
      </c>
      <c r="L34" s="146">
        <v>8290</v>
      </c>
      <c r="M34" s="146">
        <v>1223</v>
      </c>
      <c r="N34" s="146">
        <v>555</v>
      </c>
      <c r="O34" s="148">
        <f>O35</f>
        <v>1265</v>
      </c>
      <c r="P34" s="146">
        <f>P35</f>
        <v>8375</v>
      </c>
      <c r="Q34" s="161">
        <v>737</v>
      </c>
      <c r="R34" s="162">
        <v>518</v>
      </c>
      <c r="S34" s="162">
        <v>500</v>
      </c>
      <c r="T34" s="161">
        <v>568</v>
      </c>
      <c r="U34" s="150" t="s">
        <v>35</v>
      </c>
      <c r="X34" s="27"/>
    </row>
    <row r="35" spans="1:24" s="4" customFormat="1" ht="18" customHeight="1">
      <c r="A35" s="139">
        <v>16</v>
      </c>
      <c r="B35" s="151" t="s">
        <v>36</v>
      </c>
      <c r="C35" s="151"/>
      <c r="D35" s="152">
        <v>6.2</v>
      </c>
      <c r="E35" s="153">
        <v>13</v>
      </c>
      <c r="F35" s="155">
        <v>7812</v>
      </c>
      <c r="G35" s="155">
        <v>19812</v>
      </c>
      <c r="H35" s="155">
        <v>10097</v>
      </c>
      <c r="I35" s="155">
        <v>406</v>
      </c>
      <c r="J35" s="155">
        <v>3499</v>
      </c>
      <c r="K35" s="155">
        <v>6164</v>
      </c>
      <c r="L35" s="155">
        <v>8290</v>
      </c>
      <c r="M35" s="155">
        <v>1223</v>
      </c>
      <c r="N35" s="155">
        <v>555</v>
      </c>
      <c r="O35" s="156">
        <v>1265</v>
      </c>
      <c r="P35" s="155">
        <v>8375</v>
      </c>
      <c r="Q35" s="158">
        <v>737</v>
      </c>
      <c r="R35" s="159">
        <v>518</v>
      </c>
      <c r="S35" s="159">
        <v>500</v>
      </c>
      <c r="T35" s="159">
        <v>568</v>
      </c>
      <c r="U35" s="157">
        <v>16</v>
      </c>
      <c r="X35" s="29"/>
    </row>
    <row r="36" spans="1:24" s="1" customFormat="1" ht="18" customHeight="1">
      <c r="A36" s="142"/>
      <c r="B36" s="143" t="s">
        <v>37</v>
      </c>
      <c r="C36" s="143"/>
      <c r="D36" s="144">
        <v>7.7</v>
      </c>
      <c r="E36" s="145">
        <v>15.8</v>
      </c>
      <c r="F36" s="146">
        <v>13951</v>
      </c>
      <c r="G36" s="146">
        <v>38930</v>
      </c>
      <c r="H36" s="146">
        <f>SUM(H37:H39)</f>
        <v>20979</v>
      </c>
      <c r="I36" s="146">
        <v>4374</v>
      </c>
      <c r="J36" s="146">
        <v>4587</v>
      </c>
      <c r="K36" s="146">
        <v>11660</v>
      </c>
      <c r="L36" s="147">
        <f>SUM(L37:L39)</f>
        <v>14831</v>
      </c>
      <c r="M36" s="146">
        <v>3343</v>
      </c>
      <c r="N36" s="146">
        <f>SUM(N37:N39)</f>
        <v>2526</v>
      </c>
      <c r="O36" s="146">
        <f>O37+O38+O39</f>
        <v>1593</v>
      </c>
      <c r="P36" s="146">
        <f>P37+P38+P39</f>
        <v>13398</v>
      </c>
      <c r="Q36" s="162">
        <v>2072</v>
      </c>
      <c r="R36" s="162">
        <v>3623</v>
      </c>
      <c r="S36" s="162">
        <v>3425</v>
      </c>
      <c r="T36" s="161">
        <v>2872</v>
      </c>
      <c r="U36" s="150" t="s">
        <v>38</v>
      </c>
      <c r="X36" s="27"/>
    </row>
    <row r="37" spans="1:24" s="4" customFormat="1" ht="18" customHeight="1">
      <c r="A37" s="139">
        <v>17</v>
      </c>
      <c r="B37" s="151" t="s">
        <v>39</v>
      </c>
      <c r="C37" s="151"/>
      <c r="D37" s="152">
        <v>6.6</v>
      </c>
      <c r="E37" s="153">
        <v>18.899999999999999</v>
      </c>
      <c r="F37" s="155">
        <v>2723</v>
      </c>
      <c r="G37" s="155">
        <v>6409</v>
      </c>
      <c r="H37" s="155">
        <v>2948</v>
      </c>
      <c r="I37" s="155">
        <v>178</v>
      </c>
      <c r="J37" s="155">
        <v>829</v>
      </c>
      <c r="K37" s="155">
        <v>1922</v>
      </c>
      <c r="L37" s="160">
        <v>2448</v>
      </c>
      <c r="M37" s="155">
        <v>341</v>
      </c>
      <c r="N37" s="155">
        <v>134</v>
      </c>
      <c r="O37" s="156">
        <v>261</v>
      </c>
      <c r="P37" s="156">
        <v>2482</v>
      </c>
      <c r="Q37" s="158">
        <v>82</v>
      </c>
      <c r="R37" s="159">
        <v>80</v>
      </c>
      <c r="S37" s="159">
        <v>74</v>
      </c>
      <c r="T37" s="159">
        <v>68</v>
      </c>
      <c r="U37" s="157">
        <v>17</v>
      </c>
      <c r="X37" s="29"/>
    </row>
    <row r="38" spans="1:24" s="4" customFormat="1" ht="18" customHeight="1">
      <c r="A38" s="139">
        <v>18</v>
      </c>
      <c r="B38" s="151" t="s">
        <v>40</v>
      </c>
      <c r="C38" s="151"/>
      <c r="D38" s="152">
        <v>11.7</v>
      </c>
      <c r="E38" s="153">
        <v>13.9</v>
      </c>
      <c r="F38" s="155">
        <v>3551</v>
      </c>
      <c r="G38" s="155">
        <v>9741</v>
      </c>
      <c r="H38" s="155">
        <v>4965</v>
      </c>
      <c r="I38" s="155">
        <v>590</v>
      </c>
      <c r="J38" s="155">
        <v>1347</v>
      </c>
      <c r="K38" s="155">
        <v>3003</v>
      </c>
      <c r="L38" s="160">
        <v>4006</v>
      </c>
      <c r="M38" s="155">
        <v>584</v>
      </c>
      <c r="N38" s="155">
        <v>358</v>
      </c>
      <c r="O38" s="156">
        <v>394</v>
      </c>
      <c r="P38" s="156">
        <v>3599</v>
      </c>
      <c r="Q38" s="158">
        <v>228</v>
      </c>
      <c r="R38" s="159">
        <v>394</v>
      </c>
      <c r="S38" s="159">
        <v>359</v>
      </c>
      <c r="T38" s="159">
        <v>297</v>
      </c>
      <c r="U38" s="157">
        <v>18</v>
      </c>
      <c r="X38" s="29"/>
    </row>
    <row r="39" spans="1:24" s="4" customFormat="1" ht="18" customHeight="1">
      <c r="A39" s="139">
        <v>19</v>
      </c>
      <c r="B39" s="151" t="s">
        <v>41</v>
      </c>
      <c r="C39" s="151"/>
      <c r="D39" s="152">
        <v>6.3</v>
      </c>
      <c r="E39" s="153">
        <v>15.8</v>
      </c>
      <c r="F39" s="155">
        <v>7677</v>
      </c>
      <c r="G39" s="155">
        <v>22780</v>
      </c>
      <c r="H39" s="155">
        <v>13066</v>
      </c>
      <c r="I39" s="155">
        <v>3606</v>
      </c>
      <c r="J39" s="155">
        <v>2411</v>
      </c>
      <c r="K39" s="155">
        <v>6735</v>
      </c>
      <c r="L39" s="160">
        <v>8377</v>
      </c>
      <c r="M39" s="155">
        <v>2418</v>
      </c>
      <c r="N39" s="155">
        <v>2034</v>
      </c>
      <c r="O39" s="155">
        <v>938</v>
      </c>
      <c r="P39" s="155">
        <v>7317</v>
      </c>
      <c r="Q39" s="158">
        <v>1762</v>
      </c>
      <c r="R39" s="159">
        <v>3149</v>
      </c>
      <c r="S39" s="159">
        <v>2992</v>
      </c>
      <c r="T39" s="159">
        <v>2507</v>
      </c>
      <c r="U39" s="157">
        <v>19</v>
      </c>
      <c r="X39" s="29"/>
    </row>
    <row r="40" spans="1:24" s="1" customFormat="1" ht="18" customHeight="1">
      <c r="A40" s="142"/>
      <c r="B40" s="143" t="s">
        <v>42</v>
      </c>
      <c r="C40" s="163"/>
      <c r="D40" s="144">
        <v>5.8</v>
      </c>
      <c r="E40" s="145">
        <v>17.8</v>
      </c>
      <c r="F40" s="146">
        <v>3210</v>
      </c>
      <c r="G40" s="146">
        <v>8714</v>
      </c>
      <c r="H40" s="146">
        <v>4846</v>
      </c>
      <c r="I40" s="147">
        <v>1551</v>
      </c>
      <c r="J40" s="146">
        <v>1082</v>
      </c>
      <c r="K40" s="146">
        <v>2208</v>
      </c>
      <c r="L40" s="146">
        <v>2985</v>
      </c>
      <c r="M40" s="146">
        <v>1052</v>
      </c>
      <c r="N40" s="146">
        <v>797</v>
      </c>
      <c r="O40" s="146">
        <f>O41</f>
        <v>356</v>
      </c>
      <c r="P40" s="146">
        <f>P41</f>
        <v>2430</v>
      </c>
      <c r="Q40" s="161">
        <v>825</v>
      </c>
      <c r="R40" s="162">
        <v>1084</v>
      </c>
      <c r="S40" s="162">
        <v>1041</v>
      </c>
      <c r="T40" s="161">
        <v>883</v>
      </c>
      <c r="U40" s="150" t="s">
        <v>43</v>
      </c>
      <c r="W40" s="26"/>
      <c r="X40" s="27"/>
    </row>
    <row r="41" spans="1:24" s="4" customFormat="1" ht="18" customHeight="1" thickBot="1">
      <c r="A41" s="164">
        <v>20</v>
      </c>
      <c r="B41" s="165" t="s">
        <v>44</v>
      </c>
      <c r="C41" s="164"/>
      <c r="D41" s="166">
        <v>5.8</v>
      </c>
      <c r="E41" s="167">
        <v>17.8</v>
      </c>
      <c r="F41" s="168">
        <v>3210</v>
      </c>
      <c r="G41" s="168">
        <v>8714</v>
      </c>
      <c r="H41" s="168">
        <v>4846</v>
      </c>
      <c r="I41" s="168">
        <v>1551</v>
      </c>
      <c r="J41" s="168">
        <v>1082</v>
      </c>
      <c r="K41" s="168">
        <v>2208</v>
      </c>
      <c r="L41" s="168">
        <v>2985</v>
      </c>
      <c r="M41" s="168">
        <v>1052</v>
      </c>
      <c r="N41" s="168">
        <v>797</v>
      </c>
      <c r="O41" s="169">
        <v>356</v>
      </c>
      <c r="P41" s="169">
        <v>2430</v>
      </c>
      <c r="Q41" s="170">
        <v>825</v>
      </c>
      <c r="R41" s="171">
        <v>1084</v>
      </c>
      <c r="S41" s="171">
        <v>1041</v>
      </c>
      <c r="T41" s="171">
        <v>883</v>
      </c>
      <c r="U41" s="172">
        <v>20</v>
      </c>
      <c r="W41" s="28"/>
      <c r="X41" s="29"/>
    </row>
    <row r="42" spans="1:24" s="4" customFormat="1" ht="13.5" customHeight="1">
      <c r="A42" s="23" t="s">
        <v>152</v>
      </c>
      <c r="B42" s="23"/>
      <c r="C42" s="23"/>
      <c r="D42" s="23"/>
      <c r="E42" s="23"/>
      <c r="F42" s="23"/>
      <c r="G42" s="23"/>
      <c r="H42" s="23"/>
      <c r="I42" s="23"/>
      <c r="J42" s="23"/>
      <c r="K42" s="23"/>
      <c r="L42" s="173"/>
      <c r="M42" s="174" t="s">
        <v>154</v>
      </c>
      <c r="O42" s="175"/>
    </row>
    <row r="43" spans="1:24" ht="13.5" customHeight="1">
      <c r="A43" s="174" t="s">
        <v>153</v>
      </c>
      <c r="B43" s="23"/>
      <c r="C43" s="23"/>
      <c r="D43" s="23"/>
      <c r="E43" s="23"/>
      <c r="F43" s="23"/>
      <c r="G43" s="23"/>
      <c r="H43" s="23"/>
      <c r="I43" s="23"/>
      <c r="J43" s="23"/>
      <c r="K43" s="23"/>
      <c r="L43" s="173"/>
      <c r="M43" s="174" t="s">
        <v>246</v>
      </c>
      <c r="O43" s="176"/>
    </row>
    <row r="44" spans="1:24" ht="13.5" customHeight="1">
      <c r="A44" s="23" t="s">
        <v>281</v>
      </c>
      <c r="B44" s="23"/>
      <c r="C44" s="23"/>
      <c r="D44" s="23"/>
      <c r="E44" s="23"/>
      <c r="F44" s="23"/>
      <c r="G44" s="23"/>
      <c r="H44" s="23"/>
      <c r="I44" s="23"/>
      <c r="J44" s="23"/>
      <c r="K44" s="23"/>
      <c r="L44" s="173"/>
      <c r="M44" s="23" t="s">
        <v>245</v>
      </c>
      <c r="O44" s="176"/>
    </row>
    <row r="45" spans="1:24" ht="13.5" customHeight="1">
      <c r="A45" s="23" t="s">
        <v>282</v>
      </c>
      <c r="B45" s="23"/>
      <c r="C45" s="23"/>
      <c r="D45" s="23"/>
      <c r="E45" s="23"/>
      <c r="F45" s="23"/>
      <c r="G45" s="23"/>
      <c r="H45" s="23"/>
      <c r="I45" s="23"/>
      <c r="J45" s="23"/>
      <c r="K45" s="23"/>
      <c r="L45" s="173"/>
      <c r="M45" s="174" t="s">
        <v>155</v>
      </c>
    </row>
    <row r="46" spans="1:24" ht="13.5" customHeight="1">
      <c r="A46" s="23" t="s">
        <v>283</v>
      </c>
      <c r="B46" s="23"/>
      <c r="C46" s="23"/>
      <c r="D46" s="23"/>
      <c r="E46" s="23"/>
      <c r="F46" s="23"/>
      <c r="G46" s="23"/>
      <c r="H46" s="23"/>
      <c r="I46" s="23"/>
      <c r="J46" s="23"/>
      <c r="K46" s="23"/>
      <c r="L46" s="173"/>
      <c r="M46" s="23" t="s">
        <v>151</v>
      </c>
    </row>
    <row r="47" spans="1:24" ht="13.5" customHeight="1">
      <c r="A47" s="23" t="s">
        <v>284</v>
      </c>
      <c r="B47" s="23"/>
      <c r="C47" s="23"/>
      <c r="D47" s="23"/>
      <c r="E47" s="23"/>
      <c r="F47" s="23"/>
      <c r="G47" s="23"/>
      <c r="H47" s="23"/>
      <c r="I47" s="23"/>
      <c r="J47" s="23"/>
      <c r="K47" s="23"/>
      <c r="L47" s="173"/>
      <c r="M47" s="23" t="s">
        <v>156</v>
      </c>
    </row>
    <row r="48" spans="1:24" ht="13.5" customHeight="1">
      <c r="A48" s="177" t="s">
        <v>159</v>
      </c>
      <c r="B48" s="23"/>
      <c r="C48" s="23"/>
      <c r="D48" s="23"/>
      <c r="E48" s="23"/>
      <c r="F48" s="23"/>
      <c r="G48" s="23"/>
      <c r="H48" s="23"/>
      <c r="I48" s="23"/>
      <c r="J48" s="23"/>
      <c r="K48" s="23"/>
      <c r="L48" s="173"/>
      <c r="M48" s="174" t="s">
        <v>227</v>
      </c>
    </row>
    <row r="49" spans="1:13" ht="13.5" customHeight="1">
      <c r="A49" s="23" t="s">
        <v>280</v>
      </c>
      <c r="B49" s="23"/>
      <c r="C49" s="23"/>
      <c r="D49" s="23"/>
      <c r="E49" s="23"/>
      <c r="F49" s="23"/>
      <c r="G49" s="23"/>
      <c r="H49" s="23"/>
      <c r="I49" s="23"/>
      <c r="J49" s="23"/>
      <c r="K49" s="23"/>
      <c r="L49" s="173"/>
      <c r="M49" s="23" t="s">
        <v>228</v>
      </c>
    </row>
    <row r="50" spans="1:13" ht="13.5" customHeight="1">
      <c r="D50" s="178"/>
      <c r="E50" s="178"/>
      <c r="M50" s="23"/>
    </row>
    <row r="51" spans="1:13">
      <c r="D51" s="178"/>
      <c r="E51" s="178"/>
    </row>
    <row r="52" spans="1:13">
      <c r="D52" s="178"/>
      <c r="E52" s="178"/>
    </row>
    <row r="53" spans="1:13">
      <c r="D53" s="178"/>
      <c r="E53" s="178"/>
    </row>
    <row r="54" spans="1:13">
      <c r="D54" s="178"/>
      <c r="E54" s="178"/>
    </row>
    <row r="55" spans="1:13">
      <c r="D55" s="178"/>
      <c r="E55" s="178"/>
    </row>
    <row r="56" spans="1:13">
      <c r="D56" s="178"/>
      <c r="E56" s="178"/>
    </row>
    <row r="57" spans="1:13">
      <c r="D57" s="178"/>
      <c r="E57" s="178"/>
    </row>
    <row r="58" spans="1:13">
      <c r="D58" s="178"/>
      <c r="E58" s="178"/>
    </row>
    <row r="59" spans="1:13">
      <c r="D59" s="178"/>
      <c r="E59" s="178"/>
    </row>
    <row r="60" spans="1:13">
      <c r="D60" s="178"/>
      <c r="E60" s="178"/>
    </row>
    <row r="61" spans="1:13">
      <c r="D61" s="178"/>
      <c r="E61" s="178"/>
    </row>
    <row r="62" spans="1:13">
      <c r="D62" s="178"/>
      <c r="E62" s="178"/>
    </row>
    <row r="63" spans="1:13">
      <c r="D63" s="178"/>
      <c r="E63" s="178"/>
    </row>
    <row r="64" spans="1:13">
      <c r="D64" s="178"/>
      <c r="E64" s="178"/>
    </row>
    <row r="65" spans="4:5">
      <c r="D65" s="178"/>
      <c r="E65" s="178"/>
    </row>
    <row r="66" spans="4:5">
      <c r="D66" s="178"/>
      <c r="E66" s="178"/>
    </row>
    <row r="67" spans="4:5">
      <c r="D67" s="178"/>
      <c r="E67" s="178"/>
    </row>
    <row r="68" spans="4:5">
      <c r="D68" s="178"/>
      <c r="E68" s="178"/>
    </row>
    <row r="69" spans="4:5">
      <c r="D69" s="178"/>
      <c r="E69" s="178"/>
    </row>
    <row r="70" spans="4:5">
      <c r="D70" s="178"/>
      <c r="E70" s="178"/>
    </row>
    <row r="71" spans="4:5">
      <c r="D71" s="178"/>
      <c r="E71" s="178"/>
    </row>
    <row r="72" spans="4:5">
      <c r="D72" s="178"/>
      <c r="E72" s="178"/>
    </row>
    <row r="73" spans="4:5">
      <c r="D73" s="178"/>
      <c r="E73" s="178"/>
    </row>
    <row r="74" spans="4:5">
      <c r="D74" s="178"/>
      <c r="E74" s="178"/>
    </row>
    <row r="75" spans="4:5">
      <c r="D75" s="178"/>
      <c r="E75" s="178"/>
    </row>
    <row r="76" spans="4:5">
      <c r="D76" s="178"/>
      <c r="E76" s="178"/>
    </row>
    <row r="77" spans="4:5">
      <c r="D77" s="178"/>
      <c r="E77" s="178"/>
    </row>
    <row r="78" spans="4:5">
      <c r="D78" s="178"/>
      <c r="E78" s="178"/>
    </row>
    <row r="79" spans="4:5">
      <c r="D79" s="178"/>
      <c r="E79" s="178"/>
    </row>
    <row r="80" spans="4:5">
      <c r="D80" s="178"/>
      <c r="E80" s="178"/>
    </row>
    <row r="81" spans="4:5">
      <c r="D81" s="178"/>
      <c r="E81" s="178"/>
    </row>
    <row r="82" spans="4:5">
      <c r="D82" s="178"/>
      <c r="E82" s="178"/>
    </row>
    <row r="83" spans="4:5">
      <c r="D83" s="178"/>
      <c r="E83" s="178"/>
    </row>
    <row r="84" spans="4:5">
      <c r="D84" s="178"/>
      <c r="E84" s="178"/>
    </row>
    <row r="85" spans="4:5">
      <c r="D85" s="178"/>
      <c r="E85" s="178"/>
    </row>
    <row r="86" spans="4:5">
      <c r="D86" s="178"/>
      <c r="E86" s="178"/>
    </row>
    <row r="87" spans="4:5">
      <c r="D87" s="178"/>
      <c r="E87" s="178"/>
    </row>
    <row r="88" spans="4:5">
      <c r="D88" s="178"/>
      <c r="E88" s="178"/>
    </row>
    <row r="89" spans="4:5">
      <c r="D89" s="178"/>
      <c r="E89" s="178"/>
    </row>
    <row r="90" spans="4:5">
      <c r="D90" s="178"/>
      <c r="E90" s="178"/>
    </row>
    <row r="91" spans="4:5">
      <c r="D91" s="178"/>
      <c r="E91" s="178"/>
    </row>
    <row r="92" spans="4:5">
      <c r="D92" s="178"/>
      <c r="E92" s="178"/>
    </row>
    <row r="93" spans="4:5">
      <c r="D93" s="178"/>
      <c r="E93" s="178"/>
    </row>
    <row r="94" spans="4:5">
      <c r="D94" s="178"/>
      <c r="E94" s="178"/>
    </row>
    <row r="95" spans="4:5">
      <c r="D95" s="178"/>
      <c r="E95" s="178"/>
    </row>
    <row r="96" spans="4:5">
      <c r="D96" s="178"/>
      <c r="E96" s="178"/>
    </row>
    <row r="97" spans="4:5">
      <c r="D97" s="178"/>
      <c r="E97" s="178"/>
    </row>
    <row r="98" spans="4:5">
      <c r="D98" s="178"/>
      <c r="E98" s="178"/>
    </row>
    <row r="99" spans="4:5">
      <c r="D99" s="178"/>
      <c r="E99" s="178"/>
    </row>
    <row r="100" spans="4:5">
      <c r="D100" s="178"/>
      <c r="E100" s="178"/>
    </row>
    <row r="101" spans="4:5">
      <c r="D101" s="178"/>
      <c r="E101" s="178"/>
    </row>
    <row r="102" spans="4:5">
      <c r="D102" s="178"/>
      <c r="E102" s="178"/>
    </row>
    <row r="103" spans="4:5">
      <c r="D103" s="178"/>
      <c r="E103" s="178"/>
    </row>
    <row r="104" spans="4:5">
      <c r="D104" s="178"/>
      <c r="E104" s="178"/>
    </row>
    <row r="105" spans="4:5">
      <c r="D105" s="178"/>
      <c r="E105" s="178"/>
    </row>
    <row r="106" spans="4:5">
      <c r="D106" s="178"/>
      <c r="E106" s="178"/>
    </row>
    <row r="107" spans="4:5">
      <c r="D107" s="178"/>
      <c r="E107" s="178"/>
    </row>
    <row r="108" spans="4:5">
      <c r="D108" s="178"/>
      <c r="E108" s="178"/>
    </row>
    <row r="109" spans="4:5">
      <c r="D109" s="178"/>
    </row>
    <row r="110" spans="4:5">
      <c r="D110" s="178"/>
    </row>
    <row r="111" spans="4:5">
      <c r="D111" s="178"/>
    </row>
    <row r="112" spans="4:5">
      <c r="D112" s="178"/>
    </row>
    <row r="113" spans="4:4">
      <c r="D113" s="178"/>
    </row>
    <row r="114" spans="4:4">
      <c r="D114" s="178"/>
    </row>
    <row r="115" spans="4:4">
      <c r="D115" s="178"/>
    </row>
    <row r="116" spans="4:4">
      <c r="D116" s="178"/>
    </row>
    <row r="117" spans="4:4">
      <c r="D117" s="178"/>
    </row>
    <row r="118" spans="4:4">
      <c r="D118" s="178"/>
    </row>
    <row r="119" spans="4:4">
      <c r="D119" s="178"/>
    </row>
    <row r="120" spans="4:4">
      <c r="D120" s="178"/>
    </row>
    <row r="121" spans="4:4">
      <c r="D121" s="178"/>
    </row>
    <row r="122" spans="4:4">
      <c r="D122" s="178"/>
    </row>
    <row r="123" spans="4:4">
      <c r="D123" s="178"/>
    </row>
  </sheetData>
  <mergeCells count="11">
    <mergeCell ref="U8:U10"/>
    <mergeCell ref="Q9:Q10"/>
    <mergeCell ref="R9:S9"/>
    <mergeCell ref="T9:T10"/>
    <mergeCell ref="A8:C10"/>
    <mergeCell ref="F8:G9"/>
    <mergeCell ref="H8:L9"/>
    <mergeCell ref="O8:P9"/>
    <mergeCell ref="Q8:T8"/>
    <mergeCell ref="D8:D9"/>
    <mergeCell ref="E8:E9"/>
  </mergeCells>
  <phoneticPr fontId="3"/>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FC0B4-B10E-407F-81E8-325A22EADCEC}">
  <sheetPr>
    <tabColor rgb="FF92D050"/>
    <pageSetUpPr fitToPage="1"/>
  </sheetPr>
  <dimension ref="A1:U89"/>
  <sheetViews>
    <sheetView showGridLines="0" view="pageBreakPreview" zoomScaleNormal="100" zoomScaleSheetLayoutView="100" workbookViewId="0"/>
  </sheetViews>
  <sheetFormatPr defaultColWidth="7.75" defaultRowHeight="12"/>
  <cols>
    <col min="1" max="1" width="2.5" style="57" customWidth="1"/>
    <col min="2" max="2" width="9.375" style="57" customWidth="1"/>
    <col min="3" max="3" width="1.25" style="57" customWidth="1"/>
    <col min="4" max="4" width="10.375" style="57" customWidth="1"/>
    <col min="5" max="6" width="9.25" style="57" customWidth="1"/>
    <col min="7" max="7" width="13.5" style="57" customWidth="1"/>
    <col min="8" max="11" width="10.25" style="57" customWidth="1"/>
    <col min="12" max="12" width="10.125" style="57" customWidth="1"/>
    <col min="13" max="14" width="10.625" style="57" customWidth="1"/>
    <col min="15" max="15" width="14.125" style="57" customWidth="1"/>
    <col min="16" max="17" width="10.625" style="57" customWidth="1"/>
    <col min="18" max="18" width="14.125" style="57" customWidth="1"/>
    <col min="19" max="19" width="8.75" style="57" customWidth="1"/>
    <col min="20" max="20" width="7.625" style="57" customWidth="1"/>
    <col min="21" max="16384" width="7.75" style="135"/>
  </cols>
  <sheetData>
    <row r="1" spans="1:21" ht="18.75" customHeight="1">
      <c r="E1" s="65"/>
      <c r="G1" s="59"/>
      <c r="K1" s="200" t="s">
        <v>221</v>
      </c>
      <c r="L1" s="59" t="s">
        <v>222</v>
      </c>
    </row>
    <row r="2" spans="1:21" s="4" customFormat="1" ht="37.5" customHeight="1" thickBot="1">
      <c r="B2" s="61"/>
      <c r="C2" s="61"/>
      <c r="D2" s="61"/>
      <c r="E2" s="61"/>
      <c r="F2" s="61"/>
      <c r="G2" s="61"/>
      <c r="H2" s="61"/>
      <c r="I2" s="61"/>
      <c r="J2" s="61"/>
      <c r="K2" s="61"/>
      <c r="L2" s="61"/>
      <c r="M2" s="61"/>
      <c r="N2" s="61"/>
      <c r="O2" s="61"/>
      <c r="P2" s="61"/>
      <c r="Q2" s="61"/>
      <c r="R2" s="61"/>
      <c r="S2" s="61"/>
      <c r="T2" s="61"/>
    </row>
    <row r="3" spans="1:21" s="4" customFormat="1" ht="9.75" hidden="1" customHeight="1">
      <c r="B3" s="61"/>
      <c r="C3" s="61"/>
      <c r="D3" s="61"/>
      <c r="E3" s="61"/>
      <c r="F3" s="61"/>
      <c r="G3" s="61"/>
      <c r="H3" s="61"/>
      <c r="I3" s="61"/>
      <c r="J3" s="61"/>
      <c r="K3" s="61"/>
      <c r="L3" s="61"/>
      <c r="M3" s="61"/>
      <c r="N3" s="61"/>
      <c r="O3" s="61"/>
      <c r="P3" s="61"/>
      <c r="Q3" s="61"/>
      <c r="R3" s="61"/>
      <c r="S3" s="61"/>
      <c r="T3" s="61"/>
    </row>
    <row r="4" spans="1:21" s="4" customFormat="1" ht="9.75" hidden="1" customHeight="1" thickBot="1">
      <c r="B4" s="61"/>
      <c r="C4" s="61"/>
      <c r="D4" s="61"/>
      <c r="E4" s="61"/>
      <c r="F4" s="61"/>
      <c r="G4" s="61"/>
      <c r="H4" s="61"/>
      <c r="I4" s="61"/>
      <c r="J4" s="61"/>
      <c r="K4" s="61"/>
      <c r="L4" s="61"/>
      <c r="M4" s="61"/>
      <c r="N4" s="61"/>
      <c r="O4" s="61"/>
      <c r="P4" s="61"/>
      <c r="Q4" s="61"/>
      <c r="R4" s="61"/>
      <c r="S4" s="61"/>
      <c r="T4" s="61"/>
    </row>
    <row r="5" spans="1:21" ht="0.75" hidden="1" customHeight="1" thickBot="1">
      <c r="T5" s="61"/>
    </row>
    <row r="6" spans="1:21" s="14" customFormat="1" ht="15" customHeight="1">
      <c r="A6" s="400" t="s">
        <v>306</v>
      </c>
      <c r="B6" s="400"/>
      <c r="C6" s="401"/>
      <c r="D6" s="410" t="s">
        <v>358</v>
      </c>
      <c r="E6" s="405" t="s">
        <v>357</v>
      </c>
      <c r="F6" s="406"/>
      <c r="G6" s="407"/>
      <c r="H6" s="404" t="s">
        <v>359</v>
      </c>
      <c r="I6" s="401"/>
      <c r="J6" s="404" t="s">
        <v>360</v>
      </c>
      <c r="K6" s="401"/>
      <c r="L6" s="410" t="s">
        <v>361</v>
      </c>
      <c r="M6" s="393" t="s">
        <v>311</v>
      </c>
      <c r="N6" s="394"/>
      <c r="O6" s="394"/>
      <c r="P6" s="394"/>
      <c r="Q6" s="394"/>
      <c r="R6" s="395"/>
      <c r="S6" s="410" t="s">
        <v>313</v>
      </c>
      <c r="T6" s="404" t="s">
        <v>356</v>
      </c>
    </row>
    <row r="7" spans="1:21" s="14" customFormat="1" ht="15" customHeight="1">
      <c r="A7" s="449"/>
      <c r="B7" s="449"/>
      <c r="C7" s="450"/>
      <c r="D7" s="451"/>
      <c r="E7" s="443" t="s">
        <v>242</v>
      </c>
      <c r="F7" s="444"/>
      <c r="G7" s="47" t="s">
        <v>243</v>
      </c>
      <c r="H7" s="452" t="s">
        <v>247</v>
      </c>
      <c r="I7" s="453"/>
      <c r="J7" s="452" t="s">
        <v>247</v>
      </c>
      <c r="K7" s="453"/>
      <c r="L7" s="439"/>
      <c r="M7" s="445" t="s">
        <v>169</v>
      </c>
      <c r="N7" s="446"/>
      <c r="O7" s="447"/>
      <c r="P7" s="445" t="s">
        <v>312</v>
      </c>
      <c r="Q7" s="446"/>
      <c r="R7" s="447"/>
      <c r="S7" s="439"/>
      <c r="T7" s="441"/>
    </row>
    <row r="8" spans="1:21" s="14" customFormat="1" ht="30" customHeight="1">
      <c r="A8" s="402"/>
      <c r="B8" s="402"/>
      <c r="C8" s="403"/>
      <c r="D8" s="440"/>
      <c r="E8" s="382" t="s">
        <v>2</v>
      </c>
      <c r="F8" s="391" t="s">
        <v>3</v>
      </c>
      <c r="G8" s="202" t="s">
        <v>244</v>
      </c>
      <c r="H8" s="390" t="s">
        <v>310</v>
      </c>
      <c r="I8" s="390" t="s">
        <v>309</v>
      </c>
      <c r="J8" s="390" t="s">
        <v>77</v>
      </c>
      <c r="K8" s="390" t="s">
        <v>78</v>
      </c>
      <c r="L8" s="440"/>
      <c r="M8" s="382" t="s">
        <v>79</v>
      </c>
      <c r="N8" s="382" t="s">
        <v>3</v>
      </c>
      <c r="O8" s="203" t="s">
        <v>362</v>
      </c>
      <c r="P8" s="47" t="s">
        <v>79</v>
      </c>
      <c r="Q8" s="47" t="s">
        <v>3</v>
      </c>
      <c r="R8" s="204" t="s">
        <v>362</v>
      </c>
      <c r="S8" s="440"/>
      <c r="T8" s="442"/>
    </row>
    <row r="9" spans="1:21" s="13" customFormat="1" ht="18" customHeight="1">
      <c r="A9" s="54"/>
      <c r="B9" s="54"/>
      <c r="C9" s="55"/>
      <c r="D9" s="181" t="s">
        <v>7</v>
      </c>
      <c r="E9" s="53" t="s">
        <v>80</v>
      </c>
      <c r="F9" s="53" t="s">
        <v>6</v>
      </c>
      <c r="G9" s="53" t="s">
        <v>81</v>
      </c>
      <c r="H9" s="181" t="s">
        <v>82</v>
      </c>
      <c r="I9" s="181" t="s">
        <v>82</v>
      </c>
      <c r="J9" s="181" t="s">
        <v>73</v>
      </c>
      <c r="K9" s="181" t="s">
        <v>73</v>
      </c>
      <c r="L9" s="181" t="s">
        <v>83</v>
      </c>
      <c r="M9" s="53" t="s">
        <v>84</v>
      </c>
      <c r="N9" s="53" t="s">
        <v>6</v>
      </c>
      <c r="O9" s="53" t="s">
        <v>116</v>
      </c>
      <c r="P9" s="53" t="s">
        <v>84</v>
      </c>
      <c r="Q9" s="53" t="s">
        <v>6</v>
      </c>
      <c r="R9" s="53" t="s">
        <v>116</v>
      </c>
      <c r="S9" s="181" t="s">
        <v>138</v>
      </c>
      <c r="T9" s="182"/>
    </row>
    <row r="10" spans="1:21" s="1" customFormat="1" ht="18" customHeight="1">
      <c r="A10" s="69"/>
      <c r="B10" s="70" t="s">
        <v>8</v>
      </c>
      <c r="C10" s="71"/>
      <c r="D10" s="74">
        <v>110507</v>
      </c>
      <c r="E10" s="183">
        <v>1311</v>
      </c>
      <c r="F10" s="183">
        <v>61774</v>
      </c>
      <c r="G10" s="183">
        <v>206487039</v>
      </c>
      <c r="H10" s="79">
        <v>1899.4</v>
      </c>
      <c r="I10" s="79">
        <v>9054.2000000000007</v>
      </c>
      <c r="J10" s="78">
        <v>100</v>
      </c>
      <c r="K10" s="78">
        <v>96.3</v>
      </c>
      <c r="L10" s="184">
        <v>672497</v>
      </c>
      <c r="M10" s="76">
        <v>1826</v>
      </c>
      <c r="N10" s="76">
        <v>14497</v>
      </c>
      <c r="O10" s="76">
        <v>853670</v>
      </c>
      <c r="P10" s="76">
        <v>6809</v>
      </c>
      <c r="Q10" s="76">
        <v>43510</v>
      </c>
      <c r="R10" s="76">
        <v>810259</v>
      </c>
      <c r="S10" s="76">
        <v>1573</v>
      </c>
      <c r="T10" s="185" t="s">
        <v>4</v>
      </c>
    </row>
    <row r="11" spans="1:21" s="1" customFormat="1" ht="18" customHeight="1">
      <c r="A11" s="69"/>
      <c r="B11" s="70" t="s">
        <v>9</v>
      </c>
      <c r="C11" s="71"/>
      <c r="D11" s="76">
        <v>95852</v>
      </c>
      <c r="E11" s="183">
        <v>1010</v>
      </c>
      <c r="F11" s="183">
        <v>46446</v>
      </c>
      <c r="G11" s="183">
        <v>160853123</v>
      </c>
      <c r="H11" s="79">
        <v>1577.3</v>
      </c>
      <c r="I11" s="79">
        <v>7156.1</v>
      </c>
      <c r="J11" s="78">
        <v>100</v>
      </c>
      <c r="K11" s="78">
        <v>96.2</v>
      </c>
      <c r="L11" s="186">
        <v>552602</v>
      </c>
      <c r="M11" s="76">
        <v>1538</v>
      </c>
      <c r="N11" s="76">
        <v>12743</v>
      </c>
      <c r="O11" s="76">
        <v>760358</v>
      </c>
      <c r="P11" s="76">
        <v>5693</v>
      </c>
      <c r="Q11" s="76">
        <v>37172</v>
      </c>
      <c r="R11" s="76">
        <v>703947</v>
      </c>
      <c r="S11" s="76">
        <v>1267</v>
      </c>
      <c r="T11" s="185" t="s">
        <v>10</v>
      </c>
    </row>
    <row r="12" spans="1:21" s="1" customFormat="1" ht="18" customHeight="1">
      <c r="A12" s="69"/>
      <c r="B12" s="70" t="s">
        <v>11</v>
      </c>
      <c r="C12" s="71"/>
      <c r="D12" s="76">
        <v>14655</v>
      </c>
      <c r="E12" s="183">
        <v>301</v>
      </c>
      <c r="F12" s="183">
        <v>15328</v>
      </c>
      <c r="G12" s="183">
        <v>45633916</v>
      </c>
      <c r="H12" s="78">
        <v>322.10000000000002</v>
      </c>
      <c r="I12" s="79">
        <v>1898.1</v>
      </c>
      <c r="J12" s="78">
        <v>100</v>
      </c>
      <c r="K12" s="78">
        <v>96.5</v>
      </c>
      <c r="L12" s="186">
        <v>119816</v>
      </c>
      <c r="M12" s="76">
        <v>288</v>
      </c>
      <c r="N12" s="76">
        <v>1754</v>
      </c>
      <c r="O12" s="76">
        <v>93312</v>
      </c>
      <c r="P12" s="76">
        <v>1116</v>
      </c>
      <c r="Q12" s="76">
        <v>6338</v>
      </c>
      <c r="R12" s="76">
        <v>106311</v>
      </c>
      <c r="S12" s="76">
        <v>306</v>
      </c>
      <c r="T12" s="185" t="s">
        <v>12</v>
      </c>
      <c r="U12" s="2"/>
    </row>
    <row r="13" spans="1:21" s="3" customFormat="1" ht="18" customHeight="1">
      <c r="A13" s="66"/>
      <c r="B13" s="83"/>
      <c r="C13" s="84"/>
      <c r="D13" s="187"/>
      <c r="E13" s="188"/>
      <c r="F13" s="188"/>
      <c r="G13" s="188"/>
      <c r="H13" s="90"/>
      <c r="I13" s="79"/>
      <c r="J13" s="78"/>
      <c r="K13" s="90"/>
      <c r="L13" s="76"/>
      <c r="M13" s="87"/>
      <c r="N13" s="87"/>
      <c r="O13" s="87"/>
      <c r="P13" s="87"/>
      <c r="Q13" s="87"/>
      <c r="R13" s="87"/>
      <c r="S13" s="87"/>
      <c r="T13" s="68"/>
    </row>
    <row r="14" spans="1:21" s="4" customFormat="1" ht="18" customHeight="1">
      <c r="A14" s="66">
        <v>1</v>
      </c>
      <c r="B14" s="83" t="s">
        <v>13</v>
      </c>
      <c r="C14" s="84"/>
      <c r="D14" s="87">
        <v>17818</v>
      </c>
      <c r="E14" s="189">
        <v>255</v>
      </c>
      <c r="F14" s="189">
        <v>10165</v>
      </c>
      <c r="G14" s="189">
        <v>29634759</v>
      </c>
      <c r="H14" s="90">
        <v>389.8</v>
      </c>
      <c r="I14" s="94">
        <v>1738.5</v>
      </c>
      <c r="J14" s="90">
        <v>100</v>
      </c>
      <c r="K14" s="190">
        <v>97.4</v>
      </c>
      <c r="L14" s="191">
        <v>182939</v>
      </c>
      <c r="M14" s="192">
        <v>592</v>
      </c>
      <c r="N14" s="192">
        <v>5589</v>
      </c>
      <c r="O14" s="192">
        <v>284574</v>
      </c>
      <c r="P14" s="192">
        <v>2005</v>
      </c>
      <c r="Q14" s="192">
        <v>14687</v>
      </c>
      <c r="R14" s="192">
        <v>289981</v>
      </c>
      <c r="S14" s="87">
        <v>379</v>
      </c>
      <c r="T14" s="68">
        <v>1</v>
      </c>
    </row>
    <row r="15" spans="1:21" s="4" customFormat="1" ht="18" customHeight="1">
      <c r="A15" s="66">
        <v>2</v>
      </c>
      <c r="B15" s="83" t="s">
        <v>114</v>
      </c>
      <c r="C15" s="84"/>
      <c r="D15" s="87">
        <v>25422</v>
      </c>
      <c r="E15" s="189">
        <v>151</v>
      </c>
      <c r="F15" s="189">
        <v>5926</v>
      </c>
      <c r="G15" s="189">
        <v>16056421</v>
      </c>
      <c r="H15" s="90">
        <v>387.3</v>
      </c>
      <c r="I15" s="94">
        <v>1438.6</v>
      </c>
      <c r="J15" s="90">
        <v>100</v>
      </c>
      <c r="K15" s="190">
        <v>97.3</v>
      </c>
      <c r="L15" s="191">
        <v>94608</v>
      </c>
      <c r="M15" s="192">
        <v>242</v>
      </c>
      <c r="N15" s="192">
        <v>1496</v>
      </c>
      <c r="O15" s="192">
        <v>71474</v>
      </c>
      <c r="P15" s="192">
        <v>1066</v>
      </c>
      <c r="Q15" s="192">
        <v>6478</v>
      </c>
      <c r="R15" s="192">
        <v>109749</v>
      </c>
      <c r="S15" s="87">
        <v>272</v>
      </c>
      <c r="T15" s="68">
        <v>2</v>
      </c>
    </row>
    <row r="16" spans="1:21" s="4" customFormat="1" ht="18" customHeight="1">
      <c r="A16" s="66">
        <v>3</v>
      </c>
      <c r="B16" s="83" t="s">
        <v>15</v>
      </c>
      <c r="C16" s="84"/>
      <c r="D16" s="187">
        <v>2337</v>
      </c>
      <c r="E16" s="189">
        <v>113</v>
      </c>
      <c r="F16" s="189">
        <v>9224</v>
      </c>
      <c r="G16" s="189">
        <v>39341503</v>
      </c>
      <c r="H16" s="90">
        <v>56.1</v>
      </c>
      <c r="I16" s="90">
        <v>631.20000000000005</v>
      </c>
      <c r="J16" s="90">
        <v>100</v>
      </c>
      <c r="K16" s="190">
        <v>90.4</v>
      </c>
      <c r="L16" s="191">
        <v>55069</v>
      </c>
      <c r="M16" s="192">
        <v>241</v>
      </c>
      <c r="N16" s="192">
        <v>2613</v>
      </c>
      <c r="O16" s="192">
        <v>237932</v>
      </c>
      <c r="P16" s="192">
        <v>558</v>
      </c>
      <c r="Q16" s="192">
        <v>3919</v>
      </c>
      <c r="R16" s="192">
        <v>86658</v>
      </c>
      <c r="S16" s="87">
        <v>89</v>
      </c>
      <c r="T16" s="68">
        <v>3</v>
      </c>
    </row>
    <row r="17" spans="1:20" s="4" customFormat="1" ht="18" customHeight="1">
      <c r="A17" s="66">
        <v>4</v>
      </c>
      <c r="B17" s="83" t="s">
        <v>16</v>
      </c>
      <c r="C17" s="84"/>
      <c r="D17" s="187">
        <v>4882</v>
      </c>
      <c r="E17" s="189">
        <v>36</v>
      </c>
      <c r="F17" s="189">
        <v>2156</v>
      </c>
      <c r="G17" s="189">
        <v>6856161</v>
      </c>
      <c r="H17" s="90">
        <v>61.9</v>
      </c>
      <c r="I17" s="90">
        <v>322.7</v>
      </c>
      <c r="J17" s="90">
        <v>100</v>
      </c>
      <c r="K17" s="190">
        <v>94.8</v>
      </c>
      <c r="L17" s="191">
        <v>17127</v>
      </c>
      <c r="M17" s="192">
        <v>26</v>
      </c>
      <c r="N17" s="192">
        <v>276</v>
      </c>
      <c r="O17" s="192">
        <v>23032</v>
      </c>
      <c r="P17" s="192">
        <v>149</v>
      </c>
      <c r="Q17" s="192">
        <v>704</v>
      </c>
      <c r="R17" s="192">
        <v>10856</v>
      </c>
      <c r="S17" s="87">
        <v>46</v>
      </c>
      <c r="T17" s="68">
        <v>4</v>
      </c>
    </row>
    <row r="18" spans="1:20" s="4" customFormat="1" ht="18" customHeight="1">
      <c r="A18" s="66">
        <v>5</v>
      </c>
      <c r="B18" s="83" t="s">
        <v>17</v>
      </c>
      <c r="C18" s="84"/>
      <c r="D18" s="87">
        <v>14034</v>
      </c>
      <c r="E18" s="189">
        <v>127</v>
      </c>
      <c r="F18" s="189">
        <v>7583</v>
      </c>
      <c r="G18" s="189">
        <v>36035743</v>
      </c>
      <c r="H18" s="90">
        <v>189.2</v>
      </c>
      <c r="I18" s="90">
        <v>943.3</v>
      </c>
      <c r="J18" s="90">
        <v>100</v>
      </c>
      <c r="K18" s="190">
        <v>91.8</v>
      </c>
      <c r="L18" s="191">
        <v>46554</v>
      </c>
      <c r="M18" s="192">
        <v>112</v>
      </c>
      <c r="N18" s="192">
        <v>784</v>
      </c>
      <c r="O18" s="192">
        <v>44918</v>
      </c>
      <c r="P18" s="192">
        <v>438</v>
      </c>
      <c r="Q18" s="192">
        <v>2798</v>
      </c>
      <c r="R18" s="192">
        <v>51571</v>
      </c>
      <c r="S18" s="87">
        <v>127</v>
      </c>
      <c r="T18" s="68">
        <v>5</v>
      </c>
    </row>
    <row r="19" spans="1:20" s="4" customFormat="1" ht="18" customHeight="1">
      <c r="A19" s="66">
        <v>6</v>
      </c>
      <c r="B19" s="83" t="s">
        <v>18</v>
      </c>
      <c r="C19" s="84"/>
      <c r="D19" s="87">
        <v>10467</v>
      </c>
      <c r="E19" s="189">
        <v>85</v>
      </c>
      <c r="F19" s="189">
        <v>3000</v>
      </c>
      <c r="G19" s="189">
        <v>6731948</v>
      </c>
      <c r="H19" s="90">
        <v>139.1</v>
      </c>
      <c r="I19" s="90">
        <v>602.20000000000005</v>
      </c>
      <c r="J19" s="90">
        <v>100</v>
      </c>
      <c r="K19" s="190">
        <v>99.1</v>
      </c>
      <c r="L19" s="191">
        <v>42978</v>
      </c>
      <c r="M19" s="192">
        <v>95</v>
      </c>
      <c r="N19" s="192">
        <v>496</v>
      </c>
      <c r="O19" s="192">
        <v>27060</v>
      </c>
      <c r="P19" s="192">
        <v>445</v>
      </c>
      <c r="Q19" s="192">
        <v>2876</v>
      </c>
      <c r="R19" s="192">
        <v>56943</v>
      </c>
      <c r="S19" s="87">
        <v>100</v>
      </c>
      <c r="T19" s="68">
        <v>6</v>
      </c>
    </row>
    <row r="20" spans="1:20" s="4" customFormat="1" ht="18" customHeight="1">
      <c r="A20" s="66">
        <v>7</v>
      </c>
      <c r="B20" s="83" t="s">
        <v>19</v>
      </c>
      <c r="C20" s="84"/>
      <c r="D20" s="87">
        <v>5341</v>
      </c>
      <c r="E20" s="189">
        <v>60</v>
      </c>
      <c r="F20" s="189">
        <v>2359</v>
      </c>
      <c r="G20" s="189">
        <v>4717351</v>
      </c>
      <c r="H20" s="90">
        <v>69.400000000000006</v>
      </c>
      <c r="I20" s="90">
        <v>339.9</v>
      </c>
      <c r="J20" s="90">
        <v>100</v>
      </c>
      <c r="K20" s="190">
        <v>99.1</v>
      </c>
      <c r="L20" s="191">
        <v>25089</v>
      </c>
      <c r="M20" s="192">
        <v>72</v>
      </c>
      <c r="N20" s="192">
        <v>390</v>
      </c>
      <c r="O20" s="192">
        <v>14335</v>
      </c>
      <c r="P20" s="192">
        <v>306</v>
      </c>
      <c r="Q20" s="192">
        <v>1789</v>
      </c>
      <c r="R20" s="192">
        <v>34285</v>
      </c>
      <c r="S20" s="87">
        <v>53</v>
      </c>
      <c r="T20" s="68">
        <v>7</v>
      </c>
    </row>
    <row r="21" spans="1:20" s="4" customFormat="1" ht="18" customHeight="1">
      <c r="A21" s="66">
        <v>8</v>
      </c>
      <c r="B21" s="83" t="s">
        <v>20</v>
      </c>
      <c r="C21" s="84"/>
      <c r="D21" s="87">
        <v>2384</v>
      </c>
      <c r="E21" s="189">
        <v>58</v>
      </c>
      <c r="F21" s="189">
        <v>1678</v>
      </c>
      <c r="G21" s="189">
        <v>4146641</v>
      </c>
      <c r="H21" s="90">
        <v>86.7</v>
      </c>
      <c r="I21" s="90">
        <v>354.3</v>
      </c>
      <c r="J21" s="90">
        <v>100</v>
      </c>
      <c r="K21" s="190">
        <v>99.1</v>
      </c>
      <c r="L21" s="191">
        <v>38486</v>
      </c>
      <c r="M21" s="192">
        <v>71</v>
      </c>
      <c r="N21" s="192">
        <v>691</v>
      </c>
      <c r="O21" s="192">
        <v>38626</v>
      </c>
      <c r="P21" s="192">
        <v>270</v>
      </c>
      <c r="Q21" s="192">
        <v>1670</v>
      </c>
      <c r="R21" s="192">
        <v>29521</v>
      </c>
      <c r="S21" s="87">
        <v>71</v>
      </c>
      <c r="T21" s="68">
        <v>8</v>
      </c>
    </row>
    <row r="22" spans="1:20" s="4" customFormat="1" ht="18" customHeight="1">
      <c r="A22" s="66">
        <v>9</v>
      </c>
      <c r="B22" s="83" t="s">
        <v>21</v>
      </c>
      <c r="C22" s="84"/>
      <c r="D22" s="87">
        <v>7324</v>
      </c>
      <c r="E22" s="189">
        <v>56</v>
      </c>
      <c r="F22" s="189">
        <v>1337</v>
      </c>
      <c r="G22" s="189">
        <v>2641651</v>
      </c>
      <c r="H22" s="90">
        <v>90.8</v>
      </c>
      <c r="I22" s="90">
        <v>304.5</v>
      </c>
      <c r="J22" s="90">
        <v>100</v>
      </c>
      <c r="K22" s="190">
        <v>98.2</v>
      </c>
      <c r="L22" s="191">
        <v>22312</v>
      </c>
      <c r="M22" s="192">
        <v>44</v>
      </c>
      <c r="N22" s="192">
        <v>171</v>
      </c>
      <c r="O22" s="192">
        <v>2553</v>
      </c>
      <c r="P22" s="192">
        <v>259</v>
      </c>
      <c r="Q22" s="192">
        <v>1158</v>
      </c>
      <c r="R22" s="192">
        <v>16516</v>
      </c>
      <c r="S22" s="87">
        <v>66</v>
      </c>
      <c r="T22" s="68">
        <v>9</v>
      </c>
    </row>
    <row r="23" spans="1:20" s="4" customFormat="1" ht="18" customHeight="1">
      <c r="A23" s="66">
        <v>10</v>
      </c>
      <c r="B23" s="83" t="s">
        <v>22</v>
      </c>
      <c r="C23" s="84"/>
      <c r="D23" s="87">
        <v>5843</v>
      </c>
      <c r="E23" s="189">
        <v>69</v>
      </c>
      <c r="F23" s="189">
        <v>3018</v>
      </c>
      <c r="G23" s="189">
        <v>14690945</v>
      </c>
      <c r="H23" s="90">
        <v>107</v>
      </c>
      <c r="I23" s="90">
        <v>481</v>
      </c>
      <c r="J23" s="90">
        <v>100</v>
      </c>
      <c r="K23" s="190">
        <v>97.2</v>
      </c>
      <c r="L23" s="191">
        <v>27440</v>
      </c>
      <c r="M23" s="192">
        <v>43</v>
      </c>
      <c r="N23" s="192">
        <v>237</v>
      </c>
      <c r="O23" s="192">
        <v>15854</v>
      </c>
      <c r="P23" s="192">
        <v>197</v>
      </c>
      <c r="Q23" s="192">
        <v>1093</v>
      </c>
      <c r="R23" s="192">
        <v>17867</v>
      </c>
      <c r="S23" s="87">
        <v>64</v>
      </c>
      <c r="T23" s="68">
        <v>10</v>
      </c>
    </row>
    <row r="24" spans="1:20" s="1" customFormat="1" ht="18" customHeight="1">
      <c r="A24" s="69"/>
      <c r="B24" s="70" t="s">
        <v>46</v>
      </c>
      <c r="C24" s="71"/>
      <c r="D24" s="76">
        <v>2016</v>
      </c>
      <c r="E24" s="183">
        <f>E25</f>
        <v>40</v>
      </c>
      <c r="F24" s="183">
        <f>F25</f>
        <v>3110</v>
      </c>
      <c r="G24" s="183">
        <f>G25</f>
        <v>11039704</v>
      </c>
      <c r="H24" s="78">
        <v>40.299999999999997</v>
      </c>
      <c r="I24" s="78">
        <v>135.1</v>
      </c>
      <c r="J24" s="78">
        <v>100</v>
      </c>
      <c r="K24" s="193">
        <v>97.2</v>
      </c>
      <c r="L24" s="194">
        <v>12926</v>
      </c>
      <c r="M24" s="76">
        <v>15</v>
      </c>
      <c r="N24" s="76">
        <v>69</v>
      </c>
      <c r="O24" s="76">
        <v>2338</v>
      </c>
      <c r="P24" s="76">
        <v>80</v>
      </c>
      <c r="Q24" s="76">
        <v>590</v>
      </c>
      <c r="R24" s="76">
        <v>9994</v>
      </c>
      <c r="S24" s="76">
        <v>25</v>
      </c>
      <c r="T24" s="185" t="s">
        <v>24</v>
      </c>
    </row>
    <row r="25" spans="1:20" s="4" customFormat="1" ht="18" customHeight="1">
      <c r="A25" s="66">
        <v>11</v>
      </c>
      <c r="B25" s="83" t="s">
        <v>25</v>
      </c>
      <c r="C25" s="84"/>
      <c r="D25" s="87">
        <v>2016</v>
      </c>
      <c r="E25" s="189">
        <v>40</v>
      </c>
      <c r="F25" s="189">
        <v>3110</v>
      </c>
      <c r="G25" s="189">
        <v>11039704</v>
      </c>
      <c r="H25" s="90">
        <v>40.299999999999997</v>
      </c>
      <c r="I25" s="90">
        <v>135.1</v>
      </c>
      <c r="J25" s="90">
        <v>100</v>
      </c>
      <c r="K25" s="190">
        <v>97.2</v>
      </c>
      <c r="L25" s="191">
        <v>12926</v>
      </c>
      <c r="M25" s="87">
        <v>15</v>
      </c>
      <c r="N25" s="87">
        <v>69</v>
      </c>
      <c r="O25" s="87">
        <v>2338</v>
      </c>
      <c r="P25" s="87">
        <v>80</v>
      </c>
      <c r="Q25" s="87">
        <v>590</v>
      </c>
      <c r="R25" s="87">
        <v>9994</v>
      </c>
      <c r="S25" s="87">
        <v>25</v>
      </c>
      <c r="T25" s="68">
        <v>11</v>
      </c>
    </row>
    <row r="26" spans="1:20" s="1" customFormat="1" ht="18" customHeight="1">
      <c r="A26" s="69"/>
      <c r="B26" s="70" t="s">
        <v>26</v>
      </c>
      <c r="C26" s="71"/>
      <c r="D26" s="76">
        <v>2022</v>
      </c>
      <c r="E26" s="183">
        <f>E27+E28+E29</f>
        <v>111</v>
      </c>
      <c r="F26" s="183">
        <f>F27+F28+F29</f>
        <v>6624</v>
      </c>
      <c r="G26" s="183">
        <f>G27+G28+G29</f>
        <v>22889041</v>
      </c>
      <c r="H26" s="78">
        <v>88.9</v>
      </c>
      <c r="I26" s="78">
        <v>502.2</v>
      </c>
      <c r="J26" s="78">
        <v>100</v>
      </c>
      <c r="K26" s="193">
        <v>96.7</v>
      </c>
      <c r="L26" s="194">
        <v>42300</v>
      </c>
      <c r="M26" s="76">
        <v>79</v>
      </c>
      <c r="N26" s="76">
        <v>542</v>
      </c>
      <c r="O26" s="76">
        <v>54206</v>
      </c>
      <c r="P26" s="76">
        <v>321</v>
      </c>
      <c r="Q26" s="76">
        <v>2297</v>
      </c>
      <c r="R26" s="76">
        <v>43366</v>
      </c>
      <c r="S26" s="76">
        <v>89</v>
      </c>
      <c r="T26" s="185" t="s">
        <v>27</v>
      </c>
    </row>
    <row r="27" spans="1:20" s="4" customFormat="1" ht="18" customHeight="1">
      <c r="A27" s="66">
        <v>12</v>
      </c>
      <c r="B27" s="83" t="s">
        <v>28</v>
      </c>
      <c r="C27" s="84"/>
      <c r="D27" s="87">
        <v>950</v>
      </c>
      <c r="E27" s="189">
        <v>30</v>
      </c>
      <c r="F27" s="189">
        <v>2767</v>
      </c>
      <c r="G27" s="189">
        <v>11197153</v>
      </c>
      <c r="H27" s="90">
        <v>21</v>
      </c>
      <c r="I27" s="90">
        <v>142.30000000000001</v>
      </c>
      <c r="J27" s="90">
        <v>100</v>
      </c>
      <c r="K27" s="190">
        <v>90.9</v>
      </c>
      <c r="L27" s="191">
        <v>12667</v>
      </c>
      <c r="M27" s="87">
        <v>34</v>
      </c>
      <c r="N27" s="87">
        <v>301</v>
      </c>
      <c r="O27" s="87">
        <v>36713</v>
      </c>
      <c r="P27" s="87">
        <v>113</v>
      </c>
      <c r="Q27" s="87">
        <v>635</v>
      </c>
      <c r="R27" s="87">
        <v>11292</v>
      </c>
      <c r="S27" s="87">
        <v>27</v>
      </c>
      <c r="T27" s="68">
        <v>12</v>
      </c>
    </row>
    <row r="28" spans="1:20" s="4" customFormat="1" ht="18" customHeight="1">
      <c r="A28" s="66">
        <v>13</v>
      </c>
      <c r="B28" s="83" t="s">
        <v>29</v>
      </c>
      <c r="C28" s="84"/>
      <c r="D28" s="87">
        <v>158</v>
      </c>
      <c r="E28" s="189">
        <v>32</v>
      </c>
      <c r="F28" s="189">
        <v>1671</v>
      </c>
      <c r="G28" s="189">
        <v>7144220</v>
      </c>
      <c r="H28" s="90">
        <v>15.9</v>
      </c>
      <c r="I28" s="90">
        <v>81.3</v>
      </c>
      <c r="J28" s="90">
        <v>100</v>
      </c>
      <c r="K28" s="190">
        <v>97</v>
      </c>
      <c r="L28" s="191">
        <v>8014</v>
      </c>
      <c r="M28" s="87">
        <v>7</v>
      </c>
      <c r="N28" s="87">
        <v>60</v>
      </c>
      <c r="O28" s="87">
        <v>4256</v>
      </c>
      <c r="P28" s="87">
        <v>67</v>
      </c>
      <c r="Q28" s="87">
        <v>549</v>
      </c>
      <c r="R28" s="87">
        <v>9556</v>
      </c>
      <c r="S28" s="87">
        <v>10</v>
      </c>
      <c r="T28" s="68">
        <v>13</v>
      </c>
    </row>
    <row r="29" spans="1:20" s="4" customFormat="1" ht="18" customHeight="1">
      <c r="A29" s="66">
        <v>14</v>
      </c>
      <c r="B29" s="83" t="s">
        <v>30</v>
      </c>
      <c r="C29" s="84"/>
      <c r="D29" s="87">
        <v>914</v>
      </c>
      <c r="E29" s="189">
        <v>49</v>
      </c>
      <c r="F29" s="189">
        <v>2186</v>
      </c>
      <c r="G29" s="189">
        <v>4547668</v>
      </c>
      <c r="H29" s="90">
        <v>52</v>
      </c>
      <c r="I29" s="90">
        <v>278.7</v>
      </c>
      <c r="J29" s="90">
        <v>100</v>
      </c>
      <c r="K29" s="190">
        <v>99.7</v>
      </c>
      <c r="L29" s="191">
        <v>21619</v>
      </c>
      <c r="M29" s="87">
        <v>38</v>
      </c>
      <c r="N29" s="87">
        <v>181</v>
      </c>
      <c r="O29" s="87">
        <v>13237</v>
      </c>
      <c r="P29" s="87">
        <v>141</v>
      </c>
      <c r="Q29" s="87">
        <v>1113</v>
      </c>
      <c r="R29" s="87">
        <v>22518</v>
      </c>
      <c r="S29" s="87">
        <v>52</v>
      </c>
      <c r="T29" s="68">
        <v>14</v>
      </c>
    </row>
    <row r="30" spans="1:20" s="1" customFormat="1" ht="18" customHeight="1">
      <c r="A30" s="69"/>
      <c r="B30" s="70" t="s">
        <v>31</v>
      </c>
      <c r="C30" s="71"/>
      <c r="D30" s="76">
        <v>1004</v>
      </c>
      <c r="E30" s="183">
        <f>E31</f>
        <v>4</v>
      </c>
      <c r="F30" s="183">
        <f>F31</f>
        <v>35</v>
      </c>
      <c r="G30" s="183">
        <f>G31</f>
        <v>9691</v>
      </c>
      <c r="H30" s="78">
        <v>28.5</v>
      </c>
      <c r="I30" s="78">
        <v>139.1</v>
      </c>
      <c r="J30" s="78">
        <v>100</v>
      </c>
      <c r="K30" s="193">
        <v>99.8</v>
      </c>
      <c r="L30" s="194">
        <v>5496</v>
      </c>
      <c r="M30" s="76">
        <v>7</v>
      </c>
      <c r="N30" s="76">
        <v>30</v>
      </c>
      <c r="O30" s="76">
        <v>995</v>
      </c>
      <c r="P30" s="76">
        <v>38</v>
      </c>
      <c r="Q30" s="76">
        <v>161</v>
      </c>
      <c r="R30" s="76">
        <v>1978</v>
      </c>
      <c r="S30" s="76">
        <v>20</v>
      </c>
      <c r="T30" s="185" t="s">
        <v>32</v>
      </c>
    </row>
    <row r="31" spans="1:20" s="4" customFormat="1" ht="18" customHeight="1">
      <c r="A31" s="66">
        <v>15</v>
      </c>
      <c r="B31" s="83" t="s">
        <v>33</v>
      </c>
      <c r="C31" s="84"/>
      <c r="D31" s="87">
        <v>1004</v>
      </c>
      <c r="E31" s="189">
        <v>4</v>
      </c>
      <c r="F31" s="189">
        <v>35</v>
      </c>
      <c r="G31" s="189">
        <v>9691</v>
      </c>
      <c r="H31" s="90">
        <v>28.5</v>
      </c>
      <c r="I31" s="90">
        <v>139.1</v>
      </c>
      <c r="J31" s="90">
        <v>100</v>
      </c>
      <c r="K31" s="190">
        <v>99.8</v>
      </c>
      <c r="L31" s="191">
        <v>5496</v>
      </c>
      <c r="M31" s="87">
        <v>7</v>
      </c>
      <c r="N31" s="87">
        <v>30</v>
      </c>
      <c r="O31" s="87">
        <v>995</v>
      </c>
      <c r="P31" s="87">
        <v>38</v>
      </c>
      <c r="Q31" s="87">
        <v>161</v>
      </c>
      <c r="R31" s="87">
        <v>1978</v>
      </c>
      <c r="S31" s="87">
        <v>20</v>
      </c>
      <c r="T31" s="68">
        <v>15</v>
      </c>
    </row>
    <row r="32" spans="1:20" s="1" customFormat="1" ht="18" customHeight="1">
      <c r="A32" s="69"/>
      <c r="B32" s="70" t="s">
        <v>34</v>
      </c>
      <c r="C32" s="71"/>
      <c r="D32" s="76">
        <v>3676</v>
      </c>
      <c r="E32" s="183">
        <f>E33</f>
        <v>105</v>
      </c>
      <c r="F32" s="183">
        <f>F33</f>
        <v>2453</v>
      </c>
      <c r="G32" s="183">
        <f>G33</f>
        <v>3017925</v>
      </c>
      <c r="H32" s="78">
        <v>59</v>
      </c>
      <c r="I32" s="78">
        <v>290</v>
      </c>
      <c r="J32" s="78">
        <v>100</v>
      </c>
      <c r="K32" s="193">
        <v>90.7</v>
      </c>
      <c r="L32" s="194">
        <v>16093</v>
      </c>
      <c r="M32" s="76">
        <v>109</v>
      </c>
      <c r="N32" s="76">
        <v>467</v>
      </c>
      <c r="O32" s="76">
        <v>15607</v>
      </c>
      <c r="P32" s="76">
        <v>275</v>
      </c>
      <c r="Q32" s="76">
        <v>1151</v>
      </c>
      <c r="R32" s="76">
        <v>16422</v>
      </c>
      <c r="S32" s="76">
        <v>44</v>
      </c>
      <c r="T32" s="185" t="s">
        <v>35</v>
      </c>
    </row>
    <row r="33" spans="1:20" s="4" customFormat="1" ht="18" customHeight="1">
      <c r="A33" s="66">
        <v>16</v>
      </c>
      <c r="B33" s="83" t="s">
        <v>36</v>
      </c>
      <c r="C33" s="84"/>
      <c r="D33" s="87">
        <v>3676</v>
      </c>
      <c r="E33" s="189">
        <v>105</v>
      </c>
      <c r="F33" s="189">
        <v>2453</v>
      </c>
      <c r="G33" s="189">
        <v>3017925</v>
      </c>
      <c r="H33" s="90">
        <v>59</v>
      </c>
      <c r="I33" s="90">
        <v>290</v>
      </c>
      <c r="J33" s="90">
        <v>100</v>
      </c>
      <c r="K33" s="190">
        <v>90.7</v>
      </c>
      <c r="L33" s="191">
        <v>16093</v>
      </c>
      <c r="M33" s="87">
        <v>109</v>
      </c>
      <c r="N33" s="87">
        <v>467</v>
      </c>
      <c r="O33" s="87">
        <v>15607</v>
      </c>
      <c r="P33" s="87">
        <v>275</v>
      </c>
      <c r="Q33" s="87">
        <v>1151</v>
      </c>
      <c r="R33" s="87">
        <v>16422</v>
      </c>
      <c r="S33" s="87">
        <v>44</v>
      </c>
      <c r="T33" s="68">
        <v>16</v>
      </c>
    </row>
    <row r="34" spans="1:20" s="1" customFormat="1" ht="18" customHeight="1">
      <c r="A34" s="69"/>
      <c r="B34" s="70" t="s">
        <v>37</v>
      </c>
      <c r="C34" s="71"/>
      <c r="D34" s="76">
        <v>1781</v>
      </c>
      <c r="E34" s="183">
        <f>E35+E36+E37</f>
        <v>32</v>
      </c>
      <c r="F34" s="183">
        <f>F35+F36+F37</f>
        <v>2958</v>
      </c>
      <c r="G34" s="183">
        <f>G35+G36+G37</f>
        <v>8472410</v>
      </c>
      <c r="H34" s="78">
        <v>79.599999999999994</v>
      </c>
      <c r="I34" s="78">
        <v>584.79999999999995</v>
      </c>
      <c r="J34" s="78">
        <v>100</v>
      </c>
      <c r="K34" s="193">
        <v>96.7</v>
      </c>
      <c r="L34" s="194">
        <v>35098</v>
      </c>
      <c r="M34" s="76">
        <v>64</v>
      </c>
      <c r="N34" s="76">
        <v>601</v>
      </c>
      <c r="O34" s="76">
        <v>18824</v>
      </c>
      <c r="P34" s="76">
        <v>332</v>
      </c>
      <c r="Q34" s="76">
        <v>1816</v>
      </c>
      <c r="R34" s="76">
        <v>29294</v>
      </c>
      <c r="S34" s="76">
        <v>106</v>
      </c>
      <c r="T34" s="185" t="s">
        <v>38</v>
      </c>
    </row>
    <row r="35" spans="1:20" s="4" customFormat="1" ht="18" customHeight="1">
      <c r="A35" s="66">
        <v>17</v>
      </c>
      <c r="B35" s="83" t="s">
        <v>39</v>
      </c>
      <c r="C35" s="84"/>
      <c r="D35" s="87">
        <v>336</v>
      </c>
      <c r="E35" s="189">
        <v>10</v>
      </c>
      <c r="F35" s="189">
        <v>1300</v>
      </c>
      <c r="G35" s="189">
        <v>4912440</v>
      </c>
      <c r="H35" s="90">
        <v>5.3</v>
      </c>
      <c r="I35" s="90">
        <v>54.1</v>
      </c>
      <c r="J35" s="90">
        <v>100</v>
      </c>
      <c r="K35" s="190">
        <v>99.8</v>
      </c>
      <c r="L35" s="191">
        <v>4916</v>
      </c>
      <c r="M35" s="87">
        <v>11</v>
      </c>
      <c r="N35" s="87">
        <v>29</v>
      </c>
      <c r="O35" s="87">
        <v>604</v>
      </c>
      <c r="P35" s="87">
        <v>49</v>
      </c>
      <c r="Q35" s="87">
        <v>179</v>
      </c>
      <c r="R35" s="87">
        <v>2368</v>
      </c>
      <c r="S35" s="87">
        <v>17</v>
      </c>
      <c r="T35" s="68">
        <v>17</v>
      </c>
    </row>
    <row r="36" spans="1:20" s="4" customFormat="1" ht="18" customHeight="1">
      <c r="A36" s="66">
        <v>18</v>
      </c>
      <c r="B36" s="83" t="s">
        <v>40</v>
      </c>
      <c r="C36" s="84"/>
      <c r="D36" s="87">
        <v>378</v>
      </c>
      <c r="E36" s="189">
        <v>7</v>
      </c>
      <c r="F36" s="189">
        <v>947</v>
      </c>
      <c r="G36" s="189">
        <v>2883984</v>
      </c>
      <c r="H36" s="90">
        <v>17.5</v>
      </c>
      <c r="I36" s="90">
        <v>98.1</v>
      </c>
      <c r="J36" s="90">
        <v>100</v>
      </c>
      <c r="K36" s="190">
        <v>99.4</v>
      </c>
      <c r="L36" s="191">
        <v>8176</v>
      </c>
      <c r="M36" s="87">
        <v>20</v>
      </c>
      <c r="N36" s="87">
        <v>146</v>
      </c>
      <c r="O36" s="87">
        <v>6288</v>
      </c>
      <c r="P36" s="87">
        <v>93</v>
      </c>
      <c r="Q36" s="87">
        <v>562</v>
      </c>
      <c r="R36" s="87">
        <v>8932</v>
      </c>
      <c r="S36" s="87">
        <v>28</v>
      </c>
      <c r="T36" s="68">
        <v>18</v>
      </c>
    </row>
    <row r="37" spans="1:20" s="4" customFormat="1" ht="18" customHeight="1">
      <c r="A37" s="66">
        <v>19</v>
      </c>
      <c r="B37" s="83" t="s">
        <v>41</v>
      </c>
      <c r="C37" s="84"/>
      <c r="D37" s="87">
        <v>1067</v>
      </c>
      <c r="E37" s="189">
        <v>15</v>
      </c>
      <c r="F37" s="189">
        <v>711</v>
      </c>
      <c r="G37" s="189">
        <v>675986</v>
      </c>
      <c r="H37" s="90">
        <v>56.8</v>
      </c>
      <c r="I37" s="90">
        <v>432.6</v>
      </c>
      <c r="J37" s="90">
        <v>100</v>
      </c>
      <c r="K37" s="190">
        <v>95.8</v>
      </c>
      <c r="L37" s="191">
        <v>22006</v>
      </c>
      <c r="M37" s="87">
        <v>33</v>
      </c>
      <c r="N37" s="87">
        <v>426</v>
      </c>
      <c r="O37" s="87">
        <v>11932</v>
      </c>
      <c r="P37" s="87">
        <v>190</v>
      </c>
      <c r="Q37" s="87">
        <v>1075</v>
      </c>
      <c r="R37" s="87">
        <v>17994</v>
      </c>
      <c r="S37" s="87">
        <v>61</v>
      </c>
      <c r="T37" s="68">
        <v>19</v>
      </c>
    </row>
    <row r="38" spans="1:20" s="1" customFormat="1" ht="18" customHeight="1">
      <c r="A38" s="195"/>
      <c r="B38" s="70" t="s">
        <v>42</v>
      </c>
      <c r="C38" s="71"/>
      <c r="D38" s="76">
        <v>4156</v>
      </c>
      <c r="E38" s="183">
        <v>9</v>
      </c>
      <c r="F38" s="183">
        <f>F39</f>
        <v>148</v>
      </c>
      <c r="G38" s="183">
        <f>G39</f>
        <v>205145</v>
      </c>
      <c r="H38" s="78">
        <v>25.9</v>
      </c>
      <c r="I38" s="78">
        <v>246.9</v>
      </c>
      <c r="J38" s="78">
        <v>100</v>
      </c>
      <c r="K38" s="193">
        <v>100</v>
      </c>
      <c r="L38" s="194">
        <v>7903</v>
      </c>
      <c r="M38" s="76">
        <v>14</v>
      </c>
      <c r="N38" s="76">
        <v>45</v>
      </c>
      <c r="O38" s="76">
        <v>1343</v>
      </c>
      <c r="P38" s="76">
        <v>70</v>
      </c>
      <c r="Q38" s="76">
        <v>323</v>
      </c>
      <c r="R38" s="76">
        <v>5258</v>
      </c>
      <c r="S38" s="76">
        <v>22</v>
      </c>
      <c r="T38" s="185" t="s">
        <v>43</v>
      </c>
    </row>
    <row r="39" spans="1:20" s="4" customFormat="1" ht="18" customHeight="1" thickBot="1">
      <c r="A39" s="100">
        <v>20</v>
      </c>
      <c r="B39" s="101" t="s">
        <v>44</v>
      </c>
      <c r="C39" s="102"/>
      <c r="D39" s="196">
        <v>4156</v>
      </c>
      <c r="E39" s="197">
        <v>9</v>
      </c>
      <c r="F39" s="197">
        <v>148</v>
      </c>
      <c r="G39" s="197">
        <v>205145</v>
      </c>
      <c r="H39" s="108">
        <v>25.9</v>
      </c>
      <c r="I39" s="108">
        <v>246.9</v>
      </c>
      <c r="J39" s="108">
        <v>100</v>
      </c>
      <c r="K39" s="108">
        <v>100</v>
      </c>
      <c r="L39" s="198">
        <v>7903</v>
      </c>
      <c r="M39" s="105">
        <v>14</v>
      </c>
      <c r="N39" s="105">
        <v>45</v>
      </c>
      <c r="O39" s="105">
        <v>1343</v>
      </c>
      <c r="P39" s="105">
        <v>70</v>
      </c>
      <c r="Q39" s="105">
        <v>323</v>
      </c>
      <c r="R39" s="105">
        <v>5258</v>
      </c>
      <c r="S39" s="199">
        <v>22</v>
      </c>
      <c r="T39" s="103">
        <v>20</v>
      </c>
    </row>
    <row r="40" spans="1:20" s="3" customFormat="1" ht="18.75" hidden="1" customHeight="1" thickBot="1">
      <c r="A40" s="16"/>
      <c r="B40" s="17"/>
      <c r="C40" s="18"/>
      <c r="D40" s="19"/>
      <c r="E40" s="42"/>
      <c r="F40" s="42"/>
      <c r="G40" s="42"/>
      <c r="H40" s="41"/>
      <c r="I40" s="41"/>
      <c r="J40" s="41"/>
      <c r="K40" s="41"/>
      <c r="L40" s="20"/>
      <c r="M40" s="24"/>
      <c r="N40" s="24"/>
      <c r="O40" s="24"/>
      <c r="P40" s="24"/>
      <c r="Q40" s="24"/>
      <c r="R40" s="24"/>
      <c r="S40" s="21"/>
      <c r="T40" s="22"/>
    </row>
    <row r="41" spans="1:20" ht="13.5" customHeight="1">
      <c r="A41" s="25" t="s">
        <v>162</v>
      </c>
      <c r="B41" s="10"/>
      <c r="C41" s="10"/>
      <c r="D41" s="10"/>
      <c r="E41" s="10"/>
      <c r="F41" s="10"/>
      <c r="G41" s="10"/>
      <c r="H41" s="10"/>
      <c r="I41" s="10"/>
      <c r="J41" s="10"/>
      <c r="K41" s="10"/>
      <c r="L41" s="10" t="s">
        <v>275</v>
      </c>
      <c r="M41" s="10"/>
      <c r="N41" s="10"/>
      <c r="O41" s="10"/>
      <c r="P41" s="10"/>
      <c r="Q41" s="10"/>
      <c r="R41" s="10"/>
      <c r="S41" s="10"/>
      <c r="T41" s="10"/>
    </row>
    <row r="42" spans="1:20" ht="13.5" customHeight="1">
      <c r="A42" s="25" t="s">
        <v>163</v>
      </c>
      <c r="B42" s="10"/>
      <c r="C42" s="10"/>
      <c r="D42" s="10"/>
      <c r="E42" s="10"/>
      <c r="F42" s="10"/>
      <c r="G42" s="10"/>
      <c r="H42" s="10"/>
      <c r="I42" s="10"/>
      <c r="J42" s="10"/>
      <c r="K42" s="10"/>
      <c r="L42" s="448" t="s">
        <v>165</v>
      </c>
      <c r="M42" s="448"/>
      <c r="N42" s="448"/>
      <c r="O42" s="448"/>
      <c r="P42" s="448"/>
      <c r="Q42" s="448"/>
      <c r="R42" s="448"/>
      <c r="S42" s="10"/>
      <c r="T42" s="10"/>
    </row>
    <row r="43" spans="1:20" ht="13.5" customHeight="1">
      <c r="A43" s="40" t="s">
        <v>164</v>
      </c>
      <c r="B43" s="10"/>
      <c r="C43" s="10"/>
      <c r="D43" s="10"/>
      <c r="E43" s="10"/>
      <c r="F43" s="10"/>
      <c r="G43" s="10"/>
      <c r="H43" s="10"/>
      <c r="I43" s="10"/>
      <c r="J43" s="10"/>
      <c r="K43" s="10"/>
      <c r="L43" s="10" t="s">
        <v>166</v>
      </c>
      <c r="M43" s="10"/>
      <c r="N43" s="10"/>
      <c r="O43" s="10"/>
      <c r="P43" s="10"/>
      <c r="Q43" s="10"/>
      <c r="R43" s="10"/>
      <c r="S43" s="10"/>
      <c r="T43" s="10"/>
    </row>
    <row r="44" spans="1:20" ht="13.5" customHeight="1">
      <c r="A44" s="40" t="s">
        <v>285</v>
      </c>
      <c r="B44" s="10"/>
      <c r="C44" s="10"/>
      <c r="D44" s="10"/>
      <c r="E44" s="10"/>
      <c r="F44" s="10"/>
      <c r="G44" s="10"/>
      <c r="H44" s="10"/>
      <c r="I44" s="10"/>
      <c r="J44" s="10"/>
      <c r="K44" s="10"/>
      <c r="L44" s="10" t="s">
        <v>167</v>
      </c>
      <c r="M44" s="10"/>
      <c r="N44" s="10"/>
      <c r="O44" s="10"/>
      <c r="P44" s="10"/>
      <c r="Q44" s="10"/>
      <c r="R44" s="10"/>
      <c r="S44" s="10"/>
      <c r="T44" s="10"/>
    </row>
    <row r="45" spans="1:20" ht="13.5" customHeight="1">
      <c r="A45" s="40" t="s">
        <v>286</v>
      </c>
      <c r="B45" s="10"/>
      <c r="C45" s="10"/>
      <c r="D45" s="10"/>
      <c r="E45" s="10"/>
      <c r="F45" s="10"/>
      <c r="G45" s="10"/>
      <c r="H45" s="10"/>
      <c r="I45" s="10"/>
      <c r="J45" s="10"/>
      <c r="K45" s="10"/>
      <c r="L45" s="10" t="s">
        <v>168</v>
      </c>
      <c r="M45" s="10"/>
      <c r="N45" s="10"/>
      <c r="O45" s="10"/>
      <c r="P45" s="10"/>
      <c r="Q45" s="10"/>
      <c r="R45" s="10"/>
      <c r="S45" s="10"/>
      <c r="T45" s="10"/>
    </row>
    <row r="46" spans="1:20" ht="13.5" customHeight="1">
      <c r="A46" s="10" t="s">
        <v>160</v>
      </c>
      <c r="B46" s="10"/>
      <c r="C46" s="10"/>
      <c r="D46" s="10"/>
      <c r="E46" s="10"/>
      <c r="F46" s="10"/>
      <c r="G46" s="10"/>
      <c r="H46" s="10"/>
      <c r="I46" s="10"/>
      <c r="J46" s="10"/>
      <c r="K46" s="10"/>
      <c r="T46" s="201"/>
    </row>
    <row r="47" spans="1:20" ht="13.5" customHeight="1">
      <c r="A47" s="10" t="s">
        <v>161</v>
      </c>
      <c r="B47" s="10"/>
      <c r="C47" s="10"/>
      <c r="D47" s="10"/>
      <c r="E47" s="10"/>
      <c r="F47" s="10"/>
      <c r="G47" s="10"/>
      <c r="H47" s="10"/>
      <c r="I47" s="10"/>
      <c r="J47" s="10"/>
      <c r="K47" s="10"/>
      <c r="T47" s="201"/>
    </row>
    <row r="48" spans="1:20" ht="13.5" customHeight="1">
      <c r="B48" s="10"/>
      <c r="C48" s="10"/>
      <c r="D48" s="10"/>
      <c r="E48" s="10"/>
      <c r="F48" s="10"/>
      <c r="G48" s="10"/>
      <c r="H48" s="10"/>
      <c r="I48" s="10"/>
      <c r="J48" s="10"/>
      <c r="K48" s="10"/>
      <c r="T48" s="201"/>
    </row>
    <row r="49" spans="1:20">
      <c r="A49" s="11"/>
      <c r="B49" s="11"/>
      <c r="C49" s="11"/>
      <c r="D49" s="11"/>
      <c r="E49" s="11"/>
      <c r="F49" s="11"/>
      <c r="G49" s="11"/>
      <c r="H49" s="11"/>
      <c r="I49" s="11"/>
      <c r="J49" s="11"/>
      <c r="K49" s="10"/>
      <c r="T49" s="201"/>
    </row>
    <row r="50" spans="1:20">
      <c r="A50" s="65"/>
      <c r="B50" s="65"/>
      <c r="C50" s="65"/>
      <c r="D50" s="65"/>
      <c r="E50" s="65"/>
      <c r="F50" s="65"/>
      <c r="G50" s="65"/>
      <c r="H50" s="65"/>
      <c r="I50" s="65"/>
      <c r="J50" s="65"/>
      <c r="K50" s="65"/>
      <c r="T50" s="201"/>
    </row>
    <row r="51" spans="1:20">
      <c r="A51" s="65"/>
      <c r="B51" s="65"/>
      <c r="C51" s="65"/>
      <c r="D51" s="65"/>
      <c r="E51" s="65"/>
      <c r="F51" s="65"/>
      <c r="G51" s="65"/>
      <c r="H51" s="65"/>
      <c r="I51" s="65"/>
      <c r="J51" s="65"/>
      <c r="K51" s="65"/>
      <c r="T51" s="201"/>
    </row>
    <row r="52" spans="1:20">
      <c r="T52" s="201"/>
    </row>
    <row r="53" spans="1:20">
      <c r="T53" s="201"/>
    </row>
    <row r="54" spans="1:20">
      <c r="T54" s="201"/>
    </row>
    <row r="55" spans="1:20">
      <c r="T55" s="201"/>
    </row>
    <row r="56" spans="1:20">
      <c r="T56" s="201"/>
    </row>
    <row r="57" spans="1:20">
      <c r="T57" s="201"/>
    </row>
    <row r="58" spans="1:20">
      <c r="T58" s="201"/>
    </row>
    <row r="59" spans="1:20">
      <c r="T59" s="201"/>
    </row>
    <row r="60" spans="1:20">
      <c r="T60" s="201"/>
    </row>
    <row r="61" spans="1:20">
      <c r="T61" s="201"/>
    </row>
    <row r="62" spans="1:20">
      <c r="T62" s="201"/>
    </row>
    <row r="63" spans="1:20">
      <c r="T63" s="201"/>
    </row>
    <row r="64" spans="1:20">
      <c r="T64" s="201"/>
    </row>
    <row r="65" spans="20:20">
      <c r="T65" s="201"/>
    </row>
    <row r="66" spans="20:20">
      <c r="T66" s="201"/>
    </row>
    <row r="67" spans="20:20">
      <c r="T67" s="201"/>
    </row>
    <row r="68" spans="20:20">
      <c r="T68" s="201"/>
    </row>
    <row r="69" spans="20:20">
      <c r="T69" s="201"/>
    </row>
    <row r="70" spans="20:20">
      <c r="T70" s="201"/>
    </row>
    <row r="71" spans="20:20">
      <c r="T71" s="201"/>
    </row>
    <row r="72" spans="20:20">
      <c r="T72" s="201"/>
    </row>
    <row r="73" spans="20:20">
      <c r="T73" s="201"/>
    </row>
    <row r="74" spans="20:20">
      <c r="T74" s="201"/>
    </row>
    <row r="75" spans="20:20">
      <c r="T75" s="201"/>
    </row>
    <row r="76" spans="20:20">
      <c r="T76" s="201"/>
    </row>
    <row r="77" spans="20:20">
      <c r="T77" s="201"/>
    </row>
    <row r="78" spans="20:20">
      <c r="T78" s="201"/>
    </row>
    <row r="79" spans="20:20">
      <c r="T79" s="201"/>
    </row>
    <row r="80" spans="20:20">
      <c r="T80" s="201"/>
    </row>
    <row r="81" spans="20:20">
      <c r="T81" s="201"/>
    </row>
    <row r="82" spans="20:20">
      <c r="T82" s="201"/>
    </row>
    <row r="83" spans="20:20">
      <c r="T83" s="201"/>
    </row>
    <row r="84" spans="20:20">
      <c r="T84" s="201"/>
    </row>
    <row r="85" spans="20:20">
      <c r="T85" s="201"/>
    </row>
    <row r="86" spans="20:20">
      <c r="T86" s="201"/>
    </row>
    <row r="87" spans="20:20">
      <c r="T87" s="201"/>
    </row>
    <row r="88" spans="20:20">
      <c r="T88" s="201"/>
    </row>
    <row r="89" spans="20:20">
      <c r="T89" s="201"/>
    </row>
  </sheetData>
  <mergeCells count="15">
    <mergeCell ref="L42:R42"/>
    <mergeCell ref="A6:C8"/>
    <mergeCell ref="D6:D8"/>
    <mergeCell ref="L6:L8"/>
    <mergeCell ref="M6:R6"/>
    <mergeCell ref="E6:G6"/>
    <mergeCell ref="J7:K7"/>
    <mergeCell ref="J6:K6"/>
    <mergeCell ref="H7:I7"/>
    <mergeCell ref="H6:I6"/>
    <mergeCell ref="S6:S8"/>
    <mergeCell ref="T6:T8"/>
    <mergeCell ref="E7:F7"/>
    <mergeCell ref="M7:O7"/>
    <mergeCell ref="P7:R7"/>
  </mergeCells>
  <phoneticPr fontId="3"/>
  <printOptions horizontalCentered="1" gridLinesSet="0"/>
  <pageMargins left="0.39370078740157483" right="0.39370078740157483" top="0.59055118110236227" bottom="0.39370078740157483" header="0.39370078740157483" footer="0.23622047244094491"/>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S85"/>
  <sheetViews>
    <sheetView showGridLines="0" view="pageBreakPreview" zoomScaleNormal="90" zoomScaleSheetLayoutView="100" workbookViewId="0"/>
  </sheetViews>
  <sheetFormatPr defaultColWidth="7.75" defaultRowHeight="7.5" customHeight="1"/>
  <cols>
    <col min="1" max="1" width="2.5" style="57" customWidth="1"/>
    <col min="2" max="2" width="9.375" style="57" customWidth="1"/>
    <col min="3" max="3" width="1.25" style="57" customWidth="1"/>
    <col min="4" max="8" width="13.875" style="57" customWidth="1"/>
    <col min="9" max="9" width="13.875" style="65" customWidth="1"/>
    <col min="10" max="14" width="14.625" style="57" customWidth="1"/>
    <col min="15" max="15" width="14.625" style="66" customWidth="1"/>
    <col min="16" max="16" width="7.625" style="139" customWidth="1"/>
    <col min="17" max="16384" width="7.75" style="135"/>
  </cols>
  <sheetData>
    <row r="1" spans="1:19" ht="18.75" customHeight="1">
      <c r="E1" s="59"/>
      <c r="I1" s="58" t="s">
        <v>175</v>
      </c>
      <c r="J1" s="59" t="s">
        <v>174</v>
      </c>
    </row>
    <row r="2" spans="1:19" ht="37.5" customHeight="1" thickBot="1">
      <c r="E2" s="59"/>
      <c r="F2" s="205"/>
      <c r="I2" s="58"/>
      <c r="J2" s="59"/>
    </row>
    <row r="3" spans="1:19" s="122" customFormat="1" ht="15" customHeight="1">
      <c r="A3" s="400" t="s">
        <v>306</v>
      </c>
      <c r="B3" s="400"/>
      <c r="C3" s="401"/>
      <c r="D3" s="434" t="s">
        <v>363</v>
      </c>
      <c r="E3" s="435"/>
      <c r="F3" s="435"/>
      <c r="G3" s="435"/>
      <c r="H3" s="435"/>
      <c r="I3" s="435"/>
      <c r="J3" s="436"/>
      <c r="K3" s="437" t="s">
        <v>320</v>
      </c>
      <c r="L3" s="437" t="s">
        <v>319</v>
      </c>
      <c r="M3" s="434" t="s">
        <v>317</v>
      </c>
      <c r="N3" s="435"/>
      <c r="O3" s="436"/>
      <c r="P3" s="412" t="s">
        <v>356</v>
      </c>
    </row>
    <row r="4" spans="1:19" s="122" customFormat="1" ht="15" customHeight="1">
      <c r="A4" s="449"/>
      <c r="B4" s="449"/>
      <c r="C4" s="450"/>
      <c r="D4" s="417" t="s">
        <v>316</v>
      </c>
      <c r="E4" s="455"/>
      <c r="F4" s="418"/>
      <c r="G4" s="417" t="s">
        <v>315</v>
      </c>
      <c r="H4" s="455"/>
      <c r="I4" s="418"/>
      <c r="J4" s="415" t="s">
        <v>364</v>
      </c>
      <c r="K4" s="454"/>
      <c r="L4" s="454"/>
      <c r="M4" s="246" t="s">
        <v>113</v>
      </c>
      <c r="N4" s="246" t="s">
        <v>50</v>
      </c>
      <c r="O4" s="246" t="s">
        <v>365</v>
      </c>
      <c r="P4" s="413"/>
    </row>
    <row r="5" spans="1:19" s="122" customFormat="1" ht="30" customHeight="1">
      <c r="A5" s="402"/>
      <c r="B5" s="402"/>
      <c r="C5" s="403"/>
      <c r="D5" s="123" t="s">
        <v>314</v>
      </c>
      <c r="E5" s="124" t="s">
        <v>122</v>
      </c>
      <c r="F5" s="124" t="s">
        <v>49</v>
      </c>
      <c r="G5" s="123" t="s">
        <v>314</v>
      </c>
      <c r="H5" s="124" t="s">
        <v>48</v>
      </c>
      <c r="I5" s="124" t="s">
        <v>123</v>
      </c>
      <c r="J5" s="416"/>
      <c r="K5" s="206" t="s">
        <v>262</v>
      </c>
      <c r="L5" s="207">
        <v>43921</v>
      </c>
      <c r="M5" s="384" t="s">
        <v>318</v>
      </c>
      <c r="N5" s="384" t="s">
        <v>318</v>
      </c>
      <c r="O5" s="208" t="s">
        <v>366</v>
      </c>
      <c r="P5" s="414"/>
    </row>
    <row r="6" spans="1:19" s="127" customFormat="1" ht="18" customHeight="1">
      <c r="A6" s="52"/>
      <c r="B6" s="242"/>
      <c r="C6" s="243"/>
      <c r="D6" s="53" t="s">
        <v>47</v>
      </c>
      <c r="E6" s="53" t="s">
        <v>47</v>
      </c>
      <c r="F6" s="53" t="s">
        <v>47</v>
      </c>
      <c r="G6" s="53" t="s">
        <v>47</v>
      </c>
      <c r="H6" s="53" t="s">
        <v>47</v>
      </c>
      <c r="I6" s="53" t="s">
        <v>47</v>
      </c>
      <c r="J6" s="244"/>
      <c r="K6" s="245" t="s">
        <v>6</v>
      </c>
      <c r="L6" s="245" t="s">
        <v>6</v>
      </c>
      <c r="M6" s="53" t="s">
        <v>5</v>
      </c>
      <c r="N6" s="53" t="s">
        <v>6</v>
      </c>
      <c r="O6" s="53"/>
      <c r="P6" s="133"/>
    </row>
    <row r="7" spans="1:19" s="142" customFormat="1" ht="18" customHeight="1">
      <c r="A7" s="69"/>
      <c r="B7" s="70" t="s">
        <v>8</v>
      </c>
      <c r="C7" s="71"/>
      <c r="D7" s="210">
        <v>467029838</v>
      </c>
      <c r="E7" s="210">
        <f>SUM(E8,E9)</f>
        <v>221417391</v>
      </c>
      <c r="F7" s="210">
        <f t="shared" ref="F7:I7" si="0">SUM(F8,F9)</f>
        <v>102350467</v>
      </c>
      <c r="G7" s="210">
        <f t="shared" si="0"/>
        <v>454491354</v>
      </c>
      <c r="H7" s="210">
        <f t="shared" si="0"/>
        <v>185499610</v>
      </c>
      <c r="I7" s="210">
        <f t="shared" si="0"/>
        <v>59332048</v>
      </c>
      <c r="J7" s="96">
        <v>0.50650000000000006</v>
      </c>
      <c r="K7" s="211">
        <v>184884</v>
      </c>
      <c r="L7" s="212">
        <v>129145</v>
      </c>
      <c r="M7" s="76">
        <v>6523</v>
      </c>
      <c r="N7" s="76">
        <v>7844</v>
      </c>
      <c r="O7" s="78">
        <v>9.64</v>
      </c>
      <c r="P7" s="150" t="s">
        <v>307</v>
      </c>
    </row>
    <row r="8" spans="1:19" s="142" customFormat="1" ht="18" customHeight="1">
      <c r="A8" s="69"/>
      <c r="B8" s="70" t="s">
        <v>9</v>
      </c>
      <c r="C8" s="71"/>
      <c r="D8" s="210">
        <v>339019970</v>
      </c>
      <c r="E8" s="210">
        <f>SUM(E11:E20)</f>
        <v>139400166</v>
      </c>
      <c r="F8" s="210">
        <f t="shared" ref="F8:I8" si="1">SUM(F11:F20)</f>
        <v>84461853</v>
      </c>
      <c r="G8" s="210">
        <f t="shared" si="1"/>
        <v>331388520</v>
      </c>
      <c r="H8" s="210">
        <f t="shared" si="1"/>
        <v>154574780</v>
      </c>
      <c r="I8" s="210">
        <f t="shared" si="1"/>
        <v>47607848</v>
      </c>
      <c r="J8" s="96">
        <v>0.51899999999999991</v>
      </c>
      <c r="K8" s="213">
        <v>142983</v>
      </c>
      <c r="L8" s="212">
        <v>108098</v>
      </c>
      <c r="M8" s="213" t="s">
        <v>248</v>
      </c>
      <c r="N8" s="213" t="s">
        <v>249</v>
      </c>
      <c r="O8" s="78">
        <v>10.45</v>
      </c>
      <c r="P8" s="150" t="s">
        <v>10</v>
      </c>
    </row>
    <row r="9" spans="1:19" s="142" customFormat="1" ht="18" customHeight="1">
      <c r="A9" s="69"/>
      <c r="B9" s="70" t="s">
        <v>11</v>
      </c>
      <c r="C9" s="71"/>
      <c r="D9" s="210">
        <v>128009868</v>
      </c>
      <c r="E9" s="210">
        <f>SUM(E21,E23,E27,E29,E31,E35)</f>
        <v>82017225</v>
      </c>
      <c r="F9" s="210">
        <f>SUM(F21,F23,F27,F29,F31,F35)</f>
        <v>17888614</v>
      </c>
      <c r="G9" s="210">
        <f>SUM(G21,G23,G27,G29,G31,G35)</f>
        <v>123102834</v>
      </c>
      <c r="H9" s="210">
        <f>SUM(H21,H23,H27,H29,H31,H35)</f>
        <v>30924830</v>
      </c>
      <c r="I9" s="210">
        <f>SUM(I21,I23,I27,I29,I31,I35)</f>
        <v>11724200</v>
      </c>
      <c r="J9" s="96">
        <v>0.49399999999999994</v>
      </c>
      <c r="K9" s="76">
        <v>31907</v>
      </c>
      <c r="L9" s="212">
        <v>21047</v>
      </c>
      <c r="M9" s="213">
        <v>657</v>
      </c>
      <c r="N9" s="76">
        <v>796</v>
      </c>
      <c r="O9" s="78">
        <v>5.71</v>
      </c>
      <c r="P9" s="150" t="s">
        <v>12</v>
      </c>
    </row>
    <row r="10" spans="1:19" s="139" customFormat="1" ht="9" customHeight="1">
      <c r="A10" s="66"/>
      <c r="B10" s="83"/>
      <c r="C10" s="84"/>
      <c r="D10" s="210"/>
      <c r="E10" s="210"/>
      <c r="F10" s="210"/>
      <c r="G10" s="210"/>
      <c r="H10" s="210"/>
      <c r="I10" s="210"/>
      <c r="J10" s="95"/>
      <c r="K10" s="66"/>
      <c r="L10" s="214"/>
      <c r="M10" s="209"/>
      <c r="N10" s="66"/>
      <c r="O10" s="66"/>
      <c r="P10" s="157"/>
    </row>
    <row r="11" spans="1:19" s="139" customFormat="1" ht="18" customHeight="1">
      <c r="A11" s="66">
        <v>1</v>
      </c>
      <c r="B11" s="83" t="s">
        <v>13</v>
      </c>
      <c r="C11" s="84"/>
      <c r="D11" s="215">
        <v>100374213</v>
      </c>
      <c r="E11" s="216">
        <v>42791914</v>
      </c>
      <c r="F11" s="215">
        <v>30963403</v>
      </c>
      <c r="G11" s="215">
        <v>97942575</v>
      </c>
      <c r="H11" s="216">
        <v>50133710</v>
      </c>
      <c r="I11" s="216">
        <v>13345309</v>
      </c>
      <c r="J11" s="95">
        <v>0.65</v>
      </c>
      <c r="K11" s="217">
        <v>47516</v>
      </c>
      <c r="L11" s="218">
        <v>40687</v>
      </c>
      <c r="M11" s="219" t="s">
        <v>250</v>
      </c>
      <c r="N11" s="219" t="s">
        <v>251</v>
      </c>
      <c r="O11" s="220">
        <v>12.54</v>
      </c>
      <c r="P11" s="157">
        <v>1</v>
      </c>
      <c r="R11" s="156"/>
    </row>
    <row r="12" spans="1:19" s="139" customFormat="1" ht="18" customHeight="1">
      <c r="A12" s="66">
        <v>2</v>
      </c>
      <c r="B12" s="83" t="s">
        <v>14</v>
      </c>
      <c r="C12" s="84"/>
      <c r="D12" s="215">
        <v>74024855</v>
      </c>
      <c r="E12" s="216">
        <v>26540042</v>
      </c>
      <c r="F12" s="215">
        <v>12571487</v>
      </c>
      <c r="G12" s="215">
        <v>73120408</v>
      </c>
      <c r="H12" s="216">
        <v>33194595</v>
      </c>
      <c r="I12" s="216">
        <v>13021100</v>
      </c>
      <c r="J12" s="95">
        <v>0.42</v>
      </c>
      <c r="K12" s="217">
        <v>28514</v>
      </c>
      <c r="L12" s="218">
        <v>18490</v>
      </c>
      <c r="M12" s="219" t="s">
        <v>252</v>
      </c>
      <c r="N12" s="219" t="s">
        <v>253</v>
      </c>
      <c r="O12" s="220">
        <v>14.42</v>
      </c>
      <c r="P12" s="157">
        <v>2</v>
      </c>
      <c r="R12" s="156"/>
    </row>
    <row r="13" spans="1:19" s="139" customFormat="1" ht="18" customHeight="1">
      <c r="A13" s="66">
        <v>3</v>
      </c>
      <c r="B13" s="83" t="s">
        <v>15</v>
      </c>
      <c r="C13" s="84"/>
      <c r="D13" s="215">
        <v>26994468</v>
      </c>
      <c r="E13" s="216">
        <v>16932199</v>
      </c>
      <c r="F13" s="215">
        <v>13022673</v>
      </c>
      <c r="G13" s="215">
        <v>26180227</v>
      </c>
      <c r="H13" s="216">
        <v>12422818</v>
      </c>
      <c r="I13" s="216">
        <v>2940500</v>
      </c>
      <c r="J13" s="95">
        <v>0.95</v>
      </c>
      <c r="K13" s="217">
        <v>12923</v>
      </c>
      <c r="L13" s="218">
        <v>12660</v>
      </c>
      <c r="M13" s="221">
        <v>326</v>
      </c>
      <c r="N13" s="221">
        <v>399</v>
      </c>
      <c r="O13" s="222">
        <v>5.36</v>
      </c>
      <c r="P13" s="157">
        <v>3</v>
      </c>
      <c r="R13" s="156"/>
    </row>
    <row r="14" spans="1:19" s="139" customFormat="1" ht="18" customHeight="1">
      <c r="A14" s="66">
        <v>4</v>
      </c>
      <c r="B14" s="83" t="s">
        <v>16</v>
      </c>
      <c r="C14" s="84"/>
      <c r="D14" s="215">
        <v>12451309</v>
      </c>
      <c r="E14" s="216">
        <v>3935856</v>
      </c>
      <c r="F14" s="215">
        <v>1916363</v>
      </c>
      <c r="G14" s="215">
        <v>11821084</v>
      </c>
      <c r="H14" s="216">
        <v>5325454</v>
      </c>
      <c r="I14" s="216">
        <v>1733225</v>
      </c>
      <c r="J14" s="95">
        <v>0.38</v>
      </c>
      <c r="K14" s="217">
        <v>4190</v>
      </c>
      <c r="L14" s="218">
        <v>2614</v>
      </c>
      <c r="M14" s="221">
        <v>144</v>
      </c>
      <c r="N14" s="221">
        <v>180</v>
      </c>
      <c r="O14" s="222">
        <v>9.69</v>
      </c>
      <c r="P14" s="157">
        <v>4</v>
      </c>
      <c r="S14" s="156"/>
    </row>
    <row r="15" spans="1:19" s="139" customFormat="1" ht="18" customHeight="1">
      <c r="A15" s="66">
        <v>5</v>
      </c>
      <c r="B15" s="83" t="s">
        <v>17</v>
      </c>
      <c r="C15" s="84"/>
      <c r="D15" s="215">
        <v>27543939</v>
      </c>
      <c r="E15" s="216">
        <v>12738185</v>
      </c>
      <c r="F15" s="215">
        <v>7018103</v>
      </c>
      <c r="G15" s="215">
        <v>27187565</v>
      </c>
      <c r="H15" s="216">
        <v>12252683</v>
      </c>
      <c r="I15" s="216">
        <v>1878252</v>
      </c>
      <c r="J15" s="95">
        <v>0.57999999999999996</v>
      </c>
      <c r="K15" s="217">
        <v>11656</v>
      </c>
      <c r="L15" s="218">
        <v>7122</v>
      </c>
      <c r="M15" s="221">
        <v>550</v>
      </c>
      <c r="N15" s="221">
        <v>739</v>
      </c>
      <c r="O15" s="222">
        <v>13.82</v>
      </c>
      <c r="P15" s="157">
        <v>5</v>
      </c>
    </row>
    <row r="16" spans="1:19" s="139" customFormat="1" ht="18" customHeight="1">
      <c r="A16" s="66">
        <v>6</v>
      </c>
      <c r="B16" s="83" t="s">
        <v>18</v>
      </c>
      <c r="C16" s="84"/>
      <c r="D16" s="215">
        <v>27116899</v>
      </c>
      <c r="E16" s="216">
        <v>11392803</v>
      </c>
      <c r="F16" s="215">
        <v>5612096</v>
      </c>
      <c r="G16" s="215">
        <v>25955065</v>
      </c>
      <c r="H16" s="216">
        <v>11037841</v>
      </c>
      <c r="I16" s="216">
        <v>3779128</v>
      </c>
      <c r="J16" s="95">
        <v>0.49</v>
      </c>
      <c r="K16" s="217">
        <v>10232</v>
      </c>
      <c r="L16" s="218">
        <v>6834</v>
      </c>
      <c r="M16" s="221">
        <v>229</v>
      </c>
      <c r="N16" s="221">
        <v>266</v>
      </c>
      <c r="O16" s="222">
        <v>5.54</v>
      </c>
      <c r="P16" s="157">
        <v>6</v>
      </c>
      <c r="Q16" s="156"/>
    </row>
    <row r="17" spans="1:17" s="139" customFormat="1" ht="18" customHeight="1">
      <c r="A17" s="66">
        <v>7</v>
      </c>
      <c r="B17" s="83" t="s">
        <v>19</v>
      </c>
      <c r="C17" s="84"/>
      <c r="D17" s="215">
        <v>14922198</v>
      </c>
      <c r="E17" s="216">
        <v>5520498</v>
      </c>
      <c r="F17" s="215">
        <v>3055096</v>
      </c>
      <c r="G17" s="215">
        <v>14538795</v>
      </c>
      <c r="H17" s="216">
        <v>6512352</v>
      </c>
      <c r="I17" s="216">
        <v>2200518</v>
      </c>
      <c r="J17" s="95">
        <v>0.47</v>
      </c>
      <c r="K17" s="217">
        <v>6789</v>
      </c>
      <c r="L17" s="218">
        <v>4287</v>
      </c>
      <c r="M17" s="221">
        <v>183</v>
      </c>
      <c r="N17" s="221">
        <v>210</v>
      </c>
      <c r="O17" s="222">
        <v>7.46</v>
      </c>
      <c r="P17" s="157">
        <v>7</v>
      </c>
    </row>
    <row r="18" spans="1:17" s="139" customFormat="1" ht="18" customHeight="1">
      <c r="A18" s="66">
        <v>8</v>
      </c>
      <c r="B18" s="83" t="s">
        <v>20</v>
      </c>
      <c r="C18" s="84"/>
      <c r="D18" s="215">
        <v>21774749</v>
      </c>
      <c r="E18" s="216">
        <v>7856944</v>
      </c>
      <c r="F18" s="215">
        <v>4301487</v>
      </c>
      <c r="G18" s="215">
        <v>21364104</v>
      </c>
      <c r="H18" s="216">
        <v>10202371</v>
      </c>
      <c r="I18" s="216">
        <v>2079226</v>
      </c>
      <c r="J18" s="95">
        <v>0.41</v>
      </c>
      <c r="K18" s="217">
        <v>8758</v>
      </c>
      <c r="L18" s="223">
        <v>7118</v>
      </c>
      <c r="M18" s="221">
        <v>186</v>
      </c>
      <c r="N18" s="221">
        <v>223</v>
      </c>
      <c r="O18" s="222">
        <v>5.12</v>
      </c>
      <c r="P18" s="157">
        <v>8</v>
      </c>
    </row>
    <row r="19" spans="1:17" s="139" customFormat="1" ht="18" customHeight="1">
      <c r="A19" s="66">
        <v>9</v>
      </c>
      <c r="B19" s="83" t="s">
        <v>21</v>
      </c>
      <c r="C19" s="84"/>
      <c r="D19" s="215">
        <v>16892429</v>
      </c>
      <c r="E19" s="216">
        <v>6527731</v>
      </c>
      <c r="F19" s="215">
        <v>2626177</v>
      </c>
      <c r="G19" s="215">
        <v>16400596</v>
      </c>
      <c r="H19" s="216">
        <v>6633404</v>
      </c>
      <c r="I19" s="216">
        <v>2823863</v>
      </c>
      <c r="J19" s="95">
        <v>0.39</v>
      </c>
      <c r="K19" s="217">
        <v>5896</v>
      </c>
      <c r="L19" s="224">
        <v>3606</v>
      </c>
      <c r="M19" s="221">
        <v>208</v>
      </c>
      <c r="N19" s="221">
        <v>231</v>
      </c>
      <c r="O19" s="222">
        <v>8.91</v>
      </c>
      <c r="P19" s="157">
        <v>9</v>
      </c>
    </row>
    <row r="20" spans="1:17" s="139" customFormat="1" ht="18" customHeight="1">
      <c r="A20" s="66">
        <v>10</v>
      </c>
      <c r="B20" s="83" t="s">
        <v>22</v>
      </c>
      <c r="C20" s="84"/>
      <c r="D20" s="215">
        <v>16924911</v>
      </c>
      <c r="E20" s="216">
        <v>5163994</v>
      </c>
      <c r="F20" s="215">
        <v>3374968</v>
      </c>
      <c r="G20" s="215">
        <v>16878101</v>
      </c>
      <c r="H20" s="216">
        <v>6859552</v>
      </c>
      <c r="I20" s="216">
        <v>3806727</v>
      </c>
      <c r="J20" s="95">
        <v>0.45</v>
      </c>
      <c r="K20" s="217">
        <v>6509</v>
      </c>
      <c r="L20" s="224">
        <v>4680</v>
      </c>
      <c r="M20" s="221">
        <v>138</v>
      </c>
      <c r="N20" s="221">
        <v>176</v>
      </c>
      <c r="O20" s="222">
        <v>5.66</v>
      </c>
      <c r="P20" s="157">
        <v>10</v>
      </c>
      <c r="Q20" s="156"/>
    </row>
    <row r="21" spans="1:17" s="142" customFormat="1" ht="18" customHeight="1">
      <c r="A21" s="69"/>
      <c r="B21" s="70" t="s">
        <v>46</v>
      </c>
      <c r="C21" s="71"/>
      <c r="D21" s="210">
        <f>D22</f>
        <v>9167548</v>
      </c>
      <c r="E21" s="210">
        <f>E22</f>
        <v>4932973</v>
      </c>
      <c r="F21" s="210">
        <f t="shared" ref="F21:J21" si="2">F22</f>
        <v>2147234</v>
      </c>
      <c r="G21" s="210">
        <f t="shared" si="2"/>
        <v>8944524</v>
      </c>
      <c r="H21" s="210">
        <f t="shared" si="2"/>
        <v>3459637</v>
      </c>
      <c r="I21" s="210">
        <f t="shared" si="2"/>
        <v>356675</v>
      </c>
      <c r="J21" s="96">
        <f t="shared" si="2"/>
        <v>0.52</v>
      </c>
      <c r="K21" s="217">
        <v>2782</v>
      </c>
      <c r="L21" s="212">
        <v>2479</v>
      </c>
      <c r="M21" s="226">
        <v>75</v>
      </c>
      <c r="N21" s="226">
        <v>86</v>
      </c>
      <c r="O21" s="227">
        <v>5.29</v>
      </c>
      <c r="P21" s="150" t="s">
        <v>45</v>
      </c>
    </row>
    <row r="22" spans="1:17" s="139" customFormat="1" ht="18" customHeight="1">
      <c r="A22" s="66">
        <v>11</v>
      </c>
      <c r="B22" s="83" t="s">
        <v>25</v>
      </c>
      <c r="C22" s="84"/>
      <c r="D22" s="215">
        <v>9167548</v>
      </c>
      <c r="E22" s="216">
        <v>4932973</v>
      </c>
      <c r="F22" s="215">
        <v>2147234</v>
      </c>
      <c r="G22" s="215">
        <v>8944524</v>
      </c>
      <c r="H22" s="216">
        <v>3459637</v>
      </c>
      <c r="I22" s="216">
        <v>356675</v>
      </c>
      <c r="J22" s="95">
        <v>0.52</v>
      </c>
      <c r="K22" s="211">
        <v>2782</v>
      </c>
      <c r="L22" s="224">
        <v>2479</v>
      </c>
      <c r="M22" s="228">
        <v>75</v>
      </c>
      <c r="N22" s="228">
        <v>86</v>
      </c>
      <c r="O22" s="220">
        <v>5.29</v>
      </c>
      <c r="P22" s="157">
        <v>11</v>
      </c>
    </row>
    <row r="23" spans="1:17" s="142" customFormat="1" ht="18" customHeight="1">
      <c r="A23" s="69"/>
      <c r="B23" s="70" t="s">
        <v>26</v>
      </c>
      <c r="C23" s="71"/>
      <c r="D23" s="210">
        <f>SUM(D24:D26)</f>
        <v>66832269</v>
      </c>
      <c r="E23" s="210">
        <f>SUM(E24:E26)</f>
        <v>53855232</v>
      </c>
      <c r="F23" s="210">
        <f t="shared" ref="F23:I23" si="3">SUM(F24:F26)</f>
        <v>6451734</v>
      </c>
      <c r="G23" s="210">
        <f t="shared" si="3"/>
        <v>63758957</v>
      </c>
      <c r="H23" s="210">
        <f t="shared" si="3"/>
        <v>10417211</v>
      </c>
      <c r="I23" s="210">
        <f t="shared" si="3"/>
        <v>4247324</v>
      </c>
      <c r="J23" s="96">
        <v>0.58299999999999996</v>
      </c>
      <c r="K23" s="217">
        <v>10809</v>
      </c>
      <c r="L23" s="212">
        <v>7889</v>
      </c>
      <c r="M23" s="226">
        <v>214</v>
      </c>
      <c r="N23" s="226">
        <v>260</v>
      </c>
      <c r="O23" s="227">
        <v>4.9800000000000004</v>
      </c>
      <c r="P23" s="150" t="s">
        <v>27</v>
      </c>
    </row>
    <row r="24" spans="1:17" s="139" customFormat="1" ht="18" customHeight="1">
      <c r="A24" s="66">
        <v>12</v>
      </c>
      <c r="B24" s="83" t="s">
        <v>28</v>
      </c>
      <c r="C24" s="84"/>
      <c r="D24" s="215">
        <v>8340255</v>
      </c>
      <c r="E24" s="216">
        <v>4894576</v>
      </c>
      <c r="F24" s="215">
        <v>2362217</v>
      </c>
      <c r="G24" s="215">
        <v>7959945</v>
      </c>
      <c r="H24" s="216">
        <v>2819175</v>
      </c>
      <c r="I24" s="216">
        <v>996014</v>
      </c>
      <c r="J24" s="95">
        <v>0.7</v>
      </c>
      <c r="K24" s="217">
        <v>3548</v>
      </c>
      <c r="L24" s="229">
        <v>2685</v>
      </c>
      <c r="M24" s="228">
        <v>56</v>
      </c>
      <c r="N24" s="228">
        <v>73</v>
      </c>
      <c r="O24" s="220">
        <v>4.21</v>
      </c>
      <c r="P24" s="157">
        <v>12</v>
      </c>
    </row>
    <row r="25" spans="1:17" s="139" customFormat="1" ht="18" customHeight="1">
      <c r="A25" s="66">
        <v>13</v>
      </c>
      <c r="B25" s="83" t="s">
        <v>29</v>
      </c>
      <c r="C25" s="84"/>
      <c r="D25" s="215">
        <v>14514823</v>
      </c>
      <c r="E25" s="216">
        <v>12364456</v>
      </c>
      <c r="F25" s="215">
        <v>1414701</v>
      </c>
      <c r="G25" s="215">
        <v>14276438</v>
      </c>
      <c r="H25" s="216">
        <v>1882749</v>
      </c>
      <c r="I25" s="216">
        <v>470950</v>
      </c>
      <c r="J25" s="95">
        <v>0.62</v>
      </c>
      <c r="K25" s="211">
        <v>1707</v>
      </c>
      <c r="L25" s="229">
        <v>1537</v>
      </c>
      <c r="M25" s="230">
        <v>34</v>
      </c>
      <c r="N25" s="230">
        <v>39</v>
      </c>
      <c r="O25" s="222">
        <v>4.1500000000000004</v>
      </c>
      <c r="P25" s="157">
        <v>13</v>
      </c>
    </row>
    <row r="26" spans="1:17" s="139" customFormat="1" ht="18" customHeight="1">
      <c r="A26" s="66">
        <v>14</v>
      </c>
      <c r="B26" s="83" t="s">
        <v>30</v>
      </c>
      <c r="C26" s="84"/>
      <c r="D26" s="215">
        <v>43977191</v>
      </c>
      <c r="E26" s="216">
        <v>36596200</v>
      </c>
      <c r="F26" s="215">
        <v>2674816</v>
      </c>
      <c r="G26" s="215">
        <v>41522574</v>
      </c>
      <c r="H26" s="216">
        <v>5715287</v>
      </c>
      <c r="I26" s="216">
        <v>2780360</v>
      </c>
      <c r="J26" s="95">
        <v>0.43</v>
      </c>
      <c r="K26" s="217">
        <v>5554</v>
      </c>
      <c r="L26" s="223">
        <v>3667</v>
      </c>
      <c r="M26" s="230">
        <v>125</v>
      </c>
      <c r="N26" s="230">
        <v>147</v>
      </c>
      <c r="O26" s="222">
        <v>5.81</v>
      </c>
      <c r="P26" s="157">
        <v>14</v>
      </c>
    </row>
    <row r="27" spans="1:17" s="142" customFormat="1" ht="18" customHeight="1">
      <c r="A27" s="69"/>
      <c r="B27" s="70" t="s">
        <v>31</v>
      </c>
      <c r="C27" s="71"/>
      <c r="D27" s="210">
        <f>D28</f>
        <v>7886258</v>
      </c>
      <c r="E27" s="210">
        <f>E28</f>
        <v>5334777</v>
      </c>
      <c r="F27" s="210">
        <f t="shared" ref="F27:J27" si="4">F28</f>
        <v>2842204</v>
      </c>
      <c r="G27" s="210">
        <f t="shared" si="4"/>
        <v>7626605</v>
      </c>
      <c r="H27" s="210">
        <f t="shared" si="4"/>
        <v>1318331</v>
      </c>
      <c r="I27" s="210">
        <f t="shared" si="4"/>
        <v>1678337</v>
      </c>
      <c r="J27" s="96">
        <f t="shared" si="4"/>
        <v>1</v>
      </c>
      <c r="K27" s="217">
        <v>1708</v>
      </c>
      <c r="L27" s="212">
        <v>806</v>
      </c>
      <c r="M27" s="231">
        <v>32</v>
      </c>
      <c r="N27" s="231">
        <v>37</v>
      </c>
      <c r="O27" s="232">
        <v>6.76</v>
      </c>
      <c r="P27" s="150" t="s">
        <v>32</v>
      </c>
    </row>
    <row r="28" spans="1:17" s="139" customFormat="1" ht="18" customHeight="1">
      <c r="A28" s="66">
        <v>15</v>
      </c>
      <c r="B28" s="83" t="s">
        <v>33</v>
      </c>
      <c r="C28" s="84"/>
      <c r="D28" s="215">
        <v>7886258</v>
      </c>
      <c r="E28" s="216">
        <v>5334777</v>
      </c>
      <c r="F28" s="215">
        <v>2842204</v>
      </c>
      <c r="G28" s="215">
        <v>7626605</v>
      </c>
      <c r="H28" s="216">
        <v>1318331</v>
      </c>
      <c r="I28" s="216">
        <v>1678337</v>
      </c>
      <c r="J28" s="95">
        <v>1</v>
      </c>
      <c r="K28" s="211">
        <v>1708</v>
      </c>
      <c r="L28" s="229">
        <v>806</v>
      </c>
      <c r="M28" s="230">
        <v>32</v>
      </c>
      <c r="N28" s="230">
        <v>37</v>
      </c>
      <c r="O28" s="222">
        <v>6.76</v>
      </c>
      <c r="P28" s="157">
        <v>15</v>
      </c>
    </row>
    <row r="29" spans="1:17" s="142" customFormat="1" ht="18" customHeight="1">
      <c r="A29" s="69"/>
      <c r="B29" s="70" t="s">
        <v>34</v>
      </c>
      <c r="C29" s="71"/>
      <c r="D29" s="210">
        <f>D30</f>
        <v>10839201</v>
      </c>
      <c r="E29" s="210">
        <f>E30</f>
        <v>4504920</v>
      </c>
      <c r="F29" s="210">
        <f t="shared" ref="F29:J29" si="5">F30</f>
        <v>1796110</v>
      </c>
      <c r="G29" s="210">
        <f t="shared" si="5"/>
        <v>10423328</v>
      </c>
      <c r="H29" s="210">
        <f t="shared" si="5"/>
        <v>3915578</v>
      </c>
      <c r="I29" s="210">
        <f t="shared" si="5"/>
        <v>532979</v>
      </c>
      <c r="J29" s="96">
        <f t="shared" si="5"/>
        <v>0.38</v>
      </c>
      <c r="K29" s="217">
        <v>4305</v>
      </c>
      <c r="L29" s="212">
        <v>2634</v>
      </c>
      <c r="M29" s="231">
        <v>107</v>
      </c>
      <c r="N29" s="231">
        <v>140</v>
      </c>
      <c r="O29" s="232">
        <v>7.27</v>
      </c>
      <c r="P29" s="150" t="s">
        <v>35</v>
      </c>
    </row>
    <row r="30" spans="1:17" s="139" customFormat="1" ht="18" customHeight="1">
      <c r="A30" s="66">
        <v>16</v>
      </c>
      <c r="B30" s="83" t="s">
        <v>36</v>
      </c>
      <c r="C30" s="84"/>
      <c r="D30" s="215">
        <v>10839201</v>
      </c>
      <c r="E30" s="216">
        <v>4504920</v>
      </c>
      <c r="F30" s="215">
        <v>1796110</v>
      </c>
      <c r="G30" s="215">
        <v>10423328</v>
      </c>
      <c r="H30" s="216">
        <v>3915578</v>
      </c>
      <c r="I30" s="216">
        <v>532979</v>
      </c>
      <c r="J30" s="95">
        <v>0.38</v>
      </c>
      <c r="K30" s="217">
        <v>4305</v>
      </c>
      <c r="L30" s="229">
        <v>2634</v>
      </c>
      <c r="M30" s="230">
        <v>107</v>
      </c>
      <c r="N30" s="230">
        <v>140</v>
      </c>
      <c r="O30" s="222">
        <v>7.27</v>
      </c>
      <c r="P30" s="157">
        <v>16</v>
      </c>
    </row>
    <row r="31" spans="1:17" s="142" customFormat="1" ht="18" customHeight="1">
      <c r="A31" s="69"/>
      <c r="B31" s="70" t="s">
        <v>37</v>
      </c>
      <c r="C31" s="71"/>
      <c r="D31" s="210">
        <f>SUM(D32:D34)</f>
        <v>26166118</v>
      </c>
      <c r="E31" s="210">
        <f>SUM(E32:E34)</f>
        <v>10379251</v>
      </c>
      <c r="F31" s="210">
        <f t="shared" ref="F31:I31" si="6">SUM(F32:F34)</f>
        <v>3921062</v>
      </c>
      <c r="G31" s="210">
        <f t="shared" si="6"/>
        <v>25362980</v>
      </c>
      <c r="H31" s="210">
        <f t="shared" si="6"/>
        <v>9694817</v>
      </c>
      <c r="I31" s="210">
        <f t="shared" si="6"/>
        <v>3734284</v>
      </c>
      <c r="J31" s="96">
        <v>0.34599999999999997</v>
      </c>
      <c r="K31" s="217">
        <v>9680</v>
      </c>
      <c r="L31" s="212">
        <v>5823</v>
      </c>
      <c r="M31" s="231">
        <v>197</v>
      </c>
      <c r="N31" s="231">
        <v>239</v>
      </c>
      <c r="O31" s="232">
        <v>6.25</v>
      </c>
      <c r="P31" s="150" t="s">
        <v>38</v>
      </c>
    </row>
    <row r="32" spans="1:17" s="139" customFormat="1" ht="18" customHeight="1">
      <c r="A32" s="66">
        <v>17</v>
      </c>
      <c r="B32" s="83" t="s">
        <v>39</v>
      </c>
      <c r="C32" s="84"/>
      <c r="D32" s="215">
        <v>5517484</v>
      </c>
      <c r="E32" s="216">
        <v>3012965</v>
      </c>
      <c r="F32" s="215">
        <v>729587</v>
      </c>
      <c r="G32" s="215">
        <v>5340910</v>
      </c>
      <c r="H32" s="216">
        <v>2032816</v>
      </c>
      <c r="I32" s="216">
        <v>144573</v>
      </c>
      <c r="J32" s="95">
        <v>0.32</v>
      </c>
      <c r="K32" s="225">
        <v>1548</v>
      </c>
      <c r="L32" s="229">
        <v>830</v>
      </c>
      <c r="M32" s="230">
        <v>73</v>
      </c>
      <c r="N32" s="230">
        <v>96</v>
      </c>
      <c r="O32" s="222">
        <v>15.29</v>
      </c>
      <c r="P32" s="157">
        <v>17</v>
      </c>
    </row>
    <row r="33" spans="1:18" s="139" customFormat="1" ht="18" customHeight="1">
      <c r="A33" s="66">
        <v>18</v>
      </c>
      <c r="B33" s="83" t="s">
        <v>40</v>
      </c>
      <c r="C33" s="84"/>
      <c r="D33" s="215">
        <v>5974760</v>
      </c>
      <c r="E33" s="216">
        <v>2459119</v>
      </c>
      <c r="F33" s="215">
        <v>1037941</v>
      </c>
      <c r="G33" s="215">
        <v>5761356</v>
      </c>
      <c r="H33" s="216">
        <v>1921957</v>
      </c>
      <c r="I33" s="216">
        <v>953211</v>
      </c>
      <c r="J33" s="95">
        <v>0.39</v>
      </c>
      <c r="K33" s="225">
        <v>1915</v>
      </c>
      <c r="L33" s="229">
        <v>1391</v>
      </c>
      <c r="M33" s="230">
        <v>39</v>
      </c>
      <c r="N33" s="230">
        <v>46</v>
      </c>
      <c r="O33" s="222">
        <v>4.78</v>
      </c>
      <c r="P33" s="157">
        <v>18</v>
      </c>
    </row>
    <row r="34" spans="1:18" s="139" customFormat="1" ht="18" customHeight="1">
      <c r="A34" s="66">
        <v>19</v>
      </c>
      <c r="B34" s="83" t="s">
        <v>41</v>
      </c>
      <c r="C34" s="84"/>
      <c r="D34" s="215">
        <v>14673874</v>
      </c>
      <c r="E34" s="216">
        <v>4907167</v>
      </c>
      <c r="F34" s="215">
        <v>2153534</v>
      </c>
      <c r="G34" s="215">
        <v>14260714</v>
      </c>
      <c r="H34" s="216">
        <v>5740044</v>
      </c>
      <c r="I34" s="216">
        <v>2636500</v>
      </c>
      <c r="J34" s="95">
        <v>0.33</v>
      </c>
      <c r="K34" s="225">
        <v>6217</v>
      </c>
      <c r="L34" s="229">
        <v>3602</v>
      </c>
      <c r="M34" s="230">
        <v>85</v>
      </c>
      <c r="N34" s="230">
        <v>97</v>
      </c>
      <c r="O34" s="222">
        <v>4.3600000000000003</v>
      </c>
      <c r="P34" s="157">
        <v>19</v>
      </c>
    </row>
    <row r="35" spans="1:18" s="142" customFormat="1" ht="18" customHeight="1">
      <c r="A35" s="69"/>
      <c r="B35" s="70" t="s">
        <v>42</v>
      </c>
      <c r="C35" s="233"/>
      <c r="D35" s="210">
        <f>D36</f>
        <v>7118474</v>
      </c>
      <c r="E35" s="210">
        <f>E36</f>
        <v>3010072</v>
      </c>
      <c r="F35" s="234">
        <f>F36</f>
        <v>730270</v>
      </c>
      <c r="G35" s="210">
        <f t="shared" ref="G35:J35" si="7">G36</f>
        <v>6986440</v>
      </c>
      <c r="H35" s="210">
        <f t="shared" si="7"/>
        <v>2119256</v>
      </c>
      <c r="I35" s="210">
        <f t="shared" si="7"/>
        <v>1174601</v>
      </c>
      <c r="J35" s="96">
        <f t="shared" si="7"/>
        <v>0.25</v>
      </c>
      <c r="K35" s="213">
        <v>2623</v>
      </c>
      <c r="L35" s="212">
        <v>1416</v>
      </c>
      <c r="M35" s="213">
        <v>32</v>
      </c>
      <c r="N35" s="213">
        <v>36</v>
      </c>
      <c r="O35" s="193">
        <v>4.4000000000000004</v>
      </c>
      <c r="P35" s="150" t="s">
        <v>43</v>
      </c>
    </row>
    <row r="36" spans="1:18" s="139" customFormat="1" ht="18" customHeight="1" thickBot="1">
      <c r="A36" s="100">
        <v>20</v>
      </c>
      <c r="B36" s="101" t="s">
        <v>44</v>
      </c>
      <c r="C36" s="235"/>
      <c r="D36" s="236">
        <v>7118474</v>
      </c>
      <c r="E36" s="237">
        <v>3010072</v>
      </c>
      <c r="F36" s="238">
        <v>730270</v>
      </c>
      <c r="G36" s="239">
        <v>6986440</v>
      </c>
      <c r="H36" s="237">
        <v>2119256</v>
      </c>
      <c r="I36" s="237">
        <v>1174601</v>
      </c>
      <c r="J36" s="240">
        <v>0.25</v>
      </c>
      <c r="K36" s="105">
        <v>2623</v>
      </c>
      <c r="L36" s="241">
        <v>1416</v>
      </c>
      <c r="M36" s="105">
        <v>32</v>
      </c>
      <c r="N36" s="105">
        <v>36</v>
      </c>
      <c r="O36" s="108">
        <v>4.4000000000000004</v>
      </c>
      <c r="P36" s="172">
        <v>20</v>
      </c>
    </row>
    <row r="37" spans="1:18" s="23" customFormat="1" ht="13.5" customHeight="1">
      <c r="A37" s="10" t="s">
        <v>287</v>
      </c>
      <c r="B37" s="10"/>
      <c r="C37" s="10"/>
      <c r="D37" s="10"/>
      <c r="E37" s="10"/>
      <c r="F37" s="10"/>
      <c r="G37" s="10"/>
      <c r="H37" s="10"/>
      <c r="I37" s="11"/>
      <c r="J37" s="10" t="s">
        <v>291</v>
      </c>
      <c r="K37" s="10"/>
      <c r="L37" s="10"/>
      <c r="M37" s="10"/>
      <c r="N37" s="10"/>
      <c r="O37" s="10"/>
    </row>
    <row r="38" spans="1:18" s="23" customFormat="1" ht="13.5" customHeight="1">
      <c r="A38" s="10" t="s">
        <v>288</v>
      </c>
      <c r="B38" s="11"/>
      <c r="C38" s="10"/>
      <c r="D38" s="10"/>
      <c r="E38" s="10"/>
      <c r="F38" s="10"/>
      <c r="G38" s="10"/>
      <c r="H38" s="10"/>
      <c r="I38" s="11"/>
      <c r="J38" s="10" t="s">
        <v>292</v>
      </c>
      <c r="K38" s="10"/>
      <c r="L38" s="10"/>
      <c r="M38" s="10"/>
      <c r="N38" s="10"/>
      <c r="O38" s="10"/>
      <c r="R38" s="23" t="s">
        <v>170</v>
      </c>
    </row>
    <row r="39" spans="1:18" s="23" customFormat="1" ht="13.5" customHeight="1">
      <c r="A39" s="10" t="s">
        <v>289</v>
      </c>
      <c r="B39" s="10"/>
      <c r="C39" s="10"/>
      <c r="D39" s="10"/>
      <c r="E39" s="10"/>
      <c r="F39" s="10"/>
      <c r="G39" s="10"/>
      <c r="H39" s="10"/>
      <c r="I39" s="11"/>
      <c r="J39" s="25" t="s">
        <v>294</v>
      </c>
      <c r="K39" s="10"/>
      <c r="L39" s="10"/>
      <c r="M39" s="10"/>
      <c r="N39" s="10"/>
      <c r="O39" s="10"/>
      <c r="R39" s="23" t="s">
        <v>171</v>
      </c>
    </row>
    <row r="40" spans="1:18" s="23" customFormat="1" ht="13.5" customHeight="1">
      <c r="A40" s="10" t="s">
        <v>290</v>
      </c>
      <c r="B40" s="10"/>
      <c r="C40" s="10"/>
      <c r="D40" s="10"/>
      <c r="E40" s="10"/>
      <c r="F40" s="10"/>
      <c r="G40" s="10"/>
      <c r="H40" s="10"/>
      <c r="I40" s="11"/>
      <c r="J40" s="25" t="s">
        <v>293</v>
      </c>
      <c r="K40" s="10"/>
      <c r="L40" s="10"/>
      <c r="M40" s="10"/>
      <c r="N40" s="10"/>
      <c r="O40" s="10"/>
      <c r="R40" s="23" t="s">
        <v>172</v>
      </c>
    </row>
    <row r="41" spans="1:18" s="23" customFormat="1" ht="13.5" customHeight="1">
      <c r="A41" s="25" t="s">
        <v>299</v>
      </c>
      <c r="B41" s="10"/>
      <c r="C41" s="10"/>
      <c r="D41" s="10"/>
      <c r="E41" s="10"/>
      <c r="F41" s="10"/>
      <c r="G41" s="10"/>
      <c r="H41" s="10"/>
      <c r="I41" s="11"/>
      <c r="J41" s="10"/>
      <c r="K41" s="10"/>
      <c r="L41" s="10"/>
      <c r="M41" s="10"/>
      <c r="N41" s="10"/>
      <c r="O41" s="10"/>
      <c r="R41" s="23" t="s">
        <v>173</v>
      </c>
    </row>
    <row r="42" spans="1:18" s="23" customFormat="1" ht="13.5" customHeight="1">
      <c r="A42" s="10"/>
      <c r="B42" s="10"/>
      <c r="C42" s="10"/>
      <c r="D42" s="10"/>
      <c r="E42" s="10"/>
      <c r="F42" s="10"/>
      <c r="G42" s="10"/>
      <c r="H42" s="10"/>
      <c r="I42" s="11"/>
      <c r="J42" s="10"/>
      <c r="K42" s="10"/>
      <c r="L42" s="10"/>
      <c r="M42" s="10"/>
      <c r="N42" s="10"/>
      <c r="O42" s="10"/>
    </row>
    <row r="43" spans="1:18" ht="16.5" customHeight="1"/>
    <row r="44" spans="1:18" ht="16.5" customHeight="1"/>
    <row r="45" spans="1:18" ht="16.5" customHeight="1"/>
    <row r="46" spans="1:18" ht="16.5" customHeight="1"/>
    <row r="47" spans="1:18" ht="16.5" customHeight="1"/>
    <row r="48" spans="1: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sheetData>
  <mergeCells count="9">
    <mergeCell ref="P3:P5"/>
    <mergeCell ref="J4:J5"/>
    <mergeCell ref="A3:C5"/>
    <mergeCell ref="L3:L4"/>
    <mergeCell ref="D3:J3"/>
    <mergeCell ref="G4:I4"/>
    <mergeCell ref="D4:F4"/>
    <mergeCell ref="M3:O3"/>
    <mergeCell ref="K3:K4"/>
  </mergeCells>
  <phoneticPr fontId="3"/>
  <printOptions horizontalCentered="1" gridLinesSet="0"/>
  <pageMargins left="0.39370078740157483" right="0.39370078740157483" top="0.59055118110236227" bottom="0.39370078740157483" header="0.31496062992125984" footer="0.31496062992125984"/>
  <pageSetup paperSize="8" orientation="landscape" r:id="rId1"/>
  <headerFooter alignWithMargins="0"/>
  <colBreaks count="1" manualBreakCount="1">
    <brk id="9" max="4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00609-BDC4-4E0B-9CAB-18672D9EFC0E}">
  <sheetPr>
    <tabColor rgb="FF92D050"/>
    <pageSetUpPr fitToPage="1"/>
  </sheetPr>
  <dimension ref="A1:Y49"/>
  <sheetViews>
    <sheetView showGridLines="0" view="pageBreakPreview" zoomScaleNormal="100" zoomScaleSheetLayoutView="100" workbookViewId="0"/>
  </sheetViews>
  <sheetFormatPr defaultColWidth="8" defaultRowHeight="12"/>
  <cols>
    <col min="1" max="1" width="2.5" style="135" customWidth="1"/>
    <col min="2" max="2" width="9.375" style="135" customWidth="1"/>
    <col min="3" max="3" width="1.25" style="135" customWidth="1"/>
    <col min="4" max="9" width="9.25" style="135" customWidth="1"/>
    <col min="10" max="10" width="9.625" style="135" customWidth="1"/>
    <col min="11" max="12" width="9.25" style="140" customWidth="1"/>
    <col min="13" max="13" width="10.625" style="135" customWidth="1"/>
    <col min="14" max="14" width="12.625" style="135" customWidth="1"/>
    <col min="15" max="16" width="11.625" style="135" customWidth="1"/>
    <col min="17" max="17" width="10.625" style="135" customWidth="1"/>
    <col min="18" max="18" width="10.625" style="138" customWidth="1"/>
    <col min="19" max="20" width="10.625" style="135" customWidth="1"/>
    <col min="21" max="21" width="7.625" style="139" customWidth="1"/>
    <col min="22" max="16384" width="8" style="135"/>
  </cols>
  <sheetData>
    <row r="1" spans="1:25" ht="18.75" customHeight="1">
      <c r="A1" s="138"/>
      <c r="F1" s="136"/>
      <c r="L1" s="137" t="s">
        <v>221</v>
      </c>
      <c r="M1" s="136" t="s">
        <v>222</v>
      </c>
    </row>
    <row r="2" spans="1:25" ht="37.5" customHeight="1" thickBot="1">
      <c r="F2" s="136"/>
      <c r="K2" s="137"/>
      <c r="L2" s="137"/>
      <c r="M2" s="136"/>
    </row>
    <row r="3" spans="1:25" ht="12.75" hidden="1" thickBot="1">
      <c r="R3" s="135"/>
    </row>
    <row r="4" spans="1:25" ht="12.75" hidden="1" thickBot="1">
      <c r="R4" s="135"/>
    </row>
    <row r="5" spans="1:25" s="85" customFormat="1" ht="60" customHeight="1">
      <c r="A5" s="394" t="s">
        <v>306</v>
      </c>
      <c r="B5" s="394"/>
      <c r="C5" s="395"/>
      <c r="D5" s="254" t="s">
        <v>381</v>
      </c>
      <c r="E5" s="254" t="s">
        <v>239</v>
      </c>
      <c r="F5" s="254" t="s">
        <v>240</v>
      </c>
      <c r="G5" s="254" t="s">
        <v>241</v>
      </c>
      <c r="H5" s="254" t="s">
        <v>295</v>
      </c>
      <c r="I5" s="254" t="s">
        <v>296</v>
      </c>
      <c r="J5" s="255" t="s">
        <v>341</v>
      </c>
      <c r="K5" s="254" t="s">
        <v>382</v>
      </c>
      <c r="L5" s="256" t="s">
        <v>380</v>
      </c>
      <c r="M5" s="254" t="s">
        <v>379</v>
      </c>
      <c r="N5" s="254" t="s">
        <v>300</v>
      </c>
      <c r="O5" s="255" t="s">
        <v>378</v>
      </c>
      <c r="P5" s="255" t="s">
        <v>377</v>
      </c>
      <c r="Q5" s="255" t="s">
        <v>376</v>
      </c>
      <c r="R5" s="255" t="s">
        <v>177</v>
      </c>
      <c r="S5" s="255" t="s">
        <v>176</v>
      </c>
      <c r="T5" s="255" t="s">
        <v>375</v>
      </c>
      <c r="U5" s="257" t="s">
        <v>346</v>
      </c>
      <c r="W5" s="93"/>
    </row>
    <row r="6" spans="1:25" s="127" customFormat="1" ht="18" customHeight="1">
      <c r="B6" s="128"/>
      <c r="C6" s="300"/>
      <c r="D6" s="131" t="s">
        <v>76</v>
      </c>
      <c r="E6" s="131" t="s">
        <v>76</v>
      </c>
      <c r="F6" s="131" t="s">
        <v>76</v>
      </c>
      <c r="G6" s="131" t="s">
        <v>75</v>
      </c>
      <c r="H6" s="131" t="s">
        <v>74</v>
      </c>
      <c r="I6" s="131" t="s">
        <v>74</v>
      </c>
      <c r="J6" s="131" t="s">
        <v>74</v>
      </c>
      <c r="K6" s="131" t="s">
        <v>73</v>
      </c>
      <c r="L6" s="301" t="s">
        <v>6</v>
      </c>
      <c r="M6" s="131" t="s">
        <v>6</v>
      </c>
      <c r="N6" s="131" t="s">
        <v>6</v>
      </c>
      <c r="O6" s="131" t="s">
        <v>6</v>
      </c>
      <c r="P6" s="131" t="s">
        <v>6</v>
      </c>
      <c r="Q6" s="131" t="s">
        <v>6</v>
      </c>
      <c r="R6" s="302" t="s">
        <v>72</v>
      </c>
      <c r="S6" s="303" t="s">
        <v>72</v>
      </c>
      <c r="T6" s="303" t="s">
        <v>72</v>
      </c>
      <c r="U6" s="133"/>
      <c r="W6" s="128"/>
    </row>
    <row r="7" spans="1:25" s="142" customFormat="1" ht="18" customHeight="1">
      <c r="B7" s="143" t="s">
        <v>8</v>
      </c>
      <c r="C7" s="261"/>
      <c r="D7" s="146">
        <v>101</v>
      </c>
      <c r="E7" s="146">
        <v>691</v>
      </c>
      <c r="F7" s="146">
        <v>416</v>
      </c>
      <c r="G7" s="146">
        <v>16779</v>
      </c>
      <c r="H7" s="146">
        <v>864</v>
      </c>
      <c r="I7" s="146">
        <v>1880</v>
      </c>
      <c r="J7" s="146">
        <v>583</v>
      </c>
      <c r="K7" s="145">
        <v>95.4</v>
      </c>
      <c r="L7" s="146" t="s">
        <v>254</v>
      </c>
      <c r="M7" s="146">
        <v>3807</v>
      </c>
      <c r="N7" s="146">
        <v>9745</v>
      </c>
      <c r="O7" s="146" t="s">
        <v>264</v>
      </c>
      <c r="P7" s="146" t="s">
        <v>265</v>
      </c>
      <c r="Q7" s="262">
        <v>23034</v>
      </c>
      <c r="R7" s="262">
        <v>138</v>
      </c>
      <c r="S7" s="263">
        <v>774</v>
      </c>
      <c r="T7" s="263">
        <v>260</v>
      </c>
      <c r="U7" s="150" t="s">
        <v>4</v>
      </c>
      <c r="W7" s="163"/>
      <c r="X7" s="143"/>
      <c r="Y7" s="163"/>
    </row>
    <row r="8" spans="1:25" s="142" customFormat="1" ht="18" customHeight="1">
      <c r="B8" s="143" t="s">
        <v>9</v>
      </c>
      <c r="C8" s="261"/>
      <c r="D8" s="146">
        <v>85</v>
      </c>
      <c r="E8" s="146">
        <v>589</v>
      </c>
      <c r="F8" s="146">
        <v>353</v>
      </c>
      <c r="G8" s="146">
        <v>13811</v>
      </c>
      <c r="H8" s="146">
        <v>714</v>
      </c>
      <c r="I8" s="146">
        <v>1625</v>
      </c>
      <c r="J8" s="146">
        <v>486</v>
      </c>
      <c r="K8" s="145">
        <v>95.6</v>
      </c>
      <c r="L8" s="146" t="s">
        <v>255</v>
      </c>
      <c r="M8" s="146">
        <v>3301</v>
      </c>
      <c r="N8" s="146">
        <v>8255</v>
      </c>
      <c r="O8" s="146" t="s">
        <v>266</v>
      </c>
      <c r="P8" s="146" t="s">
        <v>267</v>
      </c>
      <c r="Q8" s="262">
        <v>20288</v>
      </c>
      <c r="R8" s="262">
        <v>121</v>
      </c>
      <c r="S8" s="262">
        <v>598</v>
      </c>
      <c r="T8" s="262">
        <v>228</v>
      </c>
      <c r="U8" s="150" t="s">
        <v>10</v>
      </c>
      <c r="W8" s="163"/>
      <c r="X8" s="143"/>
      <c r="Y8" s="163"/>
    </row>
    <row r="9" spans="1:25" s="142" customFormat="1" ht="18" customHeight="1">
      <c r="B9" s="143" t="s">
        <v>11</v>
      </c>
      <c r="C9" s="261"/>
      <c r="D9" s="146">
        <v>16</v>
      </c>
      <c r="E9" s="146">
        <v>102</v>
      </c>
      <c r="F9" s="146">
        <v>63</v>
      </c>
      <c r="G9" s="146">
        <v>2968</v>
      </c>
      <c r="H9" s="146">
        <v>150</v>
      </c>
      <c r="I9" s="146">
        <v>255</v>
      </c>
      <c r="J9" s="146">
        <v>97</v>
      </c>
      <c r="K9" s="145">
        <v>94.8</v>
      </c>
      <c r="L9" s="146" t="s">
        <v>256</v>
      </c>
      <c r="M9" s="146">
        <v>506</v>
      </c>
      <c r="N9" s="148">
        <v>1490</v>
      </c>
      <c r="O9" s="146" t="s">
        <v>268</v>
      </c>
      <c r="P9" s="146" t="s">
        <v>269</v>
      </c>
      <c r="Q9" s="263">
        <v>2746</v>
      </c>
      <c r="R9" s="262">
        <v>17</v>
      </c>
      <c r="S9" s="262">
        <v>176</v>
      </c>
      <c r="T9" s="262">
        <v>32</v>
      </c>
      <c r="U9" s="150" t="s">
        <v>12</v>
      </c>
      <c r="W9" s="163"/>
      <c r="X9" s="143"/>
      <c r="Y9" s="163"/>
    </row>
    <row r="10" spans="1:25" s="139" customFormat="1" ht="9" customHeight="1">
      <c r="B10" s="151"/>
      <c r="C10" s="264"/>
      <c r="D10" s="155"/>
      <c r="E10" s="155"/>
      <c r="F10" s="155"/>
      <c r="G10" s="155"/>
      <c r="K10" s="265"/>
      <c r="L10" s="266"/>
      <c r="M10" s="155"/>
      <c r="N10" s="155"/>
      <c r="O10" s="156"/>
      <c r="P10" s="156"/>
      <c r="Q10" s="267"/>
      <c r="R10" s="259"/>
      <c r="S10" s="260"/>
      <c r="T10" s="260"/>
      <c r="U10" s="157"/>
      <c r="W10" s="140"/>
      <c r="X10" s="151"/>
      <c r="Y10" s="140"/>
    </row>
    <row r="11" spans="1:25" s="139" customFormat="1" ht="18" customHeight="1">
      <c r="A11" s="139">
        <v>1</v>
      </c>
      <c r="B11" s="151" t="s">
        <v>13</v>
      </c>
      <c r="C11" s="264"/>
      <c r="D11" s="155">
        <v>27</v>
      </c>
      <c r="E11" s="155">
        <v>230</v>
      </c>
      <c r="F11" s="155">
        <v>135</v>
      </c>
      <c r="G11" s="155">
        <v>4940</v>
      </c>
      <c r="H11" s="155">
        <v>273</v>
      </c>
      <c r="I11" s="155">
        <v>631</v>
      </c>
      <c r="J11" s="155">
        <v>171</v>
      </c>
      <c r="K11" s="153">
        <v>95.9</v>
      </c>
      <c r="L11" s="155" t="s">
        <v>257</v>
      </c>
      <c r="M11" s="268">
        <v>2008</v>
      </c>
      <c r="N11" s="268">
        <v>2934</v>
      </c>
      <c r="O11" s="269">
        <v>13161</v>
      </c>
      <c r="P11" s="270">
        <v>6963</v>
      </c>
      <c r="Q11" s="271">
        <v>9298</v>
      </c>
      <c r="R11" s="260">
        <v>33</v>
      </c>
      <c r="S11" s="272">
        <v>125</v>
      </c>
      <c r="T11" s="260">
        <v>71</v>
      </c>
      <c r="U11" s="157">
        <v>1</v>
      </c>
      <c r="W11" s="140"/>
      <c r="X11" s="151"/>
      <c r="Y11" s="140"/>
    </row>
    <row r="12" spans="1:25" s="139" customFormat="1" ht="18" customHeight="1">
      <c r="A12" s="139">
        <v>2</v>
      </c>
      <c r="B12" s="151" t="s">
        <v>14</v>
      </c>
      <c r="C12" s="264"/>
      <c r="D12" s="155">
        <v>18</v>
      </c>
      <c r="E12" s="155">
        <v>98</v>
      </c>
      <c r="F12" s="155">
        <v>58</v>
      </c>
      <c r="G12" s="155">
        <v>2383</v>
      </c>
      <c r="H12" s="155">
        <v>116</v>
      </c>
      <c r="I12" s="155">
        <v>270</v>
      </c>
      <c r="J12" s="155">
        <v>72</v>
      </c>
      <c r="K12" s="273">
        <v>89.7</v>
      </c>
      <c r="L12" s="274" t="s">
        <v>258</v>
      </c>
      <c r="M12" s="268">
        <v>155</v>
      </c>
      <c r="N12" s="268">
        <v>1689</v>
      </c>
      <c r="O12" s="269">
        <v>6740</v>
      </c>
      <c r="P12" s="270">
        <v>3854</v>
      </c>
      <c r="Q12" s="271">
        <v>3353</v>
      </c>
      <c r="R12" s="260">
        <v>28</v>
      </c>
      <c r="S12" s="272">
        <v>167</v>
      </c>
      <c r="T12" s="260">
        <v>34</v>
      </c>
      <c r="U12" s="157">
        <v>2</v>
      </c>
      <c r="W12" s="140"/>
      <c r="X12" s="151"/>
      <c r="Y12" s="140"/>
    </row>
    <row r="13" spans="1:25" s="139" customFormat="1" ht="18" customHeight="1">
      <c r="A13" s="139">
        <v>3</v>
      </c>
      <c r="B13" s="151" t="s">
        <v>15</v>
      </c>
      <c r="C13" s="264"/>
      <c r="D13" s="155">
        <v>8</v>
      </c>
      <c r="E13" s="155">
        <v>72</v>
      </c>
      <c r="F13" s="155">
        <v>40</v>
      </c>
      <c r="G13" s="155">
        <v>1545</v>
      </c>
      <c r="H13" s="155">
        <v>44</v>
      </c>
      <c r="I13" s="155">
        <v>136</v>
      </c>
      <c r="J13" s="155">
        <v>52</v>
      </c>
      <c r="K13" s="273">
        <v>97.6</v>
      </c>
      <c r="L13" s="274" t="s">
        <v>259</v>
      </c>
      <c r="M13" s="268">
        <v>705</v>
      </c>
      <c r="N13" s="268">
        <v>418</v>
      </c>
      <c r="O13" s="269">
        <v>4745</v>
      </c>
      <c r="P13" s="270">
        <v>2506</v>
      </c>
      <c r="Q13" s="271">
        <v>1923</v>
      </c>
      <c r="R13" s="259">
        <v>8</v>
      </c>
      <c r="S13" s="272">
        <v>45</v>
      </c>
      <c r="T13" s="260">
        <v>25</v>
      </c>
      <c r="U13" s="157">
        <v>3</v>
      </c>
      <c r="W13" s="140"/>
      <c r="X13" s="151"/>
      <c r="Y13" s="140"/>
    </row>
    <row r="14" spans="1:25" s="139" customFormat="1" ht="18" customHeight="1">
      <c r="A14" s="139">
        <v>4</v>
      </c>
      <c r="B14" s="151" t="s">
        <v>16</v>
      </c>
      <c r="C14" s="264"/>
      <c r="D14" s="155">
        <v>3</v>
      </c>
      <c r="E14" s="155">
        <v>11</v>
      </c>
      <c r="F14" s="155">
        <v>8</v>
      </c>
      <c r="G14" s="155">
        <v>304</v>
      </c>
      <c r="H14" s="155">
        <v>24</v>
      </c>
      <c r="I14" s="155">
        <v>39</v>
      </c>
      <c r="J14" s="155">
        <v>15</v>
      </c>
      <c r="K14" s="273">
        <v>99.6</v>
      </c>
      <c r="L14" s="274">
        <v>386</v>
      </c>
      <c r="M14" s="268" t="s">
        <v>117</v>
      </c>
      <c r="N14" s="268">
        <v>323</v>
      </c>
      <c r="O14" s="275">
        <v>-924</v>
      </c>
      <c r="P14" s="275">
        <v>-441</v>
      </c>
      <c r="Q14" s="276">
        <v>357</v>
      </c>
      <c r="R14" s="259">
        <v>6</v>
      </c>
      <c r="S14" s="272">
        <v>25</v>
      </c>
      <c r="T14" s="260">
        <v>6</v>
      </c>
      <c r="U14" s="157">
        <v>4</v>
      </c>
      <c r="W14" s="140"/>
      <c r="X14" s="151"/>
      <c r="Y14" s="140"/>
    </row>
    <row r="15" spans="1:25" s="139" customFormat="1" ht="18" customHeight="1">
      <c r="A15" s="139">
        <v>5</v>
      </c>
      <c r="B15" s="151" t="s">
        <v>17</v>
      </c>
      <c r="C15" s="264"/>
      <c r="D15" s="155">
        <v>10</v>
      </c>
      <c r="E15" s="155">
        <v>41</v>
      </c>
      <c r="F15" s="155">
        <v>25</v>
      </c>
      <c r="G15" s="155">
        <v>1301</v>
      </c>
      <c r="H15" s="155">
        <v>54</v>
      </c>
      <c r="I15" s="155">
        <v>132</v>
      </c>
      <c r="J15" s="155">
        <v>42</v>
      </c>
      <c r="K15" s="273">
        <v>98.3</v>
      </c>
      <c r="L15" s="274" t="s">
        <v>260</v>
      </c>
      <c r="M15" s="268">
        <v>110</v>
      </c>
      <c r="N15" s="268">
        <v>317</v>
      </c>
      <c r="O15" s="270" t="s">
        <v>270</v>
      </c>
      <c r="P15" s="270" t="s">
        <v>271</v>
      </c>
      <c r="Q15" s="271">
        <v>1539</v>
      </c>
      <c r="R15" s="259">
        <v>14</v>
      </c>
      <c r="S15" s="272">
        <v>52</v>
      </c>
      <c r="T15" s="260">
        <v>37</v>
      </c>
      <c r="U15" s="157">
        <v>5</v>
      </c>
      <c r="W15" s="140"/>
      <c r="X15" s="151"/>
      <c r="Y15" s="140"/>
    </row>
    <row r="16" spans="1:25" s="139" customFormat="1" ht="18" customHeight="1">
      <c r="A16" s="139">
        <v>6</v>
      </c>
      <c r="B16" s="151" t="s">
        <v>18</v>
      </c>
      <c r="C16" s="264"/>
      <c r="D16" s="155">
        <v>5</v>
      </c>
      <c r="E16" s="155">
        <v>46</v>
      </c>
      <c r="F16" s="155">
        <v>23</v>
      </c>
      <c r="G16" s="155">
        <v>831</v>
      </c>
      <c r="H16" s="155">
        <v>60</v>
      </c>
      <c r="I16" s="155">
        <v>136</v>
      </c>
      <c r="J16" s="155">
        <v>33</v>
      </c>
      <c r="K16" s="273">
        <v>100</v>
      </c>
      <c r="L16" s="274">
        <v>753</v>
      </c>
      <c r="M16" s="268">
        <v>83</v>
      </c>
      <c r="N16" s="268">
        <v>1007</v>
      </c>
      <c r="O16" s="269">
        <v>2733</v>
      </c>
      <c r="P16" s="270">
        <v>1614</v>
      </c>
      <c r="Q16" s="271">
        <v>707</v>
      </c>
      <c r="R16" s="260">
        <v>10</v>
      </c>
      <c r="S16" s="272">
        <v>58</v>
      </c>
      <c r="T16" s="260">
        <v>15</v>
      </c>
      <c r="U16" s="157">
        <v>6</v>
      </c>
      <c r="W16" s="140"/>
      <c r="X16" s="151"/>
      <c r="Y16" s="140"/>
    </row>
    <row r="17" spans="1:25" s="139" customFormat="1" ht="18" customHeight="1">
      <c r="A17" s="139">
        <v>7</v>
      </c>
      <c r="B17" s="151" t="s">
        <v>19</v>
      </c>
      <c r="C17" s="264"/>
      <c r="D17" s="155">
        <v>4</v>
      </c>
      <c r="E17" s="155">
        <v>18</v>
      </c>
      <c r="F17" s="155">
        <v>16</v>
      </c>
      <c r="G17" s="155">
        <v>368</v>
      </c>
      <c r="H17" s="155">
        <v>39</v>
      </c>
      <c r="I17" s="155">
        <v>84</v>
      </c>
      <c r="J17" s="155">
        <v>22</v>
      </c>
      <c r="K17" s="273">
        <v>94.3</v>
      </c>
      <c r="L17" s="274" t="s">
        <v>261</v>
      </c>
      <c r="M17" s="268">
        <v>32</v>
      </c>
      <c r="N17" s="268">
        <v>78</v>
      </c>
      <c r="O17" s="269">
        <v>1584</v>
      </c>
      <c r="P17" s="270">
        <v>793</v>
      </c>
      <c r="Q17" s="271">
        <v>754</v>
      </c>
      <c r="R17" s="259">
        <v>7</v>
      </c>
      <c r="S17" s="272">
        <v>37</v>
      </c>
      <c r="T17" s="260">
        <v>7</v>
      </c>
      <c r="U17" s="157">
        <v>7</v>
      </c>
      <c r="W17" s="140"/>
      <c r="X17" s="151"/>
      <c r="Y17" s="140"/>
    </row>
    <row r="18" spans="1:25" s="139" customFormat="1" ht="18" customHeight="1">
      <c r="A18" s="139">
        <v>8</v>
      </c>
      <c r="B18" s="151" t="s">
        <v>20</v>
      </c>
      <c r="C18" s="264"/>
      <c r="D18" s="155">
        <v>3</v>
      </c>
      <c r="E18" s="155">
        <v>32</v>
      </c>
      <c r="F18" s="155">
        <v>21</v>
      </c>
      <c r="G18" s="155">
        <v>437</v>
      </c>
      <c r="H18" s="155">
        <v>42</v>
      </c>
      <c r="I18" s="155">
        <v>79</v>
      </c>
      <c r="J18" s="155">
        <v>33</v>
      </c>
      <c r="K18" s="273">
        <v>99.5</v>
      </c>
      <c r="L18" s="274">
        <v>813</v>
      </c>
      <c r="M18" s="268">
        <v>121</v>
      </c>
      <c r="N18" s="268">
        <v>644</v>
      </c>
      <c r="O18" s="269">
        <v>2553</v>
      </c>
      <c r="P18" s="270">
        <v>1246</v>
      </c>
      <c r="Q18" s="271">
        <v>1066</v>
      </c>
      <c r="R18" s="259">
        <v>8</v>
      </c>
      <c r="S18" s="272">
        <v>33</v>
      </c>
      <c r="T18" s="260">
        <v>13</v>
      </c>
      <c r="U18" s="157">
        <v>8</v>
      </c>
      <c r="W18" s="140"/>
      <c r="X18" s="151"/>
      <c r="Y18" s="140"/>
    </row>
    <row r="19" spans="1:25" s="139" customFormat="1" ht="18" customHeight="1">
      <c r="A19" s="139">
        <v>9</v>
      </c>
      <c r="B19" s="151" t="s">
        <v>52</v>
      </c>
      <c r="C19" s="264"/>
      <c r="D19" s="155">
        <v>4</v>
      </c>
      <c r="E19" s="155">
        <v>18</v>
      </c>
      <c r="F19" s="155">
        <v>12</v>
      </c>
      <c r="G19" s="155">
        <v>1429</v>
      </c>
      <c r="H19" s="155">
        <v>34</v>
      </c>
      <c r="I19" s="155">
        <v>69</v>
      </c>
      <c r="J19" s="155">
        <v>21</v>
      </c>
      <c r="K19" s="153">
        <v>95.4</v>
      </c>
      <c r="L19" s="155">
        <v>633</v>
      </c>
      <c r="M19" s="268">
        <v>87</v>
      </c>
      <c r="N19" s="268">
        <v>281</v>
      </c>
      <c r="O19" s="269">
        <v>1385</v>
      </c>
      <c r="P19" s="270">
        <v>634</v>
      </c>
      <c r="Q19" s="271">
        <v>460</v>
      </c>
      <c r="R19" s="260">
        <v>4</v>
      </c>
      <c r="S19" s="272">
        <v>30</v>
      </c>
      <c r="T19" s="260">
        <v>17</v>
      </c>
      <c r="U19" s="157">
        <v>9</v>
      </c>
      <c r="W19" s="140"/>
      <c r="X19" s="151"/>
      <c r="Y19" s="140"/>
    </row>
    <row r="20" spans="1:25" s="139" customFormat="1" ht="18" customHeight="1">
      <c r="A20" s="140">
        <v>10</v>
      </c>
      <c r="B20" s="151" t="s">
        <v>22</v>
      </c>
      <c r="C20" s="258"/>
      <c r="D20" s="155">
        <v>3</v>
      </c>
      <c r="E20" s="155">
        <v>23</v>
      </c>
      <c r="F20" s="155">
        <v>15</v>
      </c>
      <c r="G20" s="155">
        <v>273</v>
      </c>
      <c r="H20" s="141">
        <v>28</v>
      </c>
      <c r="I20" s="141">
        <v>49</v>
      </c>
      <c r="J20" s="141">
        <v>25</v>
      </c>
      <c r="K20" s="273">
        <v>92.7</v>
      </c>
      <c r="L20" s="274">
        <v>510</v>
      </c>
      <c r="M20" s="268" t="s">
        <v>117</v>
      </c>
      <c r="N20" s="268">
        <v>564</v>
      </c>
      <c r="O20" s="269">
        <v>1679</v>
      </c>
      <c r="P20" s="270">
        <v>839</v>
      </c>
      <c r="Q20" s="271">
        <v>831</v>
      </c>
      <c r="R20" s="260">
        <v>3</v>
      </c>
      <c r="S20" s="272">
        <v>26</v>
      </c>
      <c r="T20" s="259">
        <v>3</v>
      </c>
      <c r="U20" s="157">
        <v>10</v>
      </c>
      <c r="W20" s="140"/>
      <c r="X20" s="151"/>
      <c r="Y20" s="140"/>
    </row>
    <row r="21" spans="1:25" s="142" customFormat="1" ht="18" customHeight="1">
      <c r="B21" s="143" t="s">
        <v>23</v>
      </c>
      <c r="C21" s="261"/>
      <c r="D21" s="146">
        <v>1</v>
      </c>
      <c r="E21" s="146">
        <v>11</v>
      </c>
      <c r="F21" s="146">
        <v>6</v>
      </c>
      <c r="G21" s="146">
        <v>596</v>
      </c>
      <c r="H21" s="146">
        <v>17</v>
      </c>
      <c r="I21" s="146">
        <v>27</v>
      </c>
      <c r="J21" s="146">
        <v>8</v>
      </c>
      <c r="K21" s="277">
        <v>88.5</v>
      </c>
      <c r="L21" s="278">
        <v>287</v>
      </c>
      <c r="M21" s="279">
        <v>118</v>
      </c>
      <c r="N21" s="279">
        <v>246</v>
      </c>
      <c r="O21" s="279">
        <v>1039</v>
      </c>
      <c r="P21" s="279">
        <v>471</v>
      </c>
      <c r="Q21" s="280" t="s">
        <v>117</v>
      </c>
      <c r="R21" s="262">
        <v>2</v>
      </c>
      <c r="S21" s="262">
        <v>15</v>
      </c>
      <c r="T21" s="262">
        <v>5</v>
      </c>
      <c r="U21" s="150" t="s">
        <v>45</v>
      </c>
      <c r="W21" s="163"/>
      <c r="X21" s="143"/>
      <c r="Y21" s="163"/>
    </row>
    <row r="22" spans="1:25" s="139" customFormat="1" ht="18" customHeight="1">
      <c r="A22" s="139">
        <v>11</v>
      </c>
      <c r="B22" s="151" t="s">
        <v>51</v>
      </c>
      <c r="C22" s="264"/>
      <c r="D22" s="155">
        <v>1</v>
      </c>
      <c r="E22" s="155">
        <v>11</v>
      </c>
      <c r="F22" s="155">
        <v>6</v>
      </c>
      <c r="G22" s="155">
        <v>596</v>
      </c>
      <c r="H22" s="155">
        <v>17</v>
      </c>
      <c r="I22" s="155">
        <v>27</v>
      </c>
      <c r="J22" s="155">
        <v>8</v>
      </c>
      <c r="K22" s="273">
        <v>88.5</v>
      </c>
      <c r="L22" s="274">
        <v>287</v>
      </c>
      <c r="M22" s="268">
        <v>118</v>
      </c>
      <c r="N22" s="268">
        <v>246</v>
      </c>
      <c r="O22" s="269">
        <v>1039</v>
      </c>
      <c r="P22" s="270">
        <v>471</v>
      </c>
      <c r="Q22" s="276" t="s">
        <v>117</v>
      </c>
      <c r="R22" s="260">
        <v>2</v>
      </c>
      <c r="S22" s="260">
        <v>15</v>
      </c>
      <c r="T22" s="260">
        <v>5</v>
      </c>
      <c r="U22" s="157">
        <v>11</v>
      </c>
      <c r="W22" s="140"/>
      <c r="X22" s="151"/>
      <c r="Y22" s="140"/>
    </row>
    <row r="23" spans="1:25" s="142" customFormat="1" ht="18" customHeight="1">
      <c r="B23" s="143" t="s">
        <v>26</v>
      </c>
      <c r="C23" s="261"/>
      <c r="D23" s="146">
        <v>5</v>
      </c>
      <c r="E23" s="146">
        <v>35</v>
      </c>
      <c r="F23" s="146">
        <v>25</v>
      </c>
      <c r="G23" s="146">
        <v>1053</v>
      </c>
      <c r="H23" s="146">
        <v>44</v>
      </c>
      <c r="I23" s="146">
        <v>84</v>
      </c>
      <c r="J23" s="146">
        <v>34</v>
      </c>
      <c r="K23" s="277">
        <v>90.5</v>
      </c>
      <c r="L23" s="278">
        <v>908</v>
      </c>
      <c r="M23" s="279">
        <v>343</v>
      </c>
      <c r="N23" s="279">
        <v>686</v>
      </c>
      <c r="O23" s="279">
        <v>2754</v>
      </c>
      <c r="P23" s="279">
        <v>1425</v>
      </c>
      <c r="Q23" s="281">
        <v>847</v>
      </c>
      <c r="R23" s="262">
        <v>3</v>
      </c>
      <c r="S23" s="262">
        <v>53</v>
      </c>
      <c r="T23" s="262">
        <v>15</v>
      </c>
      <c r="U23" s="150" t="s">
        <v>27</v>
      </c>
      <c r="W23" s="163"/>
      <c r="X23" s="143"/>
      <c r="Y23" s="163"/>
    </row>
    <row r="24" spans="1:25" s="139" customFormat="1" ht="18" customHeight="1">
      <c r="A24" s="139">
        <v>12</v>
      </c>
      <c r="B24" s="151" t="s">
        <v>28</v>
      </c>
      <c r="C24" s="264"/>
      <c r="D24" s="155">
        <v>1</v>
      </c>
      <c r="E24" s="155">
        <v>13</v>
      </c>
      <c r="F24" s="155">
        <v>7</v>
      </c>
      <c r="G24" s="155">
        <v>160</v>
      </c>
      <c r="H24" s="155">
        <v>8</v>
      </c>
      <c r="I24" s="155">
        <v>24</v>
      </c>
      <c r="J24" s="155">
        <v>13</v>
      </c>
      <c r="K24" s="153">
        <v>89</v>
      </c>
      <c r="L24" s="155">
        <v>212</v>
      </c>
      <c r="M24" s="268">
        <v>136</v>
      </c>
      <c r="N24" s="268">
        <v>227</v>
      </c>
      <c r="O24" s="269">
        <v>857</v>
      </c>
      <c r="P24" s="270">
        <v>543</v>
      </c>
      <c r="Q24" s="271">
        <v>250</v>
      </c>
      <c r="R24" s="259">
        <v>1</v>
      </c>
      <c r="S24" s="260">
        <v>11</v>
      </c>
      <c r="T24" s="260">
        <v>10</v>
      </c>
      <c r="U24" s="157">
        <v>12</v>
      </c>
      <c r="W24" s="140"/>
      <c r="X24" s="151"/>
      <c r="Y24" s="140"/>
    </row>
    <row r="25" spans="1:25" s="139" customFormat="1" ht="18" customHeight="1">
      <c r="A25" s="139">
        <v>13</v>
      </c>
      <c r="B25" s="151" t="s">
        <v>29</v>
      </c>
      <c r="C25" s="264"/>
      <c r="D25" s="155">
        <v>1</v>
      </c>
      <c r="E25" s="155">
        <v>5</v>
      </c>
      <c r="F25" s="155">
        <v>4</v>
      </c>
      <c r="G25" s="155">
        <v>56</v>
      </c>
      <c r="H25" s="155">
        <v>7</v>
      </c>
      <c r="I25" s="155">
        <v>15</v>
      </c>
      <c r="J25" s="155">
        <v>7</v>
      </c>
      <c r="K25" s="153">
        <v>96.2</v>
      </c>
      <c r="L25" s="155">
        <v>10</v>
      </c>
      <c r="M25" s="268" t="s">
        <v>117</v>
      </c>
      <c r="N25" s="268">
        <v>400</v>
      </c>
      <c r="O25" s="269">
        <v>608</v>
      </c>
      <c r="P25" s="270">
        <v>293</v>
      </c>
      <c r="Q25" s="276" t="s">
        <v>117</v>
      </c>
      <c r="R25" s="259">
        <v>1</v>
      </c>
      <c r="S25" s="260">
        <v>17</v>
      </c>
      <c r="T25" s="260">
        <v>4</v>
      </c>
      <c r="U25" s="157">
        <v>13</v>
      </c>
      <c r="W25" s="140"/>
      <c r="X25" s="151"/>
      <c r="Y25" s="140"/>
    </row>
    <row r="26" spans="1:25" s="139" customFormat="1" ht="18" customHeight="1">
      <c r="A26" s="139">
        <v>14</v>
      </c>
      <c r="B26" s="151" t="s">
        <v>30</v>
      </c>
      <c r="C26" s="264"/>
      <c r="D26" s="155">
        <v>3</v>
      </c>
      <c r="E26" s="155">
        <v>17</v>
      </c>
      <c r="F26" s="155">
        <v>14</v>
      </c>
      <c r="G26" s="155">
        <v>837</v>
      </c>
      <c r="H26" s="155">
        <v>29</v>
      </c>
      <c r="I26" s="155">
        <v>45</v>
      </c>
      <c r="J26" s="155">
        <v>14</v>
      </c>
      <c r="K26" s="153">
        <v>89.4</v>
      </c>
      <c r="L26" s="155">
        <v>686</v>
      </c>
      <c r="M26" s="268">
        <v>207</v>
      </c>
      <c r="N26" s="268">
        <v>59</v>
      </c>
      <c r="O26" s="269">
        <v>1289</v>
      </c>
      <c r="P26" s="270">
        <v>589</v>
      </c>
      <c r="Q26" s="271">
        <v>597</v>
      </c>
      <c r="R26" s="259">
        <v>1</v>
      </c>
      <c r="S26" s="260">
        <v>25</v>
      </c>
      <c r="T26" s="260">
        <v>1</v>
      </c>
      <c r="U26" s="157">
        <v>14</v>
      </c>
      <c r="W26" s="140"/>
      <c r="X26" s="151"/>
      <c r="Y26" s="140"/>
    </row>
    <row r="27" spans="1:25" s="142" customFormat="1" ht="18" customHeight="1">
      <c r="B27" s="143" t="s">
        <v>31</v>
      </c>
      <c r="C27" s="261"/>
      <c r="D27" s="280" t="s">
        <v>117</v>
      </c>
      <c r="E27" s="146">
        <v>3</v>
      </c>
      <c r="F27" s="146">
        <v>2</v>
      </c>
      <c r="G27" s="146">
        <v>27</v>
      </c>
      <c r="H27" s="146">
        <v>7</v>
      </c>
      <c r="I27" s="146">
        <v>8</v>
      </c>
      <c r="J27" s="146">
        <v>3</v>
      </c>
      <c r="K27" s="145">
        <v>99.2</v>
      </c>
      <c r="L27" s="146">
        <v>178</v>
      </c>
      <c r="M27" s="279" t="s">
        <v>117</v>
      </c>
      <c r="N27" s="279" t="s">
        <v>117</v>
      </c>
      <c r="O27" s="282">
        <v>-291</v>
      </c>
      <c r="P27" s="282">
        <v>-147</v>
      </c>
      <c r="Q27" s="281">
        <v>207</v>
      </c>
      <c r="R27" s="262">
        <v>2</v>
      </c>
      <c r="S27" s="262">
        <v>19</v>
      </c>
      <c r="T27" s="262" t="s">
        <v>117</v>
      </c>
      <c r="U27" s="150" t="s">
        <v>32</v>
      </c>
      <c r="W27" s="163"/>
      <c r="X27" s="143"/>
      <c r="Y27" s="163"/>
    </row>
    <row r="28" spans="1:25" s="139" customFormat="1" ht="18" customHeight="1">
      <c r="A28" s="139">
        <v>15</v>
      </c>
      <c r="B28" s="151" t="s">
        <v>33</v>
      </c>
      <c r="C28" s="264"/>
      <c r="D28" s="276" t="s">
        <v>117</v>
      </c>
      <c r="E28" s="155">
        <v>3</v>
      </c>
      <c r="F28" s="155">
        <v>2</v>
      </c>
      <c r="G28" s="155">
        <v>27</v>
      </c>
      <c r="H28" s="155">
        <v>7</v>
      </c>
      <c r="I28" s="155">
        <v>8</v>
      </c>
      <c r="J28" s="155">
        <v>3</v>
      </c>
      <c r="K28" s="273">
        <v>99.2</v>
      </c>
      <c r="L28" s="274">
        <v>178</v>
      </c>
      <c r="M28" s="268" t="s">
        <v>117</v>
      </c>
      <c r="N28" s="268" t="s">
        <v>117</v>
      </c>
      <c r="O28" s="275">
        <v>-291</v>
      </c>
      <c r="P28" s="275">
        <v>-147</v>
      </c>
      <c r="Q28" s="271">
        <v>207</v>
      </c>
      <c r="R28" s="259">
        <v>2</v>
      </c>
      <c r="S28" s="260">
        <v>19</v>
      </c>
      <c r="T28" s="260" t="s">
        <v>117</v>
      </c>
      <c r="U28" s="157">
        <v>15</v>
      </c>
      <c r="W28" s="140"/>
      <c r="X28" s="151"/>
      <c r="Y28" s="140"/>
    </row>
    <row r="29" spans="1:25" s="142" customFormat="1" ht="18" customHeight="1">
      <c r="B29" s="143" t="s">
        <v>34</v>
      </c>
      <c r="C29" s="261"/>
      <c r="D29" s="146">
        <v>1</v>
      </c>
      <c r="E29" s="146">
        <v>19</v>
      </c>
      <c r="F29" s="146">
        <v>9</v>
      </c>
      <c r="G29" s="146">
        <v>218</v>
      </c>
      <c r="H29" s="146">
        <v>24</v>
      </c>
      <c r="I29" s="146">
        <v>41</v>
      </c>
      <c r="J29" s="146">
        <v>20</v>
      </c>
      <c r="K29" s="277">
        <v>99.4</v>
      </c>
      <c r="L29" s="278">
        <v>358</v>
      </c>
      <c r="M29" s="279" t="s">
        <v>117</v>
      </c>
      <c r="N29" s="279">
        <v>356</v>
      </c>
      <c r="O29" s="279">
        <v>1092</v>
      </c>
      <c r="P29" s="279">
        <v>497</v>
      </c>
      <c r="Q29" s="281">
        <v>587</v>
      </c>
      <c r="R29" s="262">
        <v>2</v>
      </c>
      <c r="S29" s="262">
        <v>24</v>
      </c>
      <c r="T29" s="262">
        <v>10</v>
      </c>
      <c r="U29" s="150" t="s">
        <v>35</v>
      </c>
      <c r="W29" s="163"/>
      <c r="X29" s="143"/>
      <c r="Y29" s="163"/>
    </row>
    <row r="30" spans="1:25" s="139" customFormat="1" ht="18" customHeight="1">
      <c r="A30" s="139">
        <v>16</v>
      </c>
      <c r="B30" s="151" t="s">
        <v>36</v>
      </c>
      <c r="C30" s="264"/>
      <c r="D30" s="155">
        <v>1</v>
      </c>
      <c r="E30" s="155">
        <v>19</v>
      </c>
      <c r="F30" s="155">
        <v>9</v>
      </c>
      <c r="G30" s="155">
        <v>218</v>
      </c>
      <c r="H30" s="155">
        <v>24</v>
      </c>
      <c r="I30" s="155">
        <v>41</v>
      </c>
      <c r="J30" s="155">
        <v>20</v>
      </c>
      <c r="K30" s="273">
        <v>99.4</v>
      </c>
      <c r="L30" s="274">
        <v>358</v>
      </c>
      <c r="M30" s="268" t="s">
        <v>117</v>
      </c>
      <c r="N30" s="268">
        <v>356</v>
      </c>
      <c r="O30" s="269">
        <v>1092</v>
      </c>
      <c r="P30" s="270">
        <v>497</v>
      </c>
      <c r="Q30" s="271">
        <v>587</v>
      </c>
      <c r="R30" s="260">
        <v>2</v>
      </c>
      <c r="S30" s="260">
        <v>24</v>
      </c>
      <c r="T30" s="260">
        <v>10</v>
      </c>
      <c r="U30" s="157">
        <v>16</v>
      </c>
      <c r="W30" s="140"/>
      <c r="X30" s="151"/>
      <c r="Y30" s="140"/>
    </row>
    <row r="31" spans="1:25" s="142" customFormat="1" ht="18" customHeight="1">
      <c r="B31" s="143" t="s">
        <v>37</v>
      </c>
      <c r="C31" s="261"/>
      <c r="D31" s="146">
        <v>8</v>
      </c>
      <c r="E31" s="146">
        <v>31</v>
      </c>
      <c r="F31" s="146">
        <v>18</v>
      </c>
      <c r="G31" s="146">
        <v>995</v>
      </c>
      <c r="H31" s="146">
        <v>49</v>
      </c>
      <c r="I31" s="146">
        <v>76</v>
      </c>
      <c r="J31" s="146">
        <v>26</v>
      </c>
      <c r="K31" s="277">
        <v>99.8</v>
      </c>
      <c r="L31" s="278">
        <v>1133</v>
      </c>
      <c r="M31" s="279">
        <v>45</v>
      </c>
      <c r="N31" s="279">
        <v>128</v>
      </c>
      <c r="O31" s="279" t="s">
        <v>272</v>
      </c>
      <c r="P31" s="279" t="s">
        <v>273</v>
      </c>
      <c r="Q31" s="281">
        <v>938</v>
      </c>
      <c r="R31" s="262">
        <v>6</v>
      </c>
      <c r="S31" s="262">
        <v>45</v>
      </c>
      <c r="T31" s="262">
        <v>2</v>
      </c>
      <c r="U31" s="150" t="s">
        <v>38</v>
      </c>
      <c r="W31" s="163"/>
      <c r="X31" s="143"/>
      <c r="Y31" s="163"/>
    </row>
    <row r="32" spans="1:25" s="139" customFormat="1" ht="18" customHeight="1">
      <c r="A32" s="139">
        <v>17</v>
      </c>
      <c r="B32" s="151" t="s">
        <v>39</v>
      </c>
      <c r="C32" s="264"/>
      <c r="D32" s="155">
        <v>1</v>
      </c>
      <c r="E32" s="155">
        <v>6</v>
      </c>
      <c r="F32" s="155">
        <v>4</v>
      </c>
      <c r="G32" s="155">
        <v>150</v>
      </c>
      <c r="H32" s="155">
        <v>9</v>
      </c>
      <c r="I32" s="155">
        <v>16</v>
      </c>
      <c r="J32" s="155">
        <v>3</v>
      </c>
      <c r="K32" s="273">
        <v>99.9</v>
      </c>
      <c r="L32" s="274">
        <v>154</v>
      </c>
      <c r="M32" s="268" t="s">
        <v>117</v>
      </c>
      <c r="N32" s="268" t="s">
        <v>117</v>
      </c>
      <c r="O32" s="275">
        <v>-269</v>
      </c>
      <c r="P32" s="275">
        <v>-132</v>
      </c>
      <c r="Q32" s="271">
        <v>224</v>
      </c>
      <c r="R32" s="259">
        <v>1</v>
      </c>
      <c r="S32" s="260">
        <v>8</v>
      </c>
      <c r="T32" s="259" t="s">
        <v>117</v>
      </c>
      <c r="U32" s="157">
        <v>17</v>
      </c>
      <c r="W32" s="140"/>
      <c r="X32" s="151"/>
      <c r="Y32" s="140"/>
    </row>
    <row r="33" spans="1:25" s="139" customFormat="1" ht="18" customHeight="1">
      <c r="A33" s="139">
        <v>18</v>
      </c>
      <c r="B33" s="151" t="s">
        <v>40</v>
      </c>
      <c r="C33" s="264"/>
      <c r="D33" s="155">
        <v>2</v>
      </c>
      <c r="E33" s="155">
        <v>6</v>
      </c>
      <c r="F33" s="155">
        <v>5</v>
      </c>
      <c r="G33" s="155">
        <v>136</v>
      </c>
      <c r="H33" s="155">
        <v>10</v>
      </c>
      <c r="I33" s="155">
        <v>17</v>
      </c>
      <c r="J33" s="155">
        <v>6</v>
      </c>
      <c r="K33" s="273">
        <v>99.9</v>
      </c>
      <c r="L33" s="274">
        <v>350</v>
      </c>
      <c r="M33" s="268">
        <v>45</v>
      </c>
      <c r="N33" s="268" t="s">
        <v>117</v>
      </c>
      <c r="O33" s="269">
        <v>556</v>
      </c>
      <c r="P33" s="270">
        <v>254</v>
      </c>
      <c r="Q33" s="283" t="s">
        <v>117</v>
      </c>
      <c r="R33" s="259">
        <v>1</v>
      </c>
      <c r="S33" s="260">
        <v>14</v>
      </c>
      <c r="T33" s="259" t="s">
        <v>117</v>
      </c>
      <c r="U33" s="157">
        <v>18</v>
      </c>
      <c r="W33" s="140"/>
      <c r="X33" s="151"/>
      <c r="Y33" s="140"/>
    </row>
    <row r="34" spans="1:25" s="139" customFormat="1" ht="18" customHeight="1">
      <c r="A34" s="139">
        <v>19</v>
      </c>
      <c r="B34" s="151" t="s">
        <v>41</v>
      </c>
      <c r="C34" s="264"/>
      <c r="D34" s="155">
        <v>5</v>
      </c>
      <c r="E34" s="155">
        <v>19</v>
      </c>
      <c r="F34" s="155">
        <v>9</v>
      </c>
      <c r="G34" s="155">
        <v>709</v>
      </c>
      <c r="H34" s="155">
        <v>30</v>
      </c>
      <c r="I34" s="155">
        <v>43</v>
      </c>
      <c r="J34" s="155">
        <v>17</v>
      </c>
      <c r="K34" s="273">
        <v>99.8</v>
      </c>
      <c r="L34" s="274">
        <v>629</v>
      </c>
      <c r="M34" s="268" t="s">
        <v>117</v>
      </c>
      <c r="N34" s="268">
        <v>128</v>
      </c>
      <c r="O34" s="269">
        <v>1158</v>
      </c>
      <c r="P34" s="270">
        <v>582</v>
      </c>
      <c r="Q34" s="271">
        <v>714</v>
      </c>
      <c r="R34" s="259">
        <v>4</v>
      </c>
      <c r="S34" s="260">
        <v>23</v>
      </c>
      <c r="T34" s="260">
        <v>2</v>
      </c>
      <c r="U34" s="157">
        <v>19</v>
      </c>
      <c r="W34" s="140"/>
      <c r="X34" s="151"/>
      <c r="Y34" s="140"/>
    </row>
    <row r="35" spans="1:25" s="142" customFormat="1" ht="18" customHeight="1">
      <c r="B35" s="143" t="s">
        <v>42</v>
      </c>
      <c r="C35" s="284"/>
      <c r="D35" s="146">
        <v>1</v>
      </c>
      <c r="E35" s="146">
        <v>3</v>
      </c>
      <c r="F35" s="146">
        <v>3</v>
      </c>
      <c r="G35" s="146">
        <v>79</v>
      </c>
      <c r="H35" s="285">
        <v>9</v>
      </c>
      <c r="I35" s="285">
        <v>19</v>
      </c>
      <c r="J35" s="285">
        <v>6</v>
      </c>
      <c r="K35" s="277">
        <v>97.1</v>
      </c>
      <c r="L35" s="278">
        <v>202</v>
      </c>
      <c r="M35" s="286" t="s">
        <v>117</v>
      </c>
      <c r="N35" s="286">
        <v>74</v>
      </c>
      <c r="O35" s="286">
        <v>364</v>
      </c>
      <c r="P35" s="286">
        <v>213</v>
      </c>
      <c r="Q35" s="287">
        <v>167</v>
      </c>
      <c r="R35" s="262">
        <v>2</v>
      </c>
      <c r="S35" s="262">
        <v>20</v>
      </c>
      <c r="T35" s="288" t="s">
        <v>117</v>
      </c>
      <c r="U35" s="150" t="s">
        <v>43</v>
      </c>
      <c r="W35" s="163"/>
      <c r="X35" s="143"/>
      <c r="Y35" s="163"/>
    </row>
    <row r="36" spans="1:25" s="139" customFormat="1" ht="18" customHeight="1" thickBot="1">
      <c r="A36" s="164">
        <v>20</v>
      </c>
      <c r="B36" s="165" t="s">
        <v>44</v>
      </c>
      <c r="C36" s="289"/>
      <c r="D36" s="168">
        <v>1</v>
      </c>
      <c r="E36" s="168">
        <v>3</v>
      </c>
      <c r="F36" s="168">
        <v>3</v>
      </c>
      <c r="G36" s="168">
        <v>79</v>
      </c>
      <c r="H36" s="290">
        <v>9</v>
      </c>
      <c r="I36" s="290">
        <v>19</v>
      </c>
      <c r="J36" s="290">
        <v>6</v>
      </c>
      <c r="K36" s="291">
        <v>97.1</v>
      </c>
      <c r="L36" s="292">
        <v>202</v>
      </c>
      <c r="M36" s="293" t="s">
        <v>117</v>
      </c>
      <c r="N36" s="294">
        <v>74</v>
      </c>
      <c r="O36" s="295">
        <v>364</v>
      </c>
      <c r="P36" s="296">
        <v>213</v>
      </c>
      <c r="Q36" s="297">
        <v>167</v>
      </c>
      <c r="R36" s="298">
        <v>2</v>
      </c>
      <c r="S36" s="299">
        <v>20</v>
      </c>
      <c r="T36" s="298" t="s">
        <v>117</v>
      </c>
      <c r="U36" s="172">
        <v>20</v>
      </c>
      <c r="W36" s="140"/>
      <c r="X36" s="151"/>
      <c r="Y36" s="140"/>
    </row>
    <row r="37" spans="1:25" s="3" customFormat="1" ht="15" hidden="1" customHeight="1" thickBot="1">
      <c r="A37" s="248"/>
      <c r="B37" s="30"/>
      <c r="C37" s="249"/>
      <c r="D37" s="250"/>
      <c r="E37" s="249"/>
      <c r="F37" s="249"/>
      <c r="G37" s="249"/>
      <c r="H37" s="44"/>
      <c r="I37" s="44"/>
      <c r="J37" s="44"/>
      <c r="K37" s="45"/>
      <c r="L37" s="31"/>
      <c r="M37" s="43"/>
      <c r="N37" s="43"/>
      <c r="O37" s="43"/>
      <c r="P37" s="251"/>
      <c r="Q37" s="43"/>
      <c r="R37" s="44"/>
      <c r="S37" s="249"/>
      <c r="T37" s="43"/>
      <c r="U37" s="32"/>
      <c r="W37" s="247"/>
      <c r="X37" s="252"/>
      <c r="Y37" s="247"/>
    </row>
    <row r="38" spans="1:25" s="4" customFormat="1" ht="13.5" customHeight="1">
      <c r="A38" s="10" t="s">
        <v>178</v>
      </c>
      <c r="B38" s="23"/>
      <c r="C38" s="23"/>
      <c r="D38" s="23"/>
      <c r="E38" s="23"/>
      <c r="F38" s="23"/>
      <c r="G38" s="23"/>
      <c r="H38" s="23"/>
      <c r="I38" s="23"/>
      <c r="J38" s="23"/>
      <c r="K38" s="173"/>
      <c r="M38" s="23" t="s">
        <v>297</v>
      </c>
      <c r="N38" s="23"/>
      <c r="O38" s="23"/>
      <c r="P38" s="23"/>
      <c r="Q38" s="23"/>
      <c r="R38" s="173"/>
      <c r="S38" s="23"/>
      <c r="W38" s="28"/>
    </row>
    <row r="39" spans="1:25" s="4" customFormat="1" ht="13.5" customHeight="1">
      <c r="A39" s="10" t="s">
        <v>179</v>
      </c>
      <c r="B39" s="173"/>
      <c r="C39" s="23"/>
      <c r="D39" s="23"/>
      <c r="E39" s="23"/>
      <c r="F39" s="23"/>
      <c r="G39" s="23"/>
      <c r="H39" s="23"/>
      <c r="I39" s="23"/>
      <c r="J39" s="23"/>
      <c r="K39" s="173"/>
      <c r="M39" s="23" t="s">
        <v>181</v>
      </c>
      <c r="N39" s="23"/>
      <c r="O39" s="23"/>
      <c r="P39" s="23"/>
      <c r="Q39" s="23"/>
      <c r="R39" s="173"/>
      <c r="S39" s="23"/>
      <c r="W39" s="28"/>
    </row>
    <row r="40" spans="1:25" ht="13.5" customHeight="1">
      <c r="A40" s="10" t="s">
        <v>298</v>
      </c>
      <c r="B40" s="23"/>
      <c r="C40" s="23"/>
      <c r="D40" s="23"/>
      <c r="E40" s="23"/>
      <c r="F40" s="23"/>
      <c r="G40" s="23"/>
      <c r="H40" s="23"/>
      <c r="I40" s="23"/>
      <c r="J40" s="23"/>
      <c r="K40" s="173"/>
      <c r="M40" s="23" t="s">
        <v>182</v>
      </c>
      <c r="N40" s="23"/>
      <c r="O40" s="23"/>
      <c r="P40" s="23"/>
      <c r="Q40" s="23"/>
      <c r="R40" s="173"/>
      <c r="S40" s="23"/>
      <c r="W40" s="140"/>
    </row>
    <row r="41" spans="1:25" ht="13.5" customHeight="1">
      <c r="A41" s="23" t="s">
        <v>180</v>
      </c>
      <c r="B41" s="23"/>
      <c r="C41" s="23"/>
      <c r="D41" s="23"/>
      <c r="E41" s="23"/>
      <c r="F41" s="23"/>
      <c r="G41" s="23"/>
      <c r="H41" s="23"/>
      <c r="I41" s="23"/>
      <c r="J41" s="23"/>
      <c r="K41" s="173"/>
      <c r="M41" s="23" t="s">
        <v>217</v>
      </c>
      <c r="N41" s="23"/>
      <c r="O41" s="23"/>
      <c r="P41" s="23"/>
      <c r="Q41" s="23"/>
      <c r="R41" s="173"/>
      <c r="S41" s="23"/>
      <c r="W41" s="140"/>
    </row>
    <row r="42" spans="1:25" ht="13.5" customHeight="1">
      <c r="B42" s="23"/>
      <c r="C42" s="23"/>
      <c r="D42" s="23"/>
      <c r="E42" s="23"/>
      <c r="F42" s="23"/>
      <c r="G42" s="23"/>
      <c r="H42" s="23"/>
      <c r="I42" s="23"/>
      <c r="J42" s="173"/>
      <c r="K42" s="173"/>
      <c r="M42" s="23" t="s">
        <v>183</v>
      </c>
      <c r="N42" s="23"/>
      <c r="O42" s="23"/>
      <c r="P42" s="23"/>
      <c r="Q42" s="23"/>
      <c r="R42" s="173"/>
      <c r="S42" s="23"/>
    </row>
    <row r="43" spans="1:25" ht="13.5" customHeight="1">
      <c r="B43" s="23"/>
      <c r="C43" s="10"/>
      <c r="D43" s="23"/>
      <c r="E43" s="23"/>
      <c r="F43" s="23"/>
      <c r="G43" s="23"/>
      <c r="H43" s="23"/>
      <c r="I43" s="23"/>
      <c r="J43" s="173"/>
      <c r="K43" s="173"/>
      <c r="L43" s="23"/>
      <c r="M43" s="23" t="s">
        <v>339</v>
      </c>
      <c r="N43" s="23"/>
      <c r="O43" s="23"/>
      <c r="P43" s="23"/>
      <c r="Q43" s="23"/>
      <c r="R43" s="173"/>
      <c r="S43" s="23"/>
    </row>
    <row r="44" spans="1:25" ht="13.5" customHeight="1">
      <c r="A44" s="23"/>
      <c r="B44" s="23"/>
      <c r="C44" s="10"/>
      <c r="D44" s="23"/>
      <c r="E44" s="23"/>
      <c r="F44" s="23"/>
      <c r="G44" s="23"/>
      <c r="H44" s="23"/>
      <c r="I44" s="23"/>
      <c r="J44" s="173"/>
      <c r="K44" s="173"/>
      <c r="M44" s="23"/>
      <c r="N44" s="23"/>
      <c r="O44" s="23"/>
      <c r="P44" s="23"/>
      <c r="Q44" s="23"/>
      <c r="R44" s="173"/>
      <c r="S44" s="23"/>
    </row>
    <row r="45" spans="1:25">
      <c r="A45" s="23"/>
      <c r="B45" s="23"/>
      <c r="C45" s="23"/>
      <c r="D45" s="23"/>
      <c r="E45" s="23"/>
      <c r="F45" s="23"/>
      <c r="G45" s="23"/>
      <c r="H45" s="23"/>
      <c r="I45" s="23"/>
      <c r="J45" s="173"/>
      <c r="K45" s="173"/>
      <c r="L45" s="173"/>
      <c r="M45" s="23"/>
      <c r="N45" s="23"/>
      <c r="O45" s="23"/>
      <c r="P45" s="23"/>
      <c r="Q45" s="23"/>
      <c r="R45" s="173"/>
      <c r="S45" s="23"/>
    </row>
    <row r="46" spans="1:25">
      <c r="A46" s="23"/>
      <c r="B46" s="23"/>
      <c r="C46" s="23"/>
      <c r="D46" s="23"/>
      <c r="E46" s="23"/>
      <c r="F46" s="23"/>
      <c r="G46" s="23"/>
      <c r="H46" s="23"/>
      <c r="I46" s="23"/>
      <c r="J46" s="173"/>
      <c r="K46" s="173"/>
      <c r="M46" s="23"/>
      <c r="N46" s="23"/>
      <c r="O46" s="23"/>
      <c r="P46" s="23"/>
      <c r="Q46" s="23"/>
      <c r="R46" s="173"/>
      <c r="S46" s="23"/>
    </row>
    <row r="47" spans="1:25">
      <c r="A47" s="23"/>
      <c r="B47" s="23"/>
      <c r="C47" s="23"/>
      <c r="D47" s="23"/>
      <c r="E47" s="23"/>
      <c r="F47" s="23"/>
      <c r="G47" s="23"/>
      <c r="H47" s="23"/>
      <c r="I47" s="23"/>
      <c r="J47" s="23"/>
      <c r="K47" s="173"/>
      <c r="L47" s="173"/>
      <c r="M47" s="23"/>
      <c r="N47" s="23"/>
      <c r="O47" s="23"/>
      <c r="P47" s="23"/>
      <c r="Q47" s="23"/>
      <c r="R47" s="173"/>
      <c r="S47" s="23"/>
    </row>
    <row r="48" spans="1:25">
      <c r="O48" s="253"/>
    </row>
    <row r="49" spans="15:15">
      <c r="O49" s="253"/>
    </row>
  </sheetData>
  <mergeCells count="1">
    <mergeCell ref="A5:C5"/>
  </mergeCells>
  <phoneticPr fontId="3"/>
  <conditionalFormatting sqref="M11:M20">
    <cfRule type="expression" dxfId="33" priority="34" stopIfTrue="1">
      <formula>FIND("=",shiki(M11))&gt;0</formula>
    </cfRule>
  </conditionalFormatting>
  <conditionalFormatting sqref="M22">
    <cfRule type="expression" dxfId="32" priority="33" stopIfTrue="1">
      <formula>FIND("=",shiki(M22))&gt;0</formula>
    </cfRule>
  </conditionalFormatting>
  <conditionalFormatting sqref="M24 M26">
    <cfRule type="expression" dxfId="31" priority="32" stopIfTrue="1">
      <formula>FIND("=",shiki(M24))&gt;0</formula>
    </cfRule>
  </conditionalFormatting>
  <conditionalFormatting sqref="M28">
    <cfRule type="expression" dxfId="30" priority="31" stopIfTrue="1">
      <formula>FIND("=",shiki(M28))&gt;0</formula>
    </cfRule>
  </conditionalFormatting>
  <conditionalFormatting sqref="M30">
    <cfRule type="expression" dxfId="29" priority="30" stopIfTrue="1">
      <formula>FIND("=",shiki(M30))&gt;0</formula>
    </cfRule>
  </conditionalFormatting>
  <conditionalFormatting sqref="M32:M34">
    <cfRule type="expression" dxfId="28" priority="29" stopIfTrue="1">
      <formula>FIND("=",shiki(M32))&gt;0</formula>
    </cfRule>
  </conditionalFormatting>
  <conditionalFormatting sqref="M21:P21">
    <cfRule type="expression" dxfId="27" priority="28" stopIfTrue="1">
      <formula>FIND("=",shiki(M21))&gt;0</formula>
    </cfRule>
  </conditionalFormatting>
  <conditionalFormatting sqref="M23:Q23">
    <cfRule type="expression" dxfId="26" priority="27" stopIfTrue="1">
      <formula>FIND("=",shiki(M23))&gt;0</formula>
    </cfRule>
  </conditionalFormatting>
  <conditionalFormatting sqref="M27:N27 Q27">
    <cfRule type="expression" dxfId="25" priority="26" stopIfTrue="1">
      <formula>FIND("=",shiki(M27))&gt;0</formula>
    </cfRule>
  </conditionalFormatting>
  <conditionalFormatting sqref="M29:Q29">
    <cfRule type="expression" dxfId="24" priority="25" stopIfTrue="1">
      <formula>FIND("=",shiki(M29))&gt;0</formula>
    </cfRule>
  </conditionalFormatting>
  <conditionalFormatting sqref="M31:Q31">
    <cfRule type="expression" dxfId="23" priority="24" stopIfTrue="1">
      <formula>FIND("=",shiki(M31))&gt;0</formula>
    </cfRule>
  </conditionalFormatting>
  <conditionalFormatting sqref="N11:N20">
    <cfRule type="expression" dxfId="22" priority="23" stopIfTrue="1">
      <formula>FIND("=",shiki(N11))&gt;0</formula>
    </cfRule>
  </conditionalFormatting>
  <conditionalFormatting sqref="N22">
    <cfRule type="expression" dxfId="21" priority="22" stopIfTrue="1">
      <formula>FIND("=",shiki(N22))&gt;0</formula>
    </cfRule>
  </conditionalFormatting>
  <conditionalFormatting sqref="N24">
    <cfRule type="expression" dxfId="20" priority="21" stopIfTrue="1">
      <formula>FIND("=",shiki(N24))&gt;0</formula>
    </cfRule>
  </conditionalFormatting>
  <conditionalFormatting sqref="N26">
    <cfRule type="expression" dxfId="19" priority="20" stopIfTrue="1">
      <formula>FIND("=",shiki(N26))&gt;0</formula>
    </cfRule>
  </conditionalFormatting>
  <conditionalFormatting sqref="N25">
    <cfRule type="expression" dxfId="18" priority="19" stopIfTrue="1">
      <formula>FIND("=",shiki(N25))&gt;0</formula>
    </cfRule>
  </conditionalFormatting>
  <conditionalFormatting sqref="N28">
    <cfRule type="expression" dxfId="17" priority="18" stopIfTrue="1">
      <formula>FIND("=",shiki(N28))&gt;0</formula>
    </cfRule>
  </conditionalFormatting>
  <conditionalFormatting sqref="N30">
    <cfRule type="expression" dxfId="16" priority="17" stopIfTrue="1">
      <formula>FIND("=",shiki(N30))&gt;0</formula>
    </cfRule>
  </conditionalFormatting>
  <conditionalFormatting sqref="N32:N34">
    <cfRule type="expression" dxfId="15" priority="16" stopIfTrue="1">
      <formula>FIND("=",shiki(N32))&gt;0</formula>
    </cfRule>
  </conditionalFormatting>
  <conditionalFormatting sqref="N36">
    <cfRule type="expression" dxfId="14" priority="15" stopIfTrue="1">
      <formula>FIND("=",shiki(N36))&gt;0</formula>
    </cfRule>
  </conditionalFormatting>
  <conditionalFormatting sqref="O11:O13 O15:O20">
    <cfRule type="expression" dxfId="13" priority="14" stopIfTrue="1">
      <formula>FIND("=",shiki(O11))&gt;0</formula>
    </cfRule>
  </conditionalFormatting>
  <conditionalFormatting sqref="O22">
    <cfRule type="expression" dxfId="12" priority="13" stopIfTrue="1">
      <formula>FIND("=",shiki(O22))&gt;0</formula>
    </cfRule>
  </conditionalFormatting>
  <conditionalFormatting sqref="O24:O26">
    <cfRule type="expression" dxfId="11" priority="12" stopIfTrue="1">
      <formula>FIND("=",shiki(O24))&gt;0</formula>
    </cfRule>
  </conditionalFormatting>
  <conditionalFormatting sqref="O30">
    <cfRule type="expression" dxfId="10" priority="11" stopIfTrue="1">
      <formula>FIND("=",shiki(O30))&gt;0</formula>
    </cfRule>
  </conditionalFormatting>
  <conditionalFormatting sqref="O33:O34">
    <cfRule type="expression" dxfId="9" priority="10" stopIfTrue="1">
      <formula>FIND("=",shiki(O33))&gt;0</formula>
    </cfRule>
  </conditionalFormatting>
  <conditionalFormatting sqref="O36">
    <cfRule type="expression" dxfId="8" priority="9" stopIfTrue="1">
      <formula>FIND("=",shiki(O36))&gt;0</formula>
    </cfRule>
  </conditionalFormatting>
  <conditionalFormatting sqref="P11:P13 P15:P20">
    <cfRule type="expression" dxfId="7" priority="8" stopIfTrue="1">
      <formula>FIND("=",shiki(P11))&gt;0</formula>
    </cfRule>
  </conditionalFormatting>
  <conditionalFormatting sqref="P22">
    <cfRule type="expression" dxfId="6" priority="7" stopIfTrue="1">
      <formula>FIND("=",shiki(P22))&gt;0</formula>
    </cfRule>
  </conditionalFormatting>
  <conditionalFormatting sqref="P24:P26">
    <cfRule type="expression" dxfId="5" priority="6" stopIfTrue="1">
      <formula>FIND("=",shiki(P24))&gt;0</formula>
    </cfRule>
  </conditionalFormatting>
  <conditionalFormatting sqref="P30">
    <cfRule type="expression" dxfId="4" priority="5" stopIfTrue="1">
      <formula>FIND("=",shiki(P30))&gt;0</formula>
    </cfRule>
  </conditionalFormatting>
  <conditionalFormatting sqref="P33:P34">
    <cfRule type="expression" dxfId="3" priority="4" stopIfTrue="1">
      <formula>FIND("=",shiki(P33))&gt;0</formula>
    </cfRule>
  </conditionalFormatting>
  <conditionalFormatting sqref="P36">
    <cfRule type="expression" dxfId="2" priority="3" stopIfTrue="1">
      <formula>FIND("=",shiki(P36))&gt;0</formula>
    </cfRule>
  </conditionalFormatting>
  <conditionalFormatting sqref="M25">
    <cfRule type="expression" dxfId="1" priority="2" stopIfTrue="1">
      <formula>FIND("=",shiki(M25))&gt;0</formula>
    </cfRule>
  </conditionalFormatting>
  <conditionalFormatting sqref="Q33">
    <cfRule type="expression" dxfId="0" priority="1" stopIfTrue="1">
      <formula>FIND("=",shiki(Q33))&gt;0</formula>
    </cfRule>
  </conditionalFormatting>
  <printOptions horizontalCentered="1"/>
  <pageMargins left="0.39370078740157483" right="0.39370078740157483" top="0.59055118110236227" bottom="0.39370078740157483" header="0.39370078740157483" footer="0.19685039370078741"/>
  <pageSetup paperSize="8" orientation="landscape" r:id="rId1"/>
  <headerFooter alignWithMargins="0"/>
  <colBreaks count="1" manualBreakCount="1">
    <brk id="12" max="4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Q46"/>
  <sheetViews>
    <sheetView showGridLines="0" view="pageBreakPreview" zoomScaleNormal="100" zoomScaleSheetLayoutView="100" workbookViewId="0"/>
  </sheetViews>
  <sheetFormatPr defaultColWidth="8" defaultRowHeight="12"/>
  <cols>
    <col min="1" max="1" width="2.5" style="321" customWidth="1"/>
    <col min="2" max="2" width="9.375" style="322" customWidth="1"/>
    <col min="3" max="3" width="1.25" style="322" customWidth="1"/>
    <col min="4" max="10" width="11.125" style="322" customWidth="1"/>
    <col min="11" max="11" width="5.625" style="322" customWidth="1"/>
    <col min="12" max="16384" width="8" style="321"/>
  </cols>
  <sheetData>
    <row r="1" spans="1:17" s="306" customFormat="1" ht="18.75" customHeight="1">
      <c r="A1" s="304" t="s">
        <v>127</v>
      </c>
      <c r="B1" s="305"/>
      <c r="C1" s="305"/>
      <c r="D1" s="305"/>
      <c r="E1" s="305"/>
      <c r="F1" s="305"/>
      <c r="G1" s="305"/>
      <c r="H1" s="305"/>
      <c r="I1" s="305"/>
      <c r="J1" s="305"/>
      <c r="K1" s="305"/>
    </row>
    <row r="2" spans="1:17" s="306" customFormat="1" ht="37.5" customHeight="1" thickBot="1">
      <c r="A2" s="304"/>
      <c r="B2" s="305"/>
      <c r="C2" s="305"/>
      <c r="D2" s="305"/>
      <c r="E2" s="305"/>
      <c r="F2" s="305"/>
      <c r="G2" s="305"/>
      <c r="H2" s="305"/>
      <c r="I2" s="305"/>
      <c r="J2" s="305"/>
      <c r="K2" s="305"/>
    </row>
    <row r="3" spans="1:17" s="307" customFormat="1" ht="10.5" hidden="1" customHeight="1">
      <c r="B3" s="308"/>
      <c r="C3" s="308"/>
      <c r="D3" s="308"/>
      <c r="E3" s="308"/>
      <c r="F3" s="308"/>
      <c r="G3" s="308"/>
      <c r="H3" s="308"/>
      <c r="I3" s="308"/>
      <c r="J3" s="308"/>
      <c r="K3" s="308"/>
    </row>
    <row r="4" spans="1:17" s="307" customFormat="1" ht="10.5" hidden="1" customHeight="1">
      <c r="B4" s="308"/>
      <c r="C4" s="308"/>
      <c r="D4" s="308"/>
      <c r="E4" s="308"/>
      <c r="F4" s="308"/>
      <c r="G4" s="308"/>
      <c r="H4" s="308"/>
      <c r="I4" s="308"/>
      <c r="J4" s="308"/>
      <c r="K4" s="308"/>
    </row>
    <row r="5" spans="1:17" s="307" customFormat="1" ht="10.5" hidden="1" customHeight="1">
      <c r="B5" s="308"/>
      <c r="C5" s="308"/>
      <c r="D5" s="308"/>
      <c r="E5" s="308"/>
      <c r="F5" s="308"/>
      <c r="G5" s="308"/>
      <c r="H5" s="308"/>
      <c r="I5" s="308"/>
      <c r="J5" s="308"/>
      <c r="K5" s="308"/>
    </row>
    <row r="6" spans="1:17" s="307" customFormat="1" ht="11.25" hidden="1" customHeight="1" thickBot="1">
      <c r="B6" s="308"/>
      <c r="C6" s="308"/>
      <c r="D6" s="308"/>
      <c r="E6" s="308"/>
      <c r="F6" s="308"/>
      <c r="G6" s="308"/>
      <c r="H6" s="308"/>
      <c r="I6" s="308"/>
      <c r="J6" s="308"/>
      <c r="K6" s="308"/>
    </row>
    <row r="7" spans="1:17" s="326" customFormat="1" ht="60" customHeight="1">
      <c r="A7" s="456" t="s">
        <v>321</v>
      </c>
      <c r="B7" s="456"/>
      <c r="C7" s="457"/>
      <c r="D7" s="327" t="s">
        <v>367</v>
      </c>
      <c r="E7" s="327" t="s">
        <v>368</v>
      </c>
      <c r="F7" s="327" t="s">
        <v>369</v>
      </c>
      <c r="G7" s="328" t="s">
        <v>370</v>
      </c>
      <c r="H7" s="328" t="s">
        <v>371</v>
      </c>
      <c r="I7" s="328" t="s">
        <v>372</v>
      </c>
      <c r="J7" s="458" t="s">
        <v>373</v>
      </c>
      <c r="K7" s="459"/>
    </row>
    <row r="8" spans="1:17" s="33" customFormat="1" ht="17.25" customHeight="1">
      <c r="A8" s="127"/>
      <c r="B8" s="242"/>
      <c r="C8" s="329"/>
      <c r="D8" s="330" t="s">
        <v>6</v>
      </c>
      <c r="E8" s="330" t="s">
        <v>6</v>
      </c>
      <c r="F8" s="330" t="s">
        <v>6</v>
      </c>
      <c r="G8" s="330" t="s">
        <v>53</v>
      </c>
      <c r="H8" s="330" t="s">
        <v>53</v>
      </c>
      <c r="I8" s="330" t="s">
        <v>53</v>
      </c>
      <c r="J8" s="331"/>
      <c r="K8" s="330" t="s">
        <v>53</v>
      </c>
    </row>
    <row r="9" spans="1:17" s="312" customFormat="1" ht="17.25" customHeight="1">
      <c r="A9" s="142"/>
      <c r="B9" s="70" t="s">
        <v>8</v>
      </c>
      <c r="C9" s="332"/>
      <c r="D9" s="333">
        <v>338</v>
      </c>
      <c r="E9" s="333">
        <v>7447</v>
      </c>
      <c r="F9" s="333">
        <v>678777</v>
      </c>
      <c r="G9" s="334">
        <v>3382</v>
      </c>
      <c r="H9" s="334">
        <v>2048</v>
      </c>
      <c r="I9" s="334">
        <v>305</v>
      </c>
      <c r="J9" s="335">
        <v>4984</v>
      </c>
      <c r="K9" s="336">
        <v>56</v>
      </c>
      <c r="L9" s="311"/>
    </row>
    <row r="10" spans="1:17" s="312" customFormat="1" ht="17.25" customHeight="1">
      <c r="A10" s="142"/>
      <c r="B10" s="70" t="s">
        <v>9</v>
      </c>
      <c r="C10" s="332"/>
      <c r="D10" s="76">
        <v>216</v>
      </c>
      <c r="E10" s="76">
        <v>5861</v>
      </c>
      <c r="F10" s="76">
        <v>560870</v>
      </c>
      <c r="G10" s="76">
        <v>2905</v>
      </c>
      <c r="H10" s="76">
        <v>1805</v>
      </c>
      <c r="I10" s="76">
        <v>250</v>
      </c>
      <c r="J10" s="335">
        <v>4245</v>
      </c>
      <c r="K10" s="336">
        <v>44</v>
      </c>
      <c r="L10" s="311"/>
    </row>
    <row r="11" spans="1:17" s="312" customFormat="1" ht="17.25" customHeight="1">
      <c r="A11" s="142"/>
      <c r="B11" s="70" t="s">
        <v>11</v>
      </c>
      <c r="C11" s="332"/>
      <c r="D11" s="76">
        <v>122</v>
      </c>
      <c r="E11" s="76">
        <v>1586</v>
      </c>
      <c r="F11" s="76">
        <v>117907</v>
      </c>
      <c r="G11" s="76">
        <v>477</v>
      </c>
      <c r="H11" s="76">
        <v>243</v>
      </c>
      <c r="I11" s="76">
        <v>55</v>
      </c>
      <c r="J11" s="335">
        <v>739</v>
      </c>
      <c r="K11" s="336">
        <v>12</v>
      </c>
      <c r="L11" s="311"/>
      <c r="P11" s="313"/>
      <c r="Q11" s="313"/>
    </row>
    <row r="12" spans="1:17" s="307" customFormat="1" ht="9" customHeight="1">
      <c r="A12" s="139"/>
      <c r="B12" s="83"/>
      <c r="C12" s="337"/>
      <c r="D12" s="338"/>
      <c r="E12" s="338"/>
      <c r="F12" s="338"/>
      <c r="G12" s="339"/>
      <c r="H12" s="339"/>
      <c r="I12" s="340"/>
      <c r="J12" s="325"/>
      <c r="K12" s="325"/>
      <c r="P12" s="314"/>
      <c r="Q12" s="314"/>
    </row>
    <row r="13" spans="1:17" s="307" customFormat="1" ht="17.25" customHeight="1">
      <c r="A13" s="139">
        <v>1</v>
      </c>
      <c r="B13" s="83" t="s">
        <v>13</v>
      </c>
      <c r="C13" s="337"/>
      <c r="D13" s="87">
        <v>36</v>
      </c>
      <c r="E13" s="87">
        <v>1778</v>
      </c>
      <c r="F13" s="87">
        <v>192314</v>
      </c>
      <c r="G13" s="87">
        <v>1151</v>
      </c>
      <c r="H13" s="87">
        <v>679</v>
      </c>
      <c r="I13" s="87">
        <v>78</v>
      </c>
      <c r="J13" s="341">
        <v>1721</v>
      </c>
      <c r="K13" s="342">
        <v>4</v>
      </c>
      <c r="Q13" s="314"/>
    </row>
    <row r="14" spans="1:17" s="307" customFormat="1" ht="17.25" customHeight="1">
      <c r="A14" s="139">
        <v>2</v>
      </c>
      <c r="B14" s="83" t="s">
        <v>14</v>
      </c>
      <c r="C14" s="337"/>
      <c r="D14" s="338">
        <v>30</v>
      </c>
      <c r="E14" s="338">
        <v>1347</v>
      </c>
      <c r="F14" s="338">
        <v>99684</v>
      </c>
      <c r="G14" s="87">
        <v>616</v>
      </c>
      <c r="H14" s="87">
        <v>395</v>
      </c>
      <c r="I14" s="87">
        <v>44</v>
      </c>
      <c r="J14" s="341">
        <v>637</v>
      </c>
      <c r="K14" s="342">
        <v>3</v>
      </c>
    </row>
    <row r="15" spans="1:17" s="307" customFormat="1" ht="17.25" customHeight="1">
      <c r="A15" s="139">
        <v>3</v>
      </c>
      <c r="B15" s="83" t="s">
        <v>15</v>
      </c>
      <c r="C15" s="337"/>
      <c r="D15" s="338">
        <v>22</v>
      </c>
      <c r="E15" s="338">
        <v>449</v>
      </c>
      <c r="F15" s="338">
        <v>58983</v>
      </c>
      <c r="G15" s="340">
        <v>357</v>
      </c>
      <c r="H15" s="340">
        <v>142</v>
      </c>
      <c r="I15" s="340">
        <v>20</v>
      </c>
      <c r="J15" s="343">
        <v>447</v>
      </c>
      <c r="K15" s="342">
        <v>16</v>
      </c>
    </row>
    <row r="16" spans="1:17" s="307" customFormat="1" ht="17.25" customHeight="1">
      <c r="A16" s="139">
        <v>4</v>
      </c>
      <c r="B16" s="83" t="s">
        <v>16</v>
      </c>
      <c r="C16" s="337"/>
      <c r="D16" s="338">
        <v>15</v>
      </c>
      <c r="E16" s="338">
        <v>283</v>
      </c>
      <c r="F16" s="338">
        <v>15986</v>
      </c>
      <c r="G16" s="340">
        <v>49</v>
      </c>
      <c r="H16" s="340">
        <v>30</v>
      </c>
      <c r="I16" s="340">
        <v>7</v>
      </c>
      <c r="J16" s="343">
        <v>106</v>
      </c>
      <c r="K16" s="342">
        <v>5</v>
      </c>
    </row>
    <row r="17" spans="1:12" s="307" customFormat="1" ht="17.25" customHeight="1">
      <c r="A17" s="139">
        <v>5</v>
      </c>
      <c r="B17" s="83" t="s">
        <v>17</v>
      </c>
      <c r="C17" s="337"/>
      <c r="D17" s="338">
        <v>21</v>
      </c>
      <c r="E17" s="338">
        <v>479</v>
      </c>
      <c r="F17" s="338">
        <v>44552</v>
      </c>
      <c r="G17" s="340">
        <v>186</v>
      </c>
      <c r="H17" s="340">
        <v>261</v>
      </c>
      <c r="I17" s="340">
        <v>25</v>
      </c>
      <c r="J17" s="343">
        <v>283</v>
      </c>
      <c r="K17" s="342"/>
    </row>
    <row r="18" spans="1:12" s="307" customFormat="1" ht="17.25" customHeight="1">
      <c r="A18" s="139">
        <v>6</v>
      </c>
      <c r="B18" s="83" t="s">
        <v>18</v>
      </c>
      <c r="C18" s="337"/>
      <c r="D18" s="338">
        <v>20</v>
      </c>
      <c r="E18" s="338">
        <v>348</v>
      </c>
      <c r="F18" s="338">
        <v>40350</v>
      </c>
      <c r="G18" s="340">
        <v>153</v>
      </c>
      <c r="H18" s="340">
        <v>90</v>
      </c>
      <c r="I18" s="340">
        <v>22</v>
      </c>
      <c r="J18" s="343">
        <v>281</v>
      </c>
      <c r="K18" s="342">
        <v>9</v>
      </c>
    </row>
    <row r="19" spans="1:12" s="307" customFormat="1" ht="17.25" customHeight="1">
      <c r="A19" s="139">
        <v>7</v>
      </c>
      <c r="B19" s="83" t="s">
        <v>19</v>
      </c>
      <c r="C19" s="337"/>
      <c r="D19" s="338">
        <v>16</v>
      </c>
      <c r="E19" s="338">
        <v>234</v>
      </c>
      <c r="F19" s="338">
        <v>23921</v>
      </c>
      <c r="G19" s="340">
        <v>70</v>
      </c>
      <c r="H19" s="340">
        <v>51</v>
      </c>
      <c r="I19" s="340">
        <v>8</v>
      </c>
      <c r="J19" s="343">
        <v>139</v>
      </c>
      <c r="K19" s="342"/>
    </row>
    <row r="20" spans="1:12" s="307" customFormat="1" ht="17.25" customHeight="1">
      <c r="A20" s="139">
        <v>8</v>
      </c>
      <c r="B20" s="83" t="s">
        <v>20</v>
      </c>
      <c r="C20" s="337"/>
      <c r="D20" s="338">
        <v>20</v>
      </c>
      <c r="E20" s="338">
        <v>456</v>
      </c>
      <c r="F20" s="338">
        <v>37168</v>
      </c>
      <c r="G20" s="87">
        <v>139</v>
      </c>
      <c r="H20" s="87">
        <v>81</v>
      </c>
      <c r="I20" s="87">
        <v>17</v>
      </c>
      <c r="J20" s="341">
        <v>307</v>
      </c>
      <c r="K20" s="342">
        <v>2</v>
      </c>
    </row>
    <row r="21" spans="1:12" s="307" customFormat="1" ht="17.25" customHeight="1">
      <c r="A21" s="139">
        <v>9</v>
      </c>
      <c r="B21" s="83" t="s">
        <v>52</v>
      </c>
      <c r="C21" s="337"/>
      <c r="D21" s="87">
        <v>16</v>
      </c>
      <c r="E21" s="87">
        <v>217</v>
      </c>
      <c r="F21" s="87">
        <v>21722</v>
      </c>
      <c r="G21" s="340">
        <v>48</v>
      </c>
      <c r="H21" s="340">
        <v>29</v>
      </c>
      <c r="I21" s="340">
        <v>11</v>
      </c>
      <c r="J21" s="341">
        <v>94</v>
      </c>
      <c r="K21" s="342">
        <v>3</v>
      </c>
    </row>
    <row r="22" spans="1:12" s="307" customFormat="1" ht="17.25" customHeight="1">
      <c r="A22" s="140">
        <v>10</v>
      </c>
      <c r="B22" s="83" t="s">
        <v>22</v>
      </c>
      <c r="C22" s="344"/>
      <c r="D22" s="338">
        <v>20</v>
      </c>
      <c r="E22" s="338">
        <v>270</v>
      </c>
      <c r="F22" s="338">
        <v>26190</v>
      </c>
      <c r="G22" s="340">
        <v>136</v>
      </c>
      <c r="H22" s="340">
        <v>47</v>
      </c>
      <c r="I22" s="340">
        <v>18</v>
      </c>
      <c r="J22" s="341">
        <v>230</v>
      </c>
      <c r="K22" s="342">
        <v>2</v>
      </c>
    </row>
    <row r="23" spans="1:12" s="312" customFormat="1" ht="17.25" customHeight="1">
      <c r="A23" s="142"/>
      <c r="B23" s="70" t="s">
        <v>115</v>
      </c>
      <c r="C23" s="332"/>
      <c r="D23" s="76">
        <v>12</v>
      </c>
      <c r="E23" s="76">
        <v>146</v>
      </c>
      <c r="F23" s="76">
        <v>13061</v>
      </c>
      <c r="G23" s="76">
        <v>57</v>
      </c>
      <c r="H23" s="76">
        <v>30</v>
      </c>
      <c r="I23" s="76">
        <v>5</v>
      </c>
      <c r="J23" s="345">
        <v>140</v>
      </c>
      <c r="K23" s="336">
        <v>2</v>
      </c>
      <c r="L23" s="311"/>
    </row>
    <row r="24" spans="1:12" s="307" customFormat="1" ht="17.25" customHeight="1">
      <c r="A24" s="139">
        <v>11</v>
      </c>
      <c r="B24" s="83" t="s">
        <v>51</v>
      </c>
      <c r="C24" s="337"/>
      <c r="D24" s="87">
        <v>12</v>
      </c>
      <c r="E24" s="87">
        <v>146</v>
      </c>
      <c r="F24" s="87">
        <v>13061</v>
      </c>
      <c r="G24" s="87">
        <v>57</v>
      </c>
      <c r="H24" s="87">
        <v>30</v>
      </c>
      <c r="I24" s="87">
        <v>5</v>
      </c>
      <c r="J24" s="341">
        <v>140</v>
      </c>
      <c r="K24" s="342">
        <v>2</v>
      </c>
    </row>
    <row r="25" spans="1:12" s="312" customFormat="1" ht="17.25" customHeight="1">
      <c r="A25" s="142"/>
      <c r="B25" s="70" t="s">
        <v>26</v>
      </c>
      <c r="C25" s="332"/>
      <c r="D25" s="333">
        <v>39</v>
      </c>
      <c r="E25" s="333">
        <v>493</v>
      </c>
      <c r="F25" s="333">
        <v>43924</v>
      </c>
      <c r="G25" s="76">
        <v>235</v>
      </c>
      <c r="H25" s="76">
        <v>106</v>
      </c>
      <c r="I25" s="76">
        <v>21</v>
      </c>
      <c r="J25" s="345">
        <v>249</v>
      </c>
      <c r="K25" s="346">
        <v>10</v>
      </c>
      <c r="L25" s="311"/>
    </row>
    <row r="26" spans="1:12" s="307" customFormat="1" ht="17.25" customHeight="1">
      <c r="A26" s="139">
        <v>12</v>
      </c>
      <c r="B26" s="83" t="s">
        <v>28</v>
      </c>
      <c r="C26" s="337"/>
      <c r="D26" s="338">
        <v>13</v>
      </c>
      <c r="E26" s="338">
        <v>152</v>
      </c>
      <c r="F26" s="338">
        <v>14525</v>
      </c>
      <c r="G26" s="340">
        <v>79</v>
      </c>
      <c r="H26" s="340">
        <v>31</v>
      </c>
      <c r="I26" s="340">
        <v>5</v>
      </c>
      <c r="J26" s="343">
        <v>51</v>
      </c>
      <c r="K26" s="342">
        <v>8</v>
      </c>
      <c r="L26" s="315"/>
    </row>
    <row r="27" spans="1:12" s="307" customFormat="1" ht="17.25" customHeight="1">
      <c r="A27" s="139">
        <v>13</v>
      </c>
      <c r="B27" s="83" t="s">
        <v>29</v>
      </c>
      <c r="C27" s="337"/>
      <c r="D27" s="338">
        <v>10</v>
      </c>
      <c r="E27" s="338">
        <v>87</v>
      </c>
      <c r="F27" s="338">
        <v>7792</v>
      </c>
      <c r="G27" s="340">
        <v>45</v>
      </c>
      <c r="H27" s="340">
        <v>21</v>
      </c>
      <c r="I27" s="340">
        <v>4</v>
      </c>
      <c r="J27" s="341">
        <v>60</v>
      </c>
      <c r="K27" s="342">
        <v>1</v>
      </c>
      <c r="L27" s="315"/>
    </row>
    <row r="28" spans="1:12" s="307" customFormat="1" ht="17.25" customHeight="1">
      <c r="A28" s="139">
        <v>14</v>
      </c>
      <c r="B28" s="83" t="s">
        <v>30</v>
      </c>
      <c r="C28" s="337"/>
      <c r="D28" s="338">
        <v>16</v>
      </c>
      <c r="E28" s="338">
        <v>254</v>
      </c>
      <c r="F28" s="338">
        <v>21607</v>
      </c>
      <c r="G28" s="87">
        <v>111</v>
      </c>
      <c r="H28" s="87">
        <v>54</v>
      </c>
      <c r="I28" s="87">
        <v>12</v>
      </c>
      <c r="J28" s="343">
        <v>138</v>
      </c>
      <c r="K28" s="347">
        <v>1</v>
      </c>
      <c r="L28" s="315"/>
    </row>
    <row r="29" spans="1:12" s="312" customFormat="1" ht="17.25" customHeight="1">
      <c r="A29" s="142"/>
      <c r="B29" s="70" t="s">
        <v>31</v>
      </c>
      <c r="C29" s="332"/>
      <c r="D29" s="333">
        <v>10</v>
      </c>
      <c r="E29" s="333">
        <v>133</v>
      </c>
      <c r="F29" s="333">
        <v>4638</v>
      </c>
      <c r="G29" s="334">
        <v>9</v>
      </c>
      <c r="H29" s="334">
        <v>6</v>
      </c>
      <c r="I29" s="76">
        <v>4</v>
      </c>
      <c r="J29" s="345">
        <v>9</v>
      </c>
      <c r="K29" s="336"/>
      <c r="L29" s="311"/>
    </row>
    <row r="30" spans="1:12" s="307" customFormat="1" ht="17.25" customHeight="1">
      <c r="A30" s="139">
        <v>15</v>
      </c>
      <c r="B30" s="83" t="s">
        <v>33</v>
      </c>
      <c r="C30" s="337"/>
      <c r="D30" s="338">
        <v>10</v>
      </c>
      <c r="E30" s="338">
        <v>133</v>
      </c>
      <c r="F30" s="338">
        <v>4638</v>
      </c>
      <c r="G30" s="340">
        <v>9</v>
      </c>
      <c r="H30" s="340">
        <v>6</v>
      </c>
      <c r="I30" s="340">
        <v>4</v>
      </c>
      <c r="J30" s="341">
        <v>9</v>
      </c>
      <c r="K30" s="342"/>
      <c r="L30" s="315"/>
    </row>
    <row r="31" spans="1:12" s="312" customFormat="1" ht="17.25" customHeight="1">
      <c r="A31" s="142"/>
      <c r="B31" s="70" t="s">
        <v>34</v>
      </c>
      <c r="C31" s="332"/>
      <c r="D31" s="333">
        <v>16</v>
      </c>
      <c r="E31" s="333">
        <v>178</v>
      </c>
      <c r="F31" s="333">
        <v>16397</v>
      </c>
      <c r="G31" s="334">
        <v>44</v>
      </c>
      <c r="H31" s="334">
        <v>24</v>
      </c>
      <c r="I31" s="334">
        <v>12</v>
      </c>
      <c r="J31" s="345">
        <v>103</v>
      </c>
      <c r="K31" s="336"/>
      <c r="L31" s="311"/>
    </row>
    <row r="32" spans="1:12" s="307" customFormat="1" ht="17.25" customHeight="1">
      <c r="A32" s="139">
        <v>16</v>
      </c>
      <c r="B32" s="83" t="s">
        <v>36</v>
      </c>
      <c r="C32" s="337"/>
      <c r="D32" s="338">
        <v>16</v>
      </c>
      <c r="E32" s="338">
        <v>178</v>
      </c>
      <c r="F32" s="338">
        <v>16397</v>
      </c>
      <c r="G32" s="340">
        <v>44</v>
      </c>
      <c r="H32" s="340">
        <v>24</v>
      </c>
      <c r="I32" s="340">
        <v>12</v>
      </c>
      <c r="J32" s="343">
        <v>75</v>
      </c>
      <c r="K32" s="342"/>
      <c r="L32" s="315"/>
    </row>
    <row r="33" spans="1:12" s="312" customFormat="1" ht="17.25" customHeight="1">
      <c r="A33" s="142"/>
      <c r="B33" s="70" t="s">
        <v>37</v>
      </c>
      <c r="C33" s="332"/>
      <c r="D33" s="333">
        <v>34</v>
      </c>
      <c r="E33" s="333">
        <v>458</v>
      </c>
      <c r="F33" s="333">
        <v>32548</v>
      </c>
      <c r="G33" s="76">
        <v>107</v>
      </c>
      <c r="H33" s="76">
        <v>55</v>
      </c>
      <c r="I33" s="76">
        <v>10</v>
      </c>
      <c r="J33" s="335">
        <v>241</v>
      </c>
      <c r="K33" s="336"/>
      <c r="L33" s="316"/>
    </row>
    <row r="34" spans="1:12" s="307" customFormat="1" ht="17.25" customHeight="1">
      <c r="A34" s="139">
        <v>17</v>
      </c>
      <c r="B34" s="83" t="s">
        <v>39</v>
      </c>
      <c r="C34" s="337"/>
      <c r="D34" s="338">
        <v>8</v>
      </c>
      <c r="E34" s="338">
        <v>94</v>
      </c>
      <c r="F34" s="338">
        <v>5503</v>
      </c>
      <c r="G34" s="340">
        <v>16</v>
      </c>
      <c r="H34" s="340">
        <v>7</v>
      </c>
      <c r="I34" s="87">
        <v>1</v>
      </c>
      <c r="J34" s="340">
        <v>41</v>
      </c>
      <c r="K34" s="340"/>
      <c r="L34" s="317"/>
    </row>
    <row r="35" spans="1:12" s="307" customFormat="1" ht="17.25" customHeight="1">
      <c r="A35" s="139">
        <v>18</v>
      </c>
      <c r="B35" s="83" t="s">
        <v>40</v>
      </c>
      <c r="C35" s="337"/>
      <c r="D35" s="338">
        <v>10</v>
      </c>
      <c r="E35" s="338">
        <v>104</v>
      </c>
      <c r="F35" s="338">
        <v>7931</v>
      </c>
      <c r="G35" s="340">
        <v>44</v>
      </c>
      <c r="H35" s="340">
        <v>21</v>
      </c>
      <c r="I35" s="87">
        <v>3</v>
      </c>
      <c r="J35" s="340">
        <v>79</v>
      </c>
      <c r="K35" s="340"/>
      <c r="L35" s="317"/>
    </row>
    <row r="36" spans="1:12" s="307" customFormat="1" ht="17.25" customHeight="1">
      <c r="A36" s="139">
        <v>19</v>
      </c>
      <c r="B36" s="83" t="s">
        <v>41</v>
      </c>
      <c r="C36" s="337"/>
      <c r="D36" s="338">
        <v>16</v>
      </c>
      <c r="E36" s="338">
        <v>260</v>
      </c>
      <c r="F36" s="338">
        <v>19114</v>
      </c>
      <c r="G36" s="340">
        <v>47</v>
      </c>
      <c r="H36" s="340">
        <v>27</v>
      </c>
      <c r="I36" s="340">
        <v>6</v>
      </c>
      <c r="J36" s="225">
        <v>121</v>
      </c>
      <c r="K36" s="225"/>
      <c r="L36" s="317"/>
    </row>
    <row r="37" spans="1:12" s="312" customFormat="1" ht="17.25" customHeight="1">
      <c r="A37" s="142"/>
      <c r="B37" s="70" t="s">
        <v>42</v>
      </c>
      <c r="C37" s="348"/>
      <c r="D37" s="333">
        <v>11</v>
      </c>
      <c r="E37" s="333">
        <v>178</v>
      </c>
      <c r="F37" s="333">
        <v>7339</v>
      </c>
      <c r="G37" s="334">
        <v>25</v>
      </c>
      <c r="H37" s="334">
        <v>22</v>
      </c>
      <c r="I37" s="334">
        <v>3</v>
      </c>
      <c r="J37" s="334">
        <v>25</v>
      </c>
      <c r="K37" s="334"/>
      <c r="L37" s="316"/>
    </row>
    <row r="38" spans="1:12" s="307" customFormat="1" ht="17.25" customHeight="1" thickBot="1">
      <c r="A38" s="164">
        <v>20</v>
      </c>
      <c r="B38" s="101" t="s">
        <v>44</v>
      </c>
      <c r="C38" s="349"/>
      <c r="D38" s="350">
        <v>11</v>
      </c>
      <c r="E38" s="350">
        <v>178</v>
      </c>
      <c r="F38" s="350">
        <v>7339</v>
      </c>
      <c r="G38" s="350">
        <v>25</v>
      </c>
      <c r="H38" s="350">
        <v>22</v>
      </c>
      <c r="I38" s="350">
        <v>3</v>
      </c>
      <c r="J38" s="350">
        <v>25</v>
      </c>
      <c r="K38" s="350"/>
      <c r="L38" s="317"/>
    </row>
    <row r="39" spans="1:12" ht="15" hidden="1" customHeight="1" thickBot="1">
      <c r="A39" s="164"/>
      <c r="B39" s="101"/>
      <c r="C39" s="318"/>
      <c r="D39" s="319"/>
      <c r="E39" s="319"/>
      <c r="F39" s="319"/>
      <c r="G39" s="320"/>
      <c r="H39" s="320"/>
      <c r="I39" s="319">
        <v>4</v>
      </c>
      <c r="J39" s="319"/>
      <c r="K39" s="319"/>
    </row>
    <row r="40" spans="1:12" ht="13.5" customHeight="1">
      <c r="A40" s="309" t="s">
        <v>184</v>
      </c>
      <c r="B40" s="61"/>
      <c r="F40" s="323"/>
      <c r="G40" s="324"/>
      <c r="H40" s="323"/>
      <c r="I40" s="323"/>
      <c r="K40" s="323"/>
    </row>
    <row r="41" spans="1:12" ht="13.5" customHeight="1">
      <c r="A41" s="309" t="s">
        <v>185</v>
      </c>
      <c r="G41" s="325"/>
    </row>
    <row r="42" spans="1:12" ht="13.5" customHeight="1">
      <c r="A42" s="309" t="s">
        <v>225</v>
      </c>
      <c r="G42" s="325"/>
    </row>
    <row r="43" spans="1:12" ht="13.5" customHeight="1">
      <c r="A43" s="309" t="s">
        <v>276</v>
      </c>
    </row>
    <row r="44" spans="1:12" ht="13.5" customHeight="1">
      <c r="A44" s="309" t="s">
        <v>332</v>
      </c>
    </row>
    <row r="45" spans="1:12" ht="13.5" customHeight="1"/>
    <row r="46" spans="1:12" ht="13.5" customHeight="1"/>
  </sheetData>
  <mergeCells count="2">
    <mergeCell ref="A7:C7"/>
    <mergeCell ref="J7:K7"/>
  </mergeCells>
  <phoneticPr fontId="3"/>
  <dataValidations count="1">
    <dataValidation imeMode="disabled" allowBlank="1" showInputMessage="1" showErrorMessage="1" sqref="I9:I38" xr:uid="{10A7F27D-B429-4284-A73E-AA06D4C6D88D}"/>
  </dataValidations>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pageSetUpPr fitToPage="1"/>
  </sheetPr>
  <dimension ref="A1:M45"/>
  <sheetViews>
    <sheetView showGridLines="0" view="pageBreakPreview" zoomScaleNormal="120" zoomScaleSheetLayoutView="100" workbookViewId="0"/>
  </sheetViews>
  <sheetFormatPr defaultColWidth="8" defaultRowHeight="12"/>
  <cols>
    <col min="1" max="1" width="9.75" style="321" customWidth="1"/>
    <col min="2" max="2" width="10.625" style="321" customWidth="1"/>
    <col min="3" max="11" width="7.375" style="321" customWidth="1"/>
    <col min="12" max="12" width="10.625" style="315" customWidth="1"/>
    <col min="13" max="13" width="4" style="321" customWidth="1"/>
    <col min="14" max="16384" width="8" style="321"/>
  </cols>
  <sheetData>
    <row r="1" spans="1:13" s="306" customFormat="1" ht="24" customHeight="1">
      <c r="A1" s="304" t="s">
        <v>186</v>
      </c>
      <c r="B1" s="304"/>
      <c r="C1" s="304"/>
      <c r="D1" s="304"/>
      <c r="E1" s="304"/>
      <c r="F1" s="304"/>
      <c r="G1" s="304"/>
      <c r="H1" s="304"/>
      <c r="I1" s="304"/>
      <c r="J1" s="304"/>
      <c r="K1" s="304"/>
      <c r="L1" s="351"/>
    </row>
    <row r="2" spans="1:13" s="306" customFormat="1" ht="12" customHeight="1">
      <c r="A2" s="304"/>
      <c r="B2" s="304"/>
      <c r="C2" s="304"/>
      <c r="D2" s="304"/>
      <c r="E2" s="304"/>
      <c r="F2" s="304"/>
      <c r="G2" s="304"/>
      <c r="H2" s="304"/>
      <c r="I2" s="304"/>
      <c r="J2" s="304"/>
      <c r="K2" s="304"/>
      <c r="L2" s="351"/>
    </row>
    <row r="3" spans="1:13" s="306" customFormat="1" ht="10.5" customHeight="1">
      <c r="A3" s="304"/>
      <c r="B3" s="304"/>
      <c r="C3" s="304"/>
      <c r="D3" s="304"/>
      <c r="E3" s="304"/>
      <c r="F3" s="304"/>
      <c r="G3" s="304"/>
      <c r="H3" s="304"/>
      <c r="I3" s="304"/>
      <c r="J3" s="304"/>
      <c r="K3" s="304"/>
      <c r="L3" s="379" t="s">
        <v>71</v>
      </c>
    </row>
    <row r="4" spans="1:13" ht="14.25" customHeight="1" thickBot="1">
      <c r="A4" s="352" t="s">
        <v>274</v>
      </c>
      <c r="B4" s="353"/>
      <c r="C4" s="309"/>
      <c r="D4" s="309"/>
      <c r="E4" s="309"/>
      <c r="F4" s="309"/>
      <c r="G4" s="309"/>
      <c r="H4" s="309"/>
      <c r="I4" s="309"/>
      <c r="J4" s="309"/>
      <c r="L4" s="380" t="s">
        <v>70</v>
      </c>
    </row>
    <row r="5" spans="1:13" s="378" customFormat="1" ht="60" customHeight="1">
      <c r="A5" s="365" t="s">
        <v>306</v>
      </c>
      <c r="B5" s="366" t="s">
        <v>374</v>
      </c>
      <c r="C5" s="327" t="s">
        <v>322</v>
      </c>
      <c r="D5" s="327" t="s">
        <v>323</v>
      </c>
      <c r="E5" s="327" t="s">
        <v>324</v>
      </c>
      <c r="F5" s="367" t="s">
        <v>118</v>
      </c>
      <c r="G5" s="367" t="s">
        <v>330</v>
      </c>
      <c r="H5" s="327" t="s">
        <v>325</v>
      </c>
      <c r="I5" s="367" t="s">
        <v>326</v>
      </c>
      <c r="J5" s="367" t="s">
        <v>327</v>
      </c>
      <c r="K5" s="367" t="s">
        <v>121</v>
      </c>
      <c r="L5" s="368" t="s">
        <v>187</v>
      </c>
    </row>
    <row r="6" spans="1:13" s="370" customFormat="1" ht="15" customHeight="1">
      <c r="A6" s="369"/>
      <c r="B6" s="8" t="s">
        <v>69</v>
      </c>
      <c r="C6" s="7" t="s">
        <v>69</v>
      </c>
      <c r="D6" s="7" t="s">
        <v>124</v>
      </c>
      <c r="E6" s="7" t="s">
        <v>68</v>
      </c>
      <c r="F6" s="39" t="s">
        <v>119</v>
      </c>
      <c r="G6" s="39" t="s">
        <v>68</v>
      </c>
      <c r="H6" s="7" t="s">
        <v>333</v>
      </c>
      <c r="I6" s="39" t="s">
        <v>67</v>
      </c>
      <c r="J6" s="39" t="s">
        <v>66</v>
      </c>
      <c r="K6" s="8"/>
      <c r="L6" s="7" t="s">
        <v>224</v>
      </c>
    </row>
    <row r="7" spans="1:13" s="354" customFormat="1" ht="9" customHeight="1">
      <c r="A7" s="355"/>
      <c r="B7" s="36"/>
      <c r="C7" s="34"/>
      <c r="D7" s="34"/>
      <c r="E7" s="34"/>
      <c r="F7" s="37"/>
      <c r="G7" s="37"/>
      <c r="H7" s="34"/>
      <c r="I7" s="37"/>
      <c r="J7" s="37"/>
      <c r="K7" s="36"/>
      <c r="L7" s="34"/>
    </row>
    <row r="8" spans="1:13" ht="16.5" customHeight="1">
      <c r="A8" s="5" t="s">
        <v>13</v>
      </c>
      <c r="B8" s="38" t="s">
        <v>200</v>
      </c>
      <c r="C8" s="9" t="s">
        <v>56</v>
      </c>
      <c r="D8" s="9" t="s">
        <v>56</v>
      </c>
      <c r="E8" s="9" t="s">
        <v>56</v>
      </c>
      <c r="F8" s="9" t="s">
        <v>56</v>
      </c>
      <c r="G8" s="8" t="s">
        <v>56</v>
      </c>
      <c r="H8" s="8" t="s">
        <v>56</v>
      </c>
      <c r="I8" s="7" t="s">
        <v>117</v>
      </c>
      <c r="J8" s="7" t="s">
        <v>117</v>
      </c>
      <c r="K8" s="8" t="s">
        <v>60</v>
      </c>
      <c r="L8" s="7" t="s">
        <v>117</v>
      </c>
      <c r="M8" s="356"/>
    </row>
    <row r="9" spans="1:13" ht="16.5" customHeight="1">
      <c r="A9" s="5" t="s">
        <v>14</v>
      </c>
      <c r="B9" s="39" t="s">
        <v>65</v>
      </c>
      <c r="C9" s="9" t="s">
        <v>56</v>
      </c>
      <c r="D9" s="9" t="s">
        <v>56</v>
      </c>
      <c r="E9" s="9" t="s">
        <v>56</v>
      </c>
      <c r="F9" s="9" t="s">
        <v>56</v>
      </c>
      <c r="G9" s="8" t="s">
        <v>56</v>
      </c>
      <c r="H9" s="8" t="s">
        <v>56</v>
      </c>
      <c r="I9" s="8" t="s">
        <v>56</v>
      </c>
      <c r="J9" s="8" t="s">
        <v>56</v>
      </c>
      <c r="K9" s="8" t="s">
        <v>58</v>
      </c>
      <c r="L9" s="7" t="s">
        <v>56</v>
      </c>
    </row>
    <row r="10" spans="1:13" ht="16.5" customHeight="1">
      <c r="A10" s="5" t="s">
        <v>15</v>
      </c>
      <c r="B10" s="39">
        <v>28</v>
      </c>
      <c r="C10" s="9" t="s">
        <v>56</v>
      </c>
      <c r="D10" s="7" t="s">
        <v>117</v>
      </c>
      <c r="E10" s="7" t="s">
        <v>117</v>
      </c>
      <c r="F10" s="7" t="s">
        <v>117</v>
      </c>
      <c r="G10" s="8" t="s">
        <v>55</v>
      </c>
      <c r="H10" s="8" t="s">
        <v>55</v>
      </c>
      <c r="I10" s="7" t="s">
        <v>117</v>
      </c>
      <c r="J10" s="7" t="s">
        <v>117</v>
      </c>
      <c r="K10" s="7" t="s">
        <v>117</v>
      </c>
      <c r="L10" s="7" t="s">
        <v>117</v>
      </c>
    </row>
    <row r="11" spans="1:13" ht="16.5" customHeight="1">
      <c r="A11" s="5" t="s">
        <v>16</v>
      </c>
      <c r="B11" s="39" t="s">
        <v>64</v>
      </c>
      <c r="C11" s="9" t="s">
        <v>56</v>
      </c>
      <c r="D11" s="7" t="s">
        <v>117</v>
      </c>
      <c r="E11" s="7" t="s">
        <v>117</v>
      </c>
      <c r="F11" s="8" t="s">
        <v>55</v>
      </c>
      <c r="G11" s="7" t="s">
        <v>117</v>
      </c>
      <c r="H11" s="8" t="s">
        <v>56</v>
      </c>
      <c r="I11" s="7" t="s">
        <v>117</v>
      </c>
      <c r="J11" s="7" t="s">
        <v>117</v>
      </c>
      <c r="K11" s="8" t="s">
        <v>60</v>
      </c>
      <c r="L11" s="7" t="s">
        <v>117</v>
      </c>
    </row>
    <row r="12" spans="1:13" ht="16.5" customHeight="1">
      <c r="A12" s="5" t="s">
        <v>17</v>
      </c>
      <c r="B12" s="39" t="s">
        <v>201</v>
      </c>
      <c r="C12" s="9" t="s">
        <v>56</v>
      </c>
      <c r="D12" s="7" t="s">
        <v>117</v>
      </c>
      <c r="E12" s="7" t="s">
        <v>55</v>
      </c>
      <c r="F12" s="7" t="s">
        <v>117</v>
      </c>
      <c r="G12" s="7" t="s">
        <v>117</v>
      </c>
      <c r="H12" s="8" t="s">
        <v>56</v>
      </c>
      <c r="I12" s="7" t="s">
        <v>117</v>
      </c>
      <c r="J12" s="8" t="s">
        <v>55</v>
      </c>
      <c r="K12" s="7" t="s">
        <v>117</v>
      </c>
      <c r="L12" s="7" t="s">
        <v>117</v>
      </c>
    </row>
    <row r="13" spans="1:13" ht="16.5" customHeight="1">
      <c r="A13" s="5" t="s">
        <v>63</v>
      </c>
      <c r="B13" s="39" t="s">
        <v>202</v>
      </c>
      <c r="C13" s="9" t="s">
        <v>56</v>
      </c>
      <c r="D13" s="7" t="s">
        <v>117</v>
      </c>
      <c r="E13" s="7" t="s">
        <v>56</v>
      </c>
      <c r="F13" s="7" t="s">
        <v>56</v>
      </c>
      <c r="G13" s="7" t="s">
        <v>56</v>
      </c>
      <c r="H13" s="8" t="s">
        <v>56</v>
      </c>
      <c r="I13" s="7" t="s">
        <v>117</v>
      </c>
      <c r="J13" s="7" t="s">
        <v>117</v>
      </c>
      <c r="K13" s="7" t="s">
        <v>117</v>
      </c>
      <c r="L13" s="7" t="s">
        <v>117</v>
      </c>
    </row>
    <row r="14" spans="1:13" ht="16.5" customHeight="1">
      <c r="A14" s="5" t="s">
        <v>19</v>
      </c>
      <c r="B14" s="39">
        <v>56</v>
      </c>
      <c r="C14" s="9" t="s">
        <v>56</v>
      </c>
      <c r="D14" s="7" t="s">
        <v>117</v>
      </c>
      <c r="E14" s="7" t="s">
        <v>55</v>
      </c>
      <c r="F14" s="7" t="s">
        <v>117</v>
      </c>
      <c r="G14" s="8" t="s">
        <v>55</v>
      </c>
      <c r="H14" s="8" t="s">
        <v>56</v>
      </c>
      <c r="I14" s="7" t="s">
        <v>117</v>
      </c>
      <c r="J14" s="7" t="s">
        <v>117</v>
      </c>
      <c r="K14" s="7" t="s">
        <v>117</v>
      </c>
      <c r="L14" s="7" t="s">
        <v>117</v>
      </c>
    </row>
    <row r="15" spans="1:13" ht="16.5" customHeight="1">
      <c r="A15" s="5" t="s">
        <v>62</v>
      </c>
      <c r="B15" s="39">
        <v>47</v>
      </c>
      <c r="C15" s="9" t="s">
        <v>56</v>
      </c>
      <c r="D15" s="7" t="s">
        <v>117</v>
      </c>
      <c r="E15" s="9" t="s">
        <v>56</v>
      </c>
      <c r="F15" s="7" t="s">
        <v>117</v>
      </c>
      <c r="G15" s="7" t="s">
        <v>117</v>
      </c>
      <c r="H15" s="8" t="s">
        <v>55</v>
      </c>
      <c r="I15" s="7" t="s">
        <v>117</v>
      </c>
      <c r="J15" s="7" t="s">
        <v>117</v>
      </c>
      <c r="K15" s="8" t="s">
        <v>60</v>
      </c>
      <c r="L15" s="7" t="s">
        <v>117</v>
      </c>
    </row>
    <row r="16" spans="1:13" ht="16.5" customHeight="1">
      <c r="A16" s="5" t="s">
        <v>52</v>
      </c>
      <c r="B16" s="39">
        <v>49</v>
      </c>
      <c r="C16" s="9" t="s">
        <v>56</v>
      </c>
      <c r="D16" s="7" t="s">
        <v>117</v>
      </c>
      <c r="E16" s="9" t="s">
        <v>56</v>
      </c>
      <c r="F16" s="7" t="s">
        <v>117</v>
      </c>
      <c r="G16" s="8" t="s">
        <v>56</v>
      </c>
      <c r="H16" s="8" t="s">
        <v>56</v>
      </c>
      <c r="I16" s="7" t="s">
        <v>117</v>
      </c>
      <c r="J16" s="7" t="s">
        <v>117</v>
      </c>
      <c r="K16" s="8" t="s">
        <v>117</v>
      </c>
      <c r="L16" s="7" t="s">
        <v>117</v>
      </c>
    </row>
    <row r="17" spans="1:12" ht="16.5" customHeight="1">
      <c r="A17" s="5" t="s">
        <v>61</v>
      </c>
      <c r="B17" s="39" t="s">
        <v>203</v>
      </c>
      <c r="C17" s="9" t="s">
        <v>56</v>
      </c>
      <c r="D17" s="9" t="s">
        <v>56</v>
      </c>
      <c r="E17" s="9" t="s">
        <v>56</v>
      </c>
      <c r="F17" s="9" t="s">
        <v>56</v>
      </c>
      <c r="G17" s="8" t="s">
        <v>56</v>
      </c>
      <c r="H17" s="8" t="s">
        <v>56</v>
      </c>
      <c r="I17" s="7" t="s">
        <v>117</v>
      </c>
      <c r="J17" s="7" t="s">
        <v>117</v>
      </c>
      <c r="K17" s="8" t="s">
        <v>60</v>
      </c>
      <c r="L17" s="7" t="s">
        <v>117</v>
      </c>
    </row>
    <row r="18" spans="1:12" ht="16.5" customHeight="1">
      <c r="A18" s="5" t="s">
        <v>51</v>
      </c>
      <c r="B18" s="39" t="s">
        <v>204</v>
      </c>
      <c r="C18" s="9" t="s">
        <v>56</v>
      </c>
      <c r="D18" s="7" t="s">
        <v>117</v>
      </c>
      <c r="E18" s="7" t="s">
        <v>117</v>
      </c>
      <c r="F18" s="7" t="s">
        <v>117</v>
      </c>
      <c r="G18" s="8" t="s">
        <v>56</v>
      </c>
      <c r="H18" s="8" t="s">
        <v>56</v>
      </c>
      <c r="I18" s="7" t="s">
        <v>117</v>
      </c>
      <c r="J18" s="7" t="s">
        <v>117</v>
      </c>
      <c r="K18" s="7" t="s">
        <v>117</v>
      </c>
      <c r="L18" s="7" t="s">
        <v>117</v>
      </c>
    </row>
    <row r="19" spans="1:12" ht="16.5" customHeight="1">
      <c r="A19" s="5" t="s">
        <v>28</v>
      </c>
      <c r="B19" s="39" t="s">
        <v>55</v>
      </c>
      <c r="C19" s="9" t="s">
        <v>56</v>
      </c>
      <c r="D19" s="7" t="s">
        <v>117</v>
      </c>
      <c r="E19" s="7" t="s">
        <v>117</v>
      </c>
      <c r="F19" s="7" t="s">
        <v>117</v>
      </c>
      <c r="G19" s="8" t="s">
        <v>55</v>
      </c>
      <c r="H19" s="8" t="s">
        <v>55</v>
      </c>
      <c r="I19" s="7" t="s">
        <v>117</v>
      </c>
      <c r="J19" s="7" t="s">
        <v>117</v>
      </c>
      <c r="K19" s="7" t="s">
        <v>117</v>
      </c>
      <c r="L19" s="7" t="s">
        <v>117</v>
      </c>
    </row>
    <row r="20" spans="1:12" ht="16.5" customHeight="1">
      <c r="A20" s="5" t="s">
        <v>29</v>
      </c>
      <c r="B20" s="39">
        <v>47</v>
      </c>
      <c r="C20" s="9" t="s">
        <v>56</v>
      </c>
      <c r="D20" s="7" t="s">
        <v>117</v>
      </c>
      <c r="E20" s="7" t="s">
        <v>117</v>
      </c>
      <c r="F20" s="7" t="s">
        <v>117</v>
      </c>
      <c r="G20" s="8" t="s">
        <v>55</v>
      </c>
      <c r="H20" s="8" t="s">
        <v>56</v>
      </c>
      <c r="I20" s="7" t="s">
        <v>117</v>
      </c>
      <c r="J20" s="7" t="s">
        <v>117</v>
      </c>
      <c r="K20" s="7" t="s">
        <v>117</v>
      </c>
      <c r="L20" s="7" t="s">
        <v>117</v>
      </c>
    </row>
    <row r="21" spans="1:12" ht="16.5" customHeight="1">
      <c r="A21" s="5" t="s">
        <v>30</v>
      </c>
      <c r="B21" s="39" t="s">
        <v>59</v>
      </c>
      <c r="C21" s="9" t="s">
        <v>56</v>
      </c>
      <c r="D21" s="7" t="s">
        <v>117</v>
      </c>
      <c r="E21" s="7" t="s">
        <v>117</v>
      </c>
      <c r="F21" s="7" t="s">
        <v>117</v>
      </c>
      <c r="G21" s="8" t="s">
        <v>55</v>
      </c>
      <c r="H21" s="8" t="s">
        <v>56</v>
      </c>
      <c r="I21" s="7" t="s">
        <v>117</v>
      </c>
      <c r="J21" s="7" t="s">
        <v>117</v>
      </c>
      <c r="K21" s="7" t="s">
        <v>117</v>
      </c>
      <c r="L21" s="7" t="s">
        <v>117</v>
      </c>
    </row>
    <row r="22" spans="1:12" ht="16.5" customHeight="1">
      <c r="A22" s="5" t="s">
        <v>33</v>
      </c>
      <c r="B22" s="39" t="s">
        <v>55</v>
      </c>
      <c r="C22" s="9" t="s">
        <v>56</v>
      </c>
      <c r="D22" s="7" t="s">
        <v>117</v>
      </c>
      <c r="E22" s="9" t="s">
        <v>55</v>
      </c>
      <c r="F22" s="7" t="s">
        <v>117</v>
      </c>
      <c r="G22" s="7" t="s">
        <v>117</v>
      </c>
      <c r="H22" s="7" t="s">
        <v>117</v>
      </c>
      <c r="I22" s="7" t="s">
        <v>117</v>
      </c>
      <c r="J22" s="8" t="s">
        <v>55</v>
      </c>
      <c r="K22" s="8" t="s">
        <v>58</v>
      </c>
      <c r="L22" s="7" t="s">
        <v>55</v>
      </c>
    </row>
    <row r="23" spans="1:12" ht="16.5" customHeight="1">
      <c r="A23" s="5" t="s">
        <v>57</v>
      </c>
      <c r="B23" s="39">
        <v>63</v>
      </c>
      <c r="C23" s="9" t="s">
        <v>56</v>
      </c>
      <c r="D23" s="7" t="s">
        <v>117</v>
      </c>
      <c r="E23" s="9" t="s">
        <v>56</v>
      </c>
      <c r="F23" s="7" t="s">
        <v>117</v>
      </c>
      <c r="G23" s="8" t="s">
        <v>55</v>
      </c>
      <c r="H23" s="8" t="s">
        <v>55</v>
      </c>
      <c r="I23" s="7" t="s">
        <v>117</v>
      </c>
      <c r="J23" s="7" t="s">
        <v>117</v>
      </c>
      <c r="K23" s="7" t="s">
        <v>117</v>
      </c>
      <c r="L23" s="7" t="s">
        <v>117</v>
      </c>
    </row>
    <row r="24" spans="1:12" ht="16.5" customHeight="1">
      <c r="A24" s="5" t="s">
        <v>39</v>
      </c>
      <c r="B24" s="39" t="s">
        <v>55</v>
      </c>
      <c r="C24" s="9" t="s">
        <v>56</v>
      </c>
      <c r="D24" s="7" t="s">
        <v>117</v>
      </c>
      <c r="E24" s="7" t="s">
        <v>117</v>
      </c>
      <c r="F24" s="8" t="s">
        <v>55</v>
      </c>
      <c r="G24" s="7" t="s">
        <v>117</v>
      </c>
      <c r="H24" s="7" t="s">
        <v>117</v>
      </c>
      <c r="I24" s="7" t="s">
        <v>117</v>
      </c>
      <c r="J24" s="7" t="s">
        <v>117</v>
      </c>
      <c r="K24" s="7" t="s">
        <v>117</v>
      </c>
      <c r="L24" s="7" t="s">
        <v>117</v>
      </c>
    </row>
    <row r="25" spans="1:12" ht="16.5" customHeight="1">
      <c r="A25" s="5" t="s">
        <v>40</v>
      </c>
      <c r="B25" s="39">
        <v>47</v>
      </c>
      <c r="C25" s="9" t="s">
        <v>56</v>
      </c>
      <c r="D25" s="7" t="s">
        <v>117</v>
      </c>
      <c r="E25" s="7" t="s">
        <v>117</v>
      </c>
      <c r="F25" s="8" t="s">
        <v>55</v>
      </c>
      <c r="G25" s="7" t="s">
        <v>117</v>
      </c>
      <c r="H25" s="7" t="s">
        <v>56</v>
      </c>
      <c r="I25" s="7" t="s">
        <v>117</v>
      </c>
      <c r="J25" s="7" t="s">
        <v>117</v>
      </c>
      <c r="K25" s="7" t="s">
        <v>117</v>
      </c>
      <c r="L25" s="7" t="s">
        <v>117</v>
      </c>
    </row>
    <row r="26" spans="1:12" ht="16.5" customHeight="1">
      <c r="A26" s="5" t="s">
        <v>41</v>
      </c>
      <c r="B26" s="39" t="s">
        <v>55</v>
      </c>
      <c r="C26" s="9" t="s">
        <v>56</v>
      </c>
      <c r="D26" s="7" t="s">
        <v>117</v>
      </c>
      <c r="E26" s="9" t="s">
        <v>56</v>
      </c>
      <c r="F26" s="7" t="s">
        <v>55</v>
      </c>
      <c r="G26" s="7" t="s">
        <v>117</v>
      </c>
      <c r="H26" s="8" t="s">
        <v>56</v>
      </c>
      <c r="I26" s="7" t="s">
        <v>117</v>
      </c>
      <c r="J26" s="7" t="s">
        <v>117</v>
      </c>
      <c r="K26" s="7" t="s">
        <v>117</v>
      </c>
      <c r="L26" s="7" t="s">
        <v>117</v>
      </c>
    </row>
    <row r="27" spans="1:12" ht="16.5" customHeight="1">
      <c r="A27" s="5" t="s">
        <v>44</v>
      </c>
      <c r="B27" s="39" t="s">
        <v>55</v>
      </c>
      <c r="C27" s="9" t="s">
        <v>56</v>
      </c>
      <c r="D27" s="7" t="s">
        <v>117</v>
      </c>
      <c r="E27" s="9" t="s">
        <v>55</v>
      </c>
      <c r="F27" s="7" t="s">
        <v>55</v>
      </c>
      <c r="G27" s="7" t="s">
        <v>117</v>
      </c>
      <c r="H27" s="35" t="s">
        <v>117</v>
      </c>
      <c r="I27" s="35" t="s">
        <v>117</v>
      </c>
      <c r="J27" s="35" t="s">
        <v>117</v>
      </c>
      <c r="K27" s="7" t="s">
        <v>117</v>
      </c>
      <c r="L27" s="7" t="s">
        <v>117</v>
      </c>
    </row>
    <row r="28" spans="1:12" ht="3.75" customHeight="1">
      <c r="A28" s="5"/>
      <c r="B28" s="39"/>
      <c r="C28" s="9"/>
      <c r="D28" s="7"/>
      <c r="E28" s="9"/>
      <c r="F28" s="35"/>
      <c r="G28" s="35"/>
      <c r="H28" s="35"/>
      <c r="I28" s="35"/>
      <c r="J28" s="35"/>
      <c r="K28" s="7"/>
      <c r="L28" s="7"/>
    </row>
    <row r="29" spans="1:12" s="377" customFormat="1" ht="30" customHeight="1" thickBot="1">
      <c r="A29" s="371" t="s">
        <v>54</v>
      </c>
      <c r="B29" s="372" t="s">
        <v>328</v>
      </c>
      <c r="C29" s="373" t="s">
        <v>329</v>
      </c>
      <c r="D29" s="374" t="s">
        <v>205</v>
      </c>
      <c r="E29" s="374" t="s">
        <v>205</v>
      </c>
      <c r="F29" s="375" t="s">
        <v>126</v>
      </c>
      <c r="G29" s="375" t="s">
        <v>126</v>
      </c>
      <c r="H29" s="375" t="s">
        <v>301</v>
      </c>
      <c r="I29" s="375" t="s">
        <v>126</v>
      </c>
      <c r="J29" s="375" t="s">
        <v>126</v>
      </c>
      <c r="K29" s="375" t="s">
        <v>126</v>
      </c>
      <c r="L29" s="376" t="s">
        <v>223</v>
      </c>
    </row>
    <row r="30" spans="1:12" s="6" customFormat="1" ht="13.5" customHeight="1">
      <c r="A30" s="310" t="s">
        <v>188</v>
      </c>
      <c r="B30" s="310"/>
      <c r="C30" s="310"/>
      <c r="D30" s="310" t="s">
        <v>206</v>
      </c>
      <c r="E30" s="357"/>
      <c r="F30" s="357"/>
      <c r="G30" s="357"/>
      <c r="H30" s="357"/>
      <c r="I30" s="357"/>
      <c r="J30" s="357"/>
      <c r="K30" s="357"/>
      <c r="L30" s="325"/>
    </row>
    <row r="31" spans="1:12" s="6" customFormat="1" ht="13.5" customHeight="1">
      <c r="A31" s="310" t="s">
        <v>191</v>
      </c>
      <c r="B31" s="310"/>
      <c r="C31" s="310"/>
      <c r="D31" s="310" t="s">
        <v>207</v>
      </c>
      <c r="E31" s="357"/>
      <c r="F31" s="357"/>
      <c r="G31" s="357"/>
      <c r="H31" s="357"/>
      <c r="I31" s="357"/>
      <c r="J31" s="357"/>
      <c r="K31" s="357"/>
      <c r="L31" s="325"/>
    </row>
    <row r="32" spans="1:12" s="6" customFormat="1" ht="13.5" customHeight="1">
      <c r="A32" s="310"/>
      <c r="B32" s="310"/>
      <c r="C32" s="310" t="s">
        <v>125</v>
      </c>
      <c r="D32" s="310" t="s">
        <v>208</v>
      </c>
      <c r="E32" s="357"/>
      <c r="F32" s="357"/>
      <c r="G32" s="357"/>
      <c r="H32" s="357"/>
      <c r="I32" s="357"/>
      <c r="J32" s="357"/>
      <c r="K32" s="357"/>
      <c r="L32" s="357"/>
    </row>
    <row r="33" spans="1:12" s="6" customFormat="1" ht="13.5" customHeight="1">
      <c r="A33" s="310" t="s">
        <v>189</v>
      </c>
      <c r="B33" s="310"/>
      <c r="C33" s="310"/>
      <c r="D33" s="310" t="s">
        <v>209</v>
      </c>
      <c r="E33" s="357"/>
      <c r="F33" s="357"/>
      <c r="G33" s="357"/>
      <c r="H33" s="357"/>
      <c r="I33" s="357"/>
      <c r="J33" s="357"/>
      <c r="K33" s="357"/>
      <c r="L33" s="325"/>
    </row>
    <row r="34" spans="1:12" s="6" customFormat="1" ht="13.5" customHeight="1">
      <c r="A34" s="310" t="s">
        <v>190</v>
      </c>
      <c r="B34" s="310"/>
      <c r="C34" s="310"/>
      <c r="D34" s="310" t="s">
        <v>210</v>
      </c>
      <c r="E34" s="357"/>
      <c r="F34" s="357"/>
      <c r="G34" s="357"/>
      <c r="H34" s="357"/>
      <c r="I34" s="357"/>
      <c r="J34" s="357"/>
      <c r="K34" s="357"/>
      <c r="L34" s="325"/>
    </row>
    <row r="35" spans="1:12" s="6" customFormat="1" ht="13.5" customHeight="1">
      <c r="A35" s="310" t="s">
        <v>192</v>
      </c>
      <c r="B35" s="310"/>
      <c r="C35" s="310"/>
      <c r="D35" s="310" t="s">
        <v>218</v>
      </c>
      <c r="E35" s="357"/>
      <c r="F35" s="357"/>
      <c r="G35" s="357"/>
      <c r="H35" s="357"/>
      <c r="I35" s="357"/>
      <c r="J35" s="357"/>
      <c r="K35" s="357"/>
      <c r="L35" s="325"/>
    </row>
    <row r="36" spans="1:12" s="6" customFormat="1" ht="13.5" customHeight="1">
      <c r="A36" s="310"/>
      <c r="B36" s="310"/>
      <c r="C36" s="310"/>
      <c r="D36" s="310" t="s">
        <v>219</v>
      </c>
      <c r="E36" s="357"/>
      <c r="F36" s="357"/>
      <c r="G36" s="357"/>
      <c r="H36" s="357"/>
      <c r="I36" s="357"/>
      <c r="J36" s="357"/>
      <c r="K36" s="357"/>
      <c r="L36" s="325"/>
    </row>
    <row r="37" spans="1:12" s="361" customFormat="1" ht="13.5" customHeight="1">
      <c r="A37" s="358" t="s">
        <v>193</v>
      </c>
      <c r="B37" s="358"/>
      <c r="C37" s="358"/>
      <c r="D37" s="358" t="s">
        <v>211</v>
      </c>
      <c r="E37" s="359"/>
      <c r="F37" s="359"/>
      <c r="G37" s="359"/>
      <c r="H37" s="359"/>
      <c r="I37" s="359"/>
      <c r="J37" s="359"/>
      <c r="K37" s="359"/>
      <c r="L37" s="360"/>
    </row>
    <row r="38" spans="1:12" s="361" customFormat="1" ht="13.5" customHeight="1">
      <c r="A38" s="358" t="s">
        <v>194</v>
      </c>
      <c r="B38" s="358"/>
      <c r="C38" s="358"/>
      <c r="D38" s="358" t="s">
        <v>212</v>
      </c>
      <c r="E38" s="359"/>
      <c r="F38" s="359"/>
      <c r="G38" s="359"/>
      <c r="H38" s="359"/>
      <c r="I38" s="359"/>
      <c r="J38" s="359"/>
      <c r="K38" s="359"/>
      <c r="L38" s="360"/>
    </row>
    <row r="39" spans="1:12" s="6" customFormat="1" ht="13.5" customHeight="1">
      <c r="A39" s="310" t="s">
        <v>195</v>
      </c>
      <c r="B39" s="310"/>
      <c r="C39" s="310"/>
      <c r="D39" s="310" t="s">
        <v>213</v>
      </c>
      <c r="E39" s="357"/>
      <c r="F39" s="357"/>
      <c r="G39" s="357"/>
      <c r="H39" s="357"/>
      <c r="I39" s="357"/>
      <c r="J39" s="357"/>
      <c r="K39" s="357"/>
      <c r="L39" s="325"/>
    </row>
    <row r="40" spans="1:12" s="361" customFormat="1" ht="13.5" customHeight="1">
      <c r="A40" s="358" t="s">
        <v>196</v>
      </c>
      <c r="B40" s="358"/>
      <c r="C40" s="358"/>
      <c r="D40" s="358" t="s">
        <v>214</v>
      </c>
      <c r="E40" s="359"/>
      <c r="F40" s="359"/>
      <c r="G40" s="359"/>
      <c r="H40" s="359"/>
      <c r="I40" s="359"/>
      <c r="J40" s="359"/>
      <c r="K40" s="359"/>
      <c r="L40" s="360"/>
    </row>
    <row r="41" spans="1:12" s="361" customFormat="1" ht="13.5" customHeight="1">
      <c r="A41" s="358" t="s">
        <v>197</v>
      </c>
      <c r="B41" s="358"/>
      <c r="C41" s="358"/>
      <c r="D41" s="358" t="s">
        <v>340</v>
      </c>
      <c r="E41" s="359"/>
      <c r="F41" s="359"/>
      <c r="G41" s="359"/>
      <c r="H41" s="359"/>
      <c r="I41" s="359"/>
      <c r="J41" s="359"/>
      <c r="K41" s="359"/>
      <c r="L41" s="360"/>
    </row>
    <row r="42" spans="1:12" s="6" customFormat="1" ht="13.5" customHeight="1">
      <c r="A42" s="358" t="s">
        <v>198</v>
      </c>
      <c r="B42" s="358"/>
      <c r="C42" s="310"/>
      <c r="D42" s="358" t="s">
        <v>226</v>
      </c>
      <c r="E42" s="359"/>
      <c r="F42" s="359"/>
      <c r="G42" s="359"/>
      <c r="H42" s="359"/>
      <c r="I42" s="359"/>
      <c r="J42" s="359"/>
      <c r="K42" s="362"/>
      <c r="L42" s="357"/>
    </row>
    <row r="43" spans="1:12" s="6" customFormat="1" ht="13.5" customHeight="1">
      <c r="A43" s="358"/>
      <c r="B43" s="358"/>
      <c r="C43" s="310"/>
      <c r="D43" s="358" t="s">
        <v>215</v>
      </c>
      <c r="E43" s="359"/>
      <c r="F43" s="359"/>
      <c r="G43" s="359"/>
      <c r="H43" s="359"/>
      <c r="I43" s="359"/>
      <c r="J43" s="359"/>
      <c r="K43" s="362"/>
      <c r="L43" s="357"/>
    </row>
    <row r="44" spans="1:12" s="6" customFormat="1" ht="13.5" customHeight="1">
      <c r="A44" s="358" t="s">
        <v>199</v>
      </c>
      <c r="B44" s="358"/>
      <c r="C44" s="310"/>
      <c r="D44" s="358" t="s">
        <v>216</v>
      </c>
      <c r="E44" s="359"/>
      <c r="F44" s="359"/>
      <c r="G44" s="359"/>
      <c r="H44" s="359"/>
      <c r="I44" s="359"/>
      <c r="J44" s="359"/>
      <c r="K44" s="357"/>
      <c r="L44" s="363"/>
    </row>
    <row r="45" spans="1:12" s="6" customFormat="1" ht="10.5" customHeight="1">
      <c r="A45" s="364"/>
      <c r="B45" s="361"/>
      <c r="C45" s="361"/>
      <c r="D45" s="361"/>
      <c r="E45" s="361"/>
      <c r="F45" s="361"/>
      <c r="G45" s="361"/>
      <c r="H45" s="361"/>
      <c r="I45" s="361"/>
      <c r="J45" s="361"/>
    </row>
  </sheetData>
  <phoneticPr fontId="3"/>
  <printOptions horizontalCentered="1"/>
  <pageMargins left="0.39370078740157483" right="0.39370078740157483" top="0.59055118110236227" bottom="0.39370078740157483" header="0.39370078740157483"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1-1（1）</vt:lpstr>
      <vt:lpstr>1-1(2)</vt:lpstr>
      <vt:lpstr>1-1(3)</vt:lpstr>
      <vt:lpstr>1-1(4)</vt:lpstr>
      <vt:lpstr>1-1(5)</vt:lpstr>
      <vt:lpstr>1-1(6)</vt:lpstr>
      <vt:lpstr>1-2 </vt:lpstr>
      <vt:lpstr>'1-1(2)'!Print_Area</vt:lpstr>
      <vt:lpstr>'1-1(3)'!Print_Area</vt:lpstr>
      <vt:lpstr>'1-1(4)'!Print_Area</vt:lpstr>
      <vt:lpstr>'1-1(5)'!Print_Area</vt:lpstr>
      <vt:lpstr>'1-1(6)'!Print_Area</vt:lpstr>
      <vt:lpstr>'1-2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笹山　菜月（統計分析課）</cp:lastModifiedBy>
  <cp:lastPrinted>2021-12-01T08:15:39Z</cp:lastPrinted>
  <dcterms:created xsi:type="dcterms:W3CDTF">2012-01-12T13:34:52Z</dcterms:created>
  <dcterms:modified xsi:type="dcterms:W3CDTF">2022-03-23T04:22:01Z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