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25BCE1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hp航海用\"/>
    </mc:Choice>
  </mc:AlternateContent>
  <xr:revisionPtr revIDLastSave="0" documentId="13_ncr:1_{3E317CBA-C4BB-4AE5-85EC-D76DF663B802}" xr6:coauthVersionLast="45" xr6:coauthVersionMax="45" xr10:uidLastSave="{00000000-0000-0000-0000-000000000000}"/>
  <bookViews>
    <workbookView xWindow="-120" yWindow="-120" windowWidth="29040" windowHeight="15840" xr2:uid="{B2040B02-56D0-4F8E-8B35-A836F7B8938D}"/>
  </bookViews>
  <sheets>
    <sheet name="13-3" sheetId="1" r:id="rId1"/>
  </sheets>
  <definedNames>
    <definedName name="_xlnm.Print_Area" localSheetId="0">'13-3'!$A$1:$I$53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I7" i="1"/>
  <c r="H8" i="1"/>
  <c r="I8" i="1"/>
  <c r="H9" i="1"/>
  <c r="I9" i="1"/>
  <c r="H10" i="1"/>
  <c r="I10" i="1"/>
  <c r="C14" i="1"/>
  <c r="C15" i="1"/>
  <c r="C16" i="1"/>
  <c r="C17" i="1"/>
  <c r="C18" i="1"/>
  <c r="C19" i="1"/>
  <c r="C20" i="1"/>
  <c r="C21" i="1"/>
  <c r="B25" i="1"/>
  <c r="C25" i="1"/>
  <c r="D25" i="1"/>
  <c r="E25" i="1"/>
  <c r="G25" i="1"/>
  <c r="H25" i="1"/>
  <c r="I25" i="1"/>
  <c r="B26" i="1"/>
  <c r="C26" i="1" s="1"/>
  <c r="D26" i="1"/>
  <c r="E26" i="1" s="1"/>
  <c r="G26" i="1"/>
  <c r="H26" i="1"/>
  <c r="I26" i="1"/>
  <c r="C28" i="1"/>
  <c r="E28" i="1"/>
  <c r="G28" i="1"/>
  <c r="H28" i="1"/>
  <c r="I28" i="1"/>
  <c r="C29" i="1"/>
  <c r="E29" i="1"/>
  <c r="G29" i="1"/>
  <c r="H29" i="1"/>
  <c r="I29" i="1"/>
  <c r="C30" i="1"/>
  <c r="E30" i="1"/>
  <c r="G30" i="1"/>
  <c r="H30" i="1"/>
  <c r="I30" i="1"/>
  <c r="C31" i="1"/>
  <c r="E31" i="1"/>
  <c r="G31" i="1"/>
  <c r="H31" i="1"/>
  <c r="I31" i="1"/>
  <c r="C32" i="1"/>
  <c r="E32" i="1"/>
  <c r="G32" i="1"/>
  <c r="H32" i="1"/>
  <c r="I32" i="1"/>
  <c r="C33" i="1"/>
  <c r="E33" i="1"/>
  <c r="G33" i="1"/>
  <c r="H33" i="1"/>
  <c r="I33" i="1"/>
  <c r="C34" i="1"/>
  <c r="E34" i="1"/>
  <c r="G34" i="1"/>
  <c r="H34" i="1"/>
  <c r="I34" i="1"/>
  <c r="C35" i="1"/>
  <c r="E35" i="1"/>
  <c r="G35" i="1"/>
  <c r="H35" i="1"/>
  <c r="I35" i="1"/>
  <c r="C36" i="1"/>
  <c r="E36" i="1"/>
  <c r="G36" i="1"/>
  <c r="H36" i="1"/>
  <c r="I36" i="1"/>
  <c r="C37" i="1"/>
  <c r="E37" i="1"/>
  <c r="G37" i="1"/>
  <c r="H37" i="1"/>
  <c r="I37" i="1"/>
  <c r="C38" i="1"/>
  <c r="E38" i="1"/>
  <c r="G38" i="1"/>
  <c r="H38" i="1"/>
  <c r="I38" i="1"/>
  <c r="C39" i="1"/>
  <c r="E39" i="1"/>
  <c r="G39" i="1"/>
  <c r="H39" i="1"/>
  <c r="I39" i="1"/>
  <c r="C40" i="1"/>
  <c r="E40" i="1"/>
  <c r="G40" i="1"/>
  <c r="H40" i="1"/>
  <c r="I40" i="1"/>
  <c r="C41" i="1"/>
  <c r="E41" i="1"/>
  <c r="G41" i="1"/>
  <c r="H41" i="1"/>
  <c r="I41" i="1"/>
  <c r="C42" i="1"/>
  <c r="E42" i="1"/>
  <c r="G42" i="1"/>
  <c r="H42" i="1"/>
  <c r="I42" i="1"/>
  <c r="C43" i="1"/>
  <c r="E43" i="1"/>
  <c r="G43" i="1"/>
  <c r="H43" i="1"/>
  <c r="I43" i="1"/>
  <c r="C44" i="1"/>
  <c r="E44" i="1"/>
  <c r="G44" i="1"/>
  <c r="H44" i="1"/>
  <c r="I44" i="1"/>
  <c r="C45" i="1"/>
  <c r="E45" i="1"/>
  <c r="G45" i="1"/>
  <c r="H45" i="1"/>
  <c r="I45" i="1"/>
  <c r="C46" i="1"/>
  <c r="E46" i="1"/>
  <c r="G46" i="1"/>
  <c r="H46" i="1"/>
  <c r="I46" i="1"/>
  <c r="C47" i="1"/>
  <c r="E47" i="1"/>
  <c r="G47" i="1"/>
  <c r="H47" i="1"/>
  <c r="I47" i="1"/>
</calcChain>
</file>

<file path=xl/sharedStrings.xml><?xml version="1.0" encoding="utf-8"?>
<sst xmlns="http://schemas.openxmlformats.org/spreadsheetml/2006/main" count="100" uniqueCount="51">
  <si>
    <t>　　 　及び仲立手数料のいずれの金額も無い事業所は含まない。</t>
    <phoneticPr fontId="3"/>
  </si>
  <si>
    <t xml:space="preserve">     3)平成24年以降は管理、補助的経済活動のみを行う事業所、産業細分類が格付不能の事業所、卸売の商品販売額、小売の商品販売額</t>
    <rPh sb="7" eb="9">
      <t>ヘイセイ</t>
    </rPh>
    <rPh sb="11" eb="12">
      <t>ネン</t>
    </rPh>
    <rPh sb="12" eb="14">
      <t>イコウ</t>
    </rPh>
    <phoneticPr fontId="3"/>
  </si>
  <si>
    <t xml:space="preserve">       の額。</t>
    <phoneticPr fontId="3"/>
  </si>
  <si>
    <t xml:space="preserve">     2)年間商品販売額については、平成24年以降は前年4月1日から当年3月31日まで、それ以前は前年4月1日から当年3月31日までの1年間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39" eb="40">
      <t>ガツ</t>
    </rPh>
    <rPh sb="42" eb="43">
      <t>ニチ</t>
    </rPh>
    <rPh sb="48" eb="50">
      <t>イゼン</t>
    </rPh>
    <rPh sb="51" eb="53">
      <t>ゼンネン</t>
    </rPh>
    <rPh sb="54" eb="55">
      <t>ガツ</t>
    </rPh>
    <rPh sb="56" eb="57">
      <t>ニチ</t>
    </rPh>
    <rPh sb="59" eb="61">
      <t>トウネン</t>
    </rPh>
    <rPh sb="62" eb="63">
      <t>ガツ</t>
    </rPh>
    <rPh sb="65" eb="66">
      <t>ニチ</t>
    </rPh>
    <rPh sb="70" eb="72">
      <t>ネンカン</t>
    </rPh>
    <phoneticPr fontId="3"/>
  </si>
  <si>
    <t>(注) 1)平成24・28年は経済センサス-活動調査、それ以外は商業統計調査による。</t>
    <rPh sb="1" eb="2">
      <t>チュウ</t>
    </rPh>
    <rPh sb="6" eb="8">
      <t>ヘイセイ</t>
    </rPh>
    <rPh sb="13" eb="14">
      <t>ネン</t>
    </rPh>
    <rPh sb="15" eb="17">
      <t>ケイザイ</t>
    </rPh>
    <rPh sb="22" eb="24">
      <t>カツドウ</t>
    </rPh>
    <rPh sb="24" eb="26">
      <t>チョウサ</t>
    </rPh>
    <rPh sb="29" eb="31">
      <t>イガイ</t>
    </rPh>
    <rPh sb="32" eb="34">
      <t>ショウギョウ</t>
    </rPh>
    <rPh sb="34" eb="36">
      <t>トウケイ</t>
    </rPh>
    <rPh sb="36" eb="38">
      <t>チョウサ</t>
    </rPh>
    <phoneticPr fontId="3"/>
  </si>
  <si>
    <t>資料：総務省・経済産業省「経済センサス-活動調査」、経済産業省「商業統計表」、県統計分析課「商業統計調査結果」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rPh sb="26" eb="28">
      <t>ケイザイ</t>
    </rPh>
    <rPh sb="28" eb="31">
      <t>サンギョウショウ</t>
    </rPh>
    <rPh sb="32" eb="34">
      <t>ショウギョウ</t>
    </rPh>
    <rPh sb="34" eb="37">
      <t>トウケイヒョウ</t>
    </rPh>
    <rPh sb="39" eb="40">
      <t>ケン</t>
    </rPh>
    <rPh sb="40" eb="42">
      <t>トウケイ</t>
    </rPh>
    <rPh sb="42" eb="44">
      <t>ブンセキ</t>
    </rPh>
    <rPh sb="44" eb="45">
      <t>カ</t>
    </rPh>
    <rPh sb="46" eb="48">
      <t>ショウギョウ</t>
    </rPh>
    <rPh sb="48" eb="50">
      <t>トウケイ</t>
    </rPh>
    <rPh sb="50" eb="52">
      <t>チョウサ</t>
    </rPh>
    <rPh sb="52" eb="54">
      <t>ケッカ</t>
    </rPh>
    <phoneticPr fontId="3"/>
  </si>
  <si>
    <t>太良町</t>
    <rPh sb="0" eb="2">
      <t>タラ</t>
    </rPh>
    <rPh sb="2" eb="3">
      <t>チョウ</t>
    </rPh>
    <phoneticPr fontId="3"/>
  </si>
  <si>
    <t>白石町</t>
    <rPh sb="0" eb="2">
      <t>シロイシ</t>
    </rPh>
    <rPh sb="2" eb="3">
      <t>マチ</t>
    </rPh>
    <phoneticPr fontId="3"/>
  </si>
  <si>
    <t>江北町</t>
    <rPh sb="0" eb="2">
      <t>コウホク</t>
    </rPh>
    <rPh sb="2" eb="3">
      <t>チョウ</t>
    </rPh>
    <phoneticPr fontId="3"/>
  </si>
  <si>
    <t>大町町</t>
    <rPh sb="0" eb="2">
      <t>オオマチ</t>
    </rPh>
    <rPh sb="2" eb="3">
      <t>マチ</t>
    </rPh>
    <phoneticPr fontId="3"/>
  </si>
  <si>
    <t>有田町</t>
    <rPh sb="0" eb="2">
      <t>アリタ</t>
    </rPh>
    <rPh sb="2" eb="3">
      <t>チョウ</t>
    </rPh>
    <phoneticPr fontId="3"/>
  </si>
  <si>
    <t>玄海町</t>
    <rPh sb="0" eb="2">
      <t>ゲンカイ</t>
    </rPh>
    <rPh sb="2" eb="3">
      <t>チョウ</t>
    </rPh>
    <phoneticPr fontId="3"/>
  </si>
  <si>
    <t>みやき町</t>
    <rPh sb="3" eb="4">
      <t>チョウ</t>
    </rPh>
    <phoneticPr fontId="3"/>
  </si>
  <si>
    <t>上峰町</t>
    <rPh sb="0" eb="2">
      <t>カミミネ</t>
    </rPh>
    <rPh sb="2" eb="3">
      <t>チョウ</t>
    </rPh>
    <phoneticPr fontId="3"/>
  </si>
  <si>
    <t>基山町</t>
    <rPh sb="0" eb="3">
      <t>キヤマチョウ</t>
    </rPh>
    <phoneticPr fontId="3"/>
  </si>
  <si>
    <t>吉野ヶ里町</t>
    <rPh sb="0" eb="4">
      <t>ヨシノガリ</t>
    </rPh>
    <rPh sb="4" eb="5">
      <t>チョウ</t>
    </rPh>
    <phoneticPr fontId="3"/>
  </si>
  <si>
    <t>神埼市</t>
    <rPh sb="0" eb="2">
      <t>カンザキ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</si>
  <si>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</si>
  <si>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小城市</t>
    <rPh sb="0" eb="2">
      <t>オギ</t>
    </rPh>
    <rPh sb="2" eb="3">
      <t>シ</t>
    </rPh>
    <phoneticPr fontId="3"/>
  </si>
  <si>
    <t>鹿島市</t>
  </si>
  <si>
    <t>武雄市</t>
  </si>
  <si>
    <t>伊万里市</t>
  </si>
  <si>
    <t>多久市</t>
  </si>
  <si>
    <t>鳥栖市</t>
  </si>
  <si>
    <t>唐津市</t>
  </si>
  <si>
    <t>佐賀市</t>
  </si>
  <si>
    <t>郡部</t>
    <rPh sb="0" eb="2">
      <t>グンブ</t>
    </rPh>
    <phoneticPr fontId="3"/>
  </si>
  <si>
    <t>市部</t>
    <rPh sb="0" eb="2">
      <t>シブ</t>
    </rPh>
    <phoneticPr fontId="3"/>
  </si>
  <si>
    <t>市　　町　　別</t>
    <rPh sb="3" eb="4">
      <t>マチ</t>
    </rPh>
    <phoneticPr fontId="3"/>
  </si>
  <si>
    <t>…</t>
    <phoneticPr fontId="3"/>
  </si>
  <si>
    <t xml:space="preserve">  100 人以上</t>
    <phoneticPr fontId="9"/>
  </si>
  <si>
    <t xml:space="preserve">       50 ～ 99人　　</t>
    <rPh sb="14" eb="15">
      <t>ニン</t>
    </rPh>
    <phoneticPr fontId="9"/>
  </si>
  <si>
    <t xml:space="preserve">       30 ～ 49人　　</t>
    <rPh sb="14" eb="15">
      <t>ニン</t>
    </rPh>
    <phoneticPr fontId="9"/>
  </si>
  <si>
    <t xml:space="preserve">       20 ～ 29人　　</t>
    <rPh sb="14" eb="15">
      <t>ニン</t>
    </rPh>
    <phoneticPr fontId="9"/>
  </si>
  <si>
    <t xml:space="preserve">       10 ～ 19人　　</t>
    <rPh sb="14" eb="15">
      <t>ニン</t>
    </rPh>
    <phoneticPr fontId="9"/>
  </si>
  <si>
    <t xml:space="preserve">        5 ～ 9人 　　</t>
    <rPh sb="13" eb="14">
      <t>ニン</t>
    </rPh>
    <phoneticPr fontId="9"/>
  </si>
  <si>
    <t>　　　  3 ～ 4 人　　</t>
    <phoneticPr fontId="9"/>
  </si>
  <si>
    <t>　　  　2 人以下 　　</t>
    <rPh sb="8" eb="10">
      <t>イカ</t>
    </rPh>
    <phoneticPr fontId="9"/>
  </si>
  <si>
    <t>従　　業　　者　　規　　模　　別</t>
  </si>
  <si>
    <t>平成 16 年</t>
    <rPh sb="0" eb="2">
      <t>ヘイセイ</t>
    </rPh>
    <rPh sb="6" eb="7">
      <t>ネン</t>
    </rPh>
    <phoneticPr fontId="3"/>
  </si>
  <si>
    <t>構成比</t>
  </si>
  <si>
    <t>従業者1人
当たり販売額</t>
    <phoneticPr fontId="3"/>
  </si>
  <si>
    <t>1事業所
当たり販売額</t>
    <rPh sb="1" eb="4">
      <t>ジギョウショ</t>
    </rPh>
    <phoneticPr fontId="9"/>
  </si>
  <si>
    <t>年間商品
販売額</t>
    <phoneticPr fontId="3"/>
  </si>
  <si>
    <t>従業者数</t>
  </si>
  <si>
    <t>事業所数</t>
    <rPh sb="0" eb="3">
      <t>ジギョウショ</t>
    </rPh>
    <rPh sb="3" eb="4">
      <t>スウ</t>
    </rPh>
    <phoneticPr fontId="9"/>
  </si>
  <si>
    <t>年次、
従業者規模、
市町　</t>
    <rPh sb="4" eb="6">
      <t>ジュウギョウ</t>
    </rPh>
    <rPh sb="6" eb="7">
      <t>シャ</t>
    </rPh>
    <rPh sb="7" eb="9">
      <t>キボ</t>
    </rPh>
    <rPh sb="11" eb="12">
      <t>シ</t>
    </rPh>
    <rPh sb="12" eb="13">
      <t>マチ</t>
    </rPh>
    <phoneticPr fontId="3"/>
  </si>
  <si>
    <t>(単位：事業所、%、人、百万円）</t>
    <rPh sb="1" eb="3">
      <t>タンイ</t>
    </rPh>
    <rPh sb="4" eb="7">
      <t>ジギョウショ</t>
    </rPh>
    <rPh sb="10" eb="11">
      <t>ヒト</t>
    </rPh>
    <rPh sb="12" eb="15">
      <t>ヒャクマンエン</t>
    </rPh>
    <phoneticPr fontId="3"/>
  </si>
  <si>
    <t>平成16・19・28年は6月1日現在。平成24年は2月1日現在。平成26年は7月1日現在。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3"/>
  </si>
  <si>
    <t xml:space="preserve">(平成16・19・24・26・28年) </t>
    <rPh sb="17" eb="18">
      <t>ネン</t>
    </rPh>
    <phoneticPr fontId="9"/>
  </si>
  <si>
    <t>13-3 従業者規模･市町別事業所数、従業者数、年間商品販売額</t>
    <rPh sb="12" eb="13">
      <t>マチ</t>
    </rPh>
    <rPh sb="14" eb="17">
      <t>ジギョウショ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</si>
</sst>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0.0"/>
    <numFmt numFmtId="178" formatCode=".\ #\ ;##########################################################################################################################################################################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1" xfId="1" applyNumberFormat="1" applyFont="1" applyBorder="1" applyAlignment="1">
      <alignment vertical="center"/>
    </xf>
    <xf numFmtId="177" fontId="4" fillId="0" borderId="1" xfId="2" applyNumberFormat="1" applyFont="1" applyFill="1" applyBorder="1" applyAlignment="1">
      <alignment vertical="center"/>
    </xf>
    <xf numFmtId="176" fontId="4" fillId="0" borderId="2" xfId="1" applyNumberFormat="1" applyFont="1" applyBorder="1" applyAlignment="1">
      <alignment horizontal="distributed" vertical="center"/>
    </xf>
    <xf numFmtId="176" fontId="4" fillId="0" borderId="0" xfId="1" applyNumberFormat="1" applyFont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6" fontId="4" fillId="0" borderId="3" xfId="1" applyNumberFormat="1" applyFont="1" applyBorder="1" applyAlignment="1">
      <alignment horizontal="distributed" vertical="center"/>
    </xf>
    <xf numFmtId="177" fontId="4" fillId="0" borderId="0" xfId="1" applyNumberFormat="1" applyFont="1" applyAlignment="1">
      <alignment vertical="center"/>
    </xf>
    <xf numFmtId="0" fontId="7" fillId="0" borderId="0" xfId="0" applyFont="1"/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vertical="center"/>
    </xf>
    <xf numFmtId="178" fontId="8" fillId="0" borderId="0" xfId="1" applyNumberFormat="1" applyFont="1" applyAlignment="1">
      <alignment vertical="center"/>
    </xf>
    <xf numFmtId="176" fontId="8" fillId="0" borderId="3" xfId="1" applyNumberFormat="1" applyFont="1" applyBorder="1" applyAlignment="1">
      <alignment horizontal="distributed" vertical="center"/>
    </xf>
    <xf numFmtId="176" fontId="4" fillId="0" borderId="3" xfId="1" applyNumberFormat="1" applyFont="1" applyBorder="1" applyAlignment="1">
      <alignment vertical="center"/>
    </xf>
    <xf numFmtId="176" fontId="8" fillId="0" borderId="3" xfId="1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76" fontId="4" fillId="0" borderId="0" xfId="1" applyNumberFormat="1" applyFont="1" applyAlignment="1">
      <alignment horizontal="right" vertical="center"/>
    </xf>
    <xf numFmtId="176" fontId="4" fillId="0" borderId="3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3" xfId="1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distributed" vertical="center" justifyLastLine="1"/>
    </xf>
    <xf numFmtId="0" fontId="4" fillId="0" borderId="0" xfId="0" applyFont="1" applyAlignment="1">
      <alignment horizontal="right"/>
    </xf>
    <xf numFmtId="176" fontId="10" fillId="0" borderId="0" xfId="1" applyNumberFormat="1" applyFont="1" applyAlignment="1">
      <alignment horizontal="right"/>
    </xf>
    <xf numFmtId="176" fontId="8" fillId="0" borderId="4" xfId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horizontal="center" vertical="center"/>
    </xf>
    <xf numFmtId="177" fontId="8" fillId="0" borderId="4" xfId="1" applyNumberFormat="1" applyFont="1" applyBorder="1" applyAlignment="1">
      <alignment horizontal="center" vertical="center"/>
    </xf>
    <xf numFmtId="177" fontId="8" fillId="0" borderId="0" xfId="1" applyNumberFormat="1" applyFont="1" applyAlignment="1">
      <alignment horizontal="center" vertical="center"/>
    </xf>
    <xf numFmtId="176" fontId="11" fillId="0" borderId="0" xfId="1" applyNumberFormat="1" applyFont="1" applyAlignment="1">
      <alignment horizontal="center"/>
    </xf>
    <xf numFmtId="176" fontId="4" fillId="0" borderId="12" xfId="1" applyNumberFormat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center" vertical="center" shrinkToFit="1"/>
    </xf>
    <xf numFmtId="176" fontId="4" fillId="0" borderId="13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 wrapText="1"/>
    </xf>
    <xf numFmtId="176" fontId="4" fillId="0" borderId="5" xfId="1" applyNumberFormat="1" applyFont="1" applyBorder="1" applyAlignment="1">
      <alignment horizontal="center" vertical="center" wrapText="1"/>
    </xf>
    <xf numFmtId="176" fontId="4" fillId="0" borderId="11" xfId="1" applyNumberFormat="1" applyFont="1" applyBorder="1" applyAlignment="1">
      <alignment horizontal="center" vertical="center" wrapText="1"/>
    </xf>
    <xf numFmtId="176" fontId="4" fillId="0" borderId="6" xfId="1" applyNumberFormat="1" applyFont="1" applyBorder="1" applyAlignment="1">
      <alignment horizontal="center" vertical="center" wrapText="1"/>
    </xf>
  </cellXfs>
  <cellStyles count="3">
    <cellStyle name="パーセント 2" xfId="2" xr:uid="{ED1F83EA-B4E9-4FDA-B63F-F2B296861A6F}"/>
    <cellStyle name="標準" xfId="0" builtinId="0"/>
    <cellStyle name="標準_130～135_商業ｻｰﾋﾞｽ業貿易" xfId="1" xr:uid="{57BDBFD6-8B63-4BC9-A183-33F759B94A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281F-78B6-415F-A561-1A7C7F47007B}">
  <sheetPr>
    <tabColor rgb="FF92D050"/>
    <pageSetUpPr fitToPage="1"/>
  </sheetPr>
  <dimension ref="A1:I55"/>
  <sheetViews>
    <sheetView tabSelected="1" view="pageBreakPreview" zoomScaleNormal="100" zoomScaleSheetLayoutView="100" workbookViewId="0">
      <selection sqref="A1:I1"/>
    </sheetView>
  </sheetViews>
  <sheetFormatPr defaultRowHeight="13.5" x14ac:dyDescent="0.15"/>
  <cols>
    <col min="1" max="1" width="13.75" style="1" customWidth="1"/>
    <col min="2" max="2" width="10.375" style="1" customWidth="1"/>
    <col min="3" max="3" width="8.875" style="1" customWidth="1"/>
    <col min="4" max="4" width="10.375" style="1" customWidth="1"/>
    <col min="5" max="5" width="8.875" style="1" customWidth="1"/>
    <col min="6" max="6" width="10.375" style="1" customWidth="1"/>
    <col min="7" max="7" width="8.875" style="1" customWidth="1"/>
    <col min="8" max="9" width="10.375" style="1" customWidth="1"/>
    <col min="10" max="16384" width="9" style="1"/>
  </cols>
  <sheetData>
    <row r="1" spans="1:9" ht="20.25" customHeight="1" x14ac:dyDescent="0.2">
      <c r="A1" s="34" t="s">
        <v>50</v>
      </c>
      <c r="B1" s="34"/>
      <c r="C1" s="34"/>
      <c r="D1" s="34"/>
      <c r="E1" s="34"/>
      <c r="F1" s="34"/>
      <c r="G1" s="34"/>
      <c r="H1" s="34"/>
      <c r="I1" s="34"/>
    </row>
    <row r="2" spans="1:9" ht="15" customHeight="1" x14ac:dyDescent="0.15">
      <c r="I2" s="29" t="s">
        <v>49</v>
      </c>
    </row>
    <row r="3" spans="1:9" ht="21.75" customHeight="1" thickBot="1" x14ac:dyDescent="0.2">
      <c r="A3" s="2" t="s">
        <v>48</v>
      </c>
      <c r="I3" s="28" t="s">
        <v>47</v>
      </c>
    </row>
    <row r="4" spans="1:9" ht="33.75" customHeight="1" x14ac:dyDescent="0.15">
      <c r="A4" s="35" t="s">
        <v>46</v>
      </c>
      <c r="B4" s="37" t="s">
        <v>45</v>
      </c>
      <c r="C4" s="27"/>
      <c r="D4" s="39" t="s">
        <v>44</v>
      </c>
      <c r="E4" s="27"/>
      <c r="F4" s="41" t="s">
        <v>43</v>
      </c>
      <c r="G4" s="27"/>
      <c r="H4" s="43" t="s">
        <v>42</v>
      </c>
      <c r="I4" s="41" t="s">
        <v>41</v>
      </c>
    </row>
    <row r="5" spans="1:9" x14ac:dyDescent="0.15">
      <c r="A5" s="36"/>
      <c r="B5" s="38"/>
      <c r="C5" s="26" t="s">
        <v>40</v>
      </c>
      <c r="D5" s="40"/>
      <c r="E5" s="26" t="s">
        <v>40</v>
      </c>
      <c r="F5" s="40"/>
      <c r="G5" s="26" t="s">
        <v>40</v>
      </c>
      <c r="H5" s="44"/>
      <c r="I5" s="42"/>
    </row>
    <row r="6" spans="1:9" ht="16.5" customHeight="1" x14ac:dyDescent="0.15">
      <c r="A6" s="22" t="s">
        <v>39</v>
      </c>
      <c r="B6" s="25">
        <v>12657</v>
      </c>
      <c r="C6" s="4"/>
      <c r="D6" s="25">
        <v>72955</v>
      </c>
      <c r="E6" s="4"/>
      <c r="F6" s="25">
        <v>1907941</v>
      </c>
      <c r="G6" s="4"/>
      <c r="H6" s="9">
        <f>F6/B6</f>
        <v>150.74196097021411</v>
      </c>
      <c r="I6" s="9">
        <f>SUM(F6/D6)</f>
        <v>26.152299362620795</v>
      </c>
    </row>
    <row r="7" spans="1:9" ht="16.5" customHeight="1" x14ac:dyDescent="0.15">
      <c r="A7" s="22">
        <v>19</v>
      </c>
      <c r="B7" s="25">
        <v>11969</v>
      </c>
      <c r="C7" s="4"/>
      <c r="D7" s="25">
        <v>71221</v>
      </c>
      <c r="E7" s="4"/>
      <c r="F7" s="25">
        <v>1835911</v>
      </c>
      <c r="G7" s="4"/>
      <c r="H7" s="9">
        <f>F7/B7</f>
        <v>153.38883783106357</v>
      </c>
      <c r="I7" s="9">
        <f>SUM(F7/D7)</f>
        <v>25.777663891268023</v>
      </c>
    </row>
    <row r="8" spans="1:9" ht="16.5" customHeight="1" x14ac:dyDescent="0.15">
      <c r="A8" s="22">
        <v>24</v>
      </c>
      <c r="B8" s="25">
        <v>8365</v>
      </c>
      <c r="C8" s="4"/>
      <c r="D8" s="25">
        <v>51428</v>
      </c>
      <c r="E8" s="4"/>
      <c r="F8" s="25">
        <v>1467187</v>
      </c>
      <c r="G8" s="4"/>
      <c r="H8" s="9">
        <f>F8/B8</f>
        <v>175.39593544530783</v>
      </c>
      <c r="I8" s="9">
        <f>SUM(F8/D8)</f>
        <v>28.528953099478883</v>
      </c>
    </row>
    <row r="9" spans="1:9" ht="16.5" customHeight="1" x14ac:dyDescent="0.15">
      <c r="A9" s="22">
        <v>26</v>
      </c>
      <c r="B9" s="25">
        <v>8402</v>
      </c>
      <c r="C9" s="4"/>
      <c r="D9" s="25">
        <v>54331</v>
      </c>
      <c r="E9" s="4"/>
      <c r="F9" s="25">
        <v>1465363</v>
      </c>
      <c r="G9" s="4"/>
      <c r="H9" s="9">
        <f>F9/B9</f>
        <v>174.40645084503689</v>
      </c>
      <c r="I9" s="9">
        <f>SUM(F9/D9)</f>
        <v>26.971029430711749</v>
      </c>
    </row>
    <row r="10" spans="1:9" s="13" customFormat="1" ht="16.5" customHeight="1" x14ac:dyDescent="0.15">
      <c r="A10" s="24">
        <v>28</v>
      </c>
      <c r="B10" s="14">
        <v>8635</v>
      </c>
      <c r="C10" s="23">
        <v>100</v>
      </c>
      <c r="D10" s="14">
        <v>58007</v>
      </c>
      <c r="E10" s="23">
        <v>100</v>
      </c>
      <c r="F10" s="14">
        <v>1663929</v>
      </c>
      <c r="G10" s="23">
        <v>100</v>
      </c>
      <c r="H10" s="14">
        <f>F10/B10</f>
        <v>192.69588882455125</v>
      </c>
      <c r="I10" s="14">
        <f>SUM(F10/D10)</f>
        <v>28.684969055458826</v>
      </c>
    </row>
    <row r="11" spans="1:9" ht="16.5" customHeight="1" x14ac:dyDescent="0.15">
      <c r="A11" s="20"/>
      <c r="B11" s="4"/>
      <c r="C11" s="4"/>
      <c r="D11" s="4"/>
      <c r="E11" s="4"/>
      <c r="F11" s="4"/>
      <c r="G11" s="4"/>
      <c r="H11" s="4"/>
      <c r="I11" s="4"/>
    </row>
    <row r="12" spans="1:9" s="13" customFormat="1" ht="16.5" customHeight="1" x14ac:dyDescent="0.15">
      <c r="A12" s="19"/>
      <c r="B12" s="30" t="s">
        <v>38</v>
      </c>
      <c r="C12" s="31"/>
      <c r="D12" s="31"/>
      <c r="E12" s="31"/>
      <c r="F12" s="31"/>
      <c r="G12" s="31"/>
      <c r="H12" s="31"/>
      <c r="I12" s="31"/>
    </row>
    <row r="13" spans="1:9" ht="16.5" customHeight="1" x14ac:dyDescent="0.15">
      <c r="A13" s="18"/>
      <c r="B13" s="9"/>
      <c r="C13" s="9"/>
      <c r="D13" s="9"/>
      <c r="E13" s="9"/>
      <c r="F13" s="9"/>
      <c r="G13" s="9"/>
      <c r="H13" s="9"/>
      <c r="I13" s="9"/>
    </row>
    <row r="14" spans="1:9" ht="16.5" customHeight="1" x14ac:dyDescent="0.15">
      <c r="A14" s="22" t="s">
        <v>37</v>
      </c>
      <c r="B14" s="9">
        <v>3408</v>
      </c>
      <c r="C14" s="10">
        <f t="shared" ref="C14:C21" si="0">SUM(B14/8635*100)</f>
        <v>39.46728430804864</v>
      </c>
      <c r="D14" s="21" t="s">
        <v>29</v>
      </c>
      <c r="E14" s="21" t="s">
        <v>29</v>
      </c>
      <c r="F14" s="21" t="s">
        <v>29</v>
      </c>
      <c r="G14" s="21" t="s">
        <v>29</v>
      </c>
      <c r="H14" s="21" t="s">
        <v>29</v>
      </c>
      <c r="I14" s="21" t="s">
        <v>29</v>
      </c>
    </row>
    <row r="15" spans="1:9" ht="16.5" customHeight="1" x14ac:dyDescent="0.15">
      <c r="A15" s="22" t="s">
        <v>36</v>
      </c>
      <c r="B15" s="9">
        <v>1895</v>
      </c>
      <c r="C15" s="10">
        <f t="shared" si="0"/>
        <v>21.945570353213665</v>
      </c>
      <c r="D15" s="21" t="s">
        <v>29</v>
      </c>
      <c r="E15" s="21" t="s">
        <v>29</v>
      </c>
      <c r="F15" s="21" t="s">
        <v>29</v>
      </c>
      <c r="G15" s="21" t="s">
        <v>29</v>
      </c>
      <c r="H15" s="21" t="s">
        <v>29</v>
      </c>
      <c r="I15" s="21" t="s">
        <v>29</v>
      </c>
    </row>
    <row r="16" spans="1:9" ht="16.5" customHeight="1" x14ac:dyDescent="0.15">
      <c r="A16" s="22" t="s">
        <v>35</v>
      </c>
      <c r="B16" s="9">
        <v>1775</v>
      </c>
      <c r="C16" s="10">
        <f t="shared" si="0"/>
        <v>20.555877243775335</v>
      </c>
      <c r="D16" s="21" t="s">
        <v>29</v>
      </c>
      <c r="E16" s="21" t="s">
        <v>29</v>
      </c>
      <c r="F16" s="21" t="s">
        <v>29</v>
      </c>
      <c r="G16" s="21" t="s">
        <v>29</v>
      </c>
      <c r="H16" s="21" t="s">
        <v>29</v>
      </c>
      <c r="I16" s="21" t="s">
        <v>29</v>
      </c>
    </row>
    <row r="17" spans="1:9" ht="16.5" customHeight="1" x14ac:dyDescent="0.15">
      <c r="A17" s="22" t="s">
        <v>34</v>
      </c>
      <c r="B17" s="9">
        <v>992</v>
      </c>
      <c r="C17" s="10">
        <f t="shared" si="0"/>
        <v>11.488129704690214</v>
      </c>
      <c r="D17" s="21" t="s">
        <v>29</v>
      </c>
      <c r="E17" s="21" t="s">
        <v>29</v>
      </c>
      <c r="F17" s="21" t="s">
        <v>29</v>
      </c>
      <c r="G17" s="21" t="s">
        <v>29</v>
      </c>
      <c r="H17" s="21" t="s">
        <v>29</v>
      </c>
      <c r="I17" s="21" t="s">
        <v>29</v>
      </c>
    </row>
    <row r="18" spans="1:9" ht="16.5" customHeight="1" x14ac:dyDescent="0.15">
      <c r="A18" s="22" t="s">
        <v>33</v>
      </c>
      <c r="B18" s="9">
        <v>290</v>
      </c>
      <c r="C18" s="10">
        <f t="shared" si="0"/>
        <v>3.3584250144759702</v>
      </c>
      <c r="D18" s="21" t="s">
        <v>29</v>
      </c>
      <c r="E18" s="21" t="s">
        <v>29</v>
      </c>
      <c r="F18" s="21" t="s">
        <v>29</v>
      </c>
      <c r="G18" s="21" t="s">
        <v>29</v>
      </c>
      <c r="H18" s="21" t="s">
        <v>29</v>
      </c>
      <c r="I18" s="21" t="s">
        <v>29</v>
      </c>
    </row>
    <row r="19" spans="1:9" ht="16.5" customHeight="1" x14ac:dyDescent="0.15">
      <c r="A19" s="22" t="s">
        <v>32</v>
      </c>
      <c r="B19" s="9">
        <v>173</v>
      </c>
      <c r="C19" s="10">
        <f t="shared" si="0"/>
        <v>2.0034742327735957</v>
      </c>
      <c r="D19" s="21" t="s">
        <v>29</v>
      </c>
      <c r="E19" s="21" t="s">
        <v>29</v>
      </c>
      <c r="F19" s="21" t="s">
        <v>29</v>
      </c>
      <c r="G19" s="21" t="s">
        <v>29</v>
      </c>
      <c r="H19" s="21" t="s">
        <v>29</v>
      </c>
      <c r="I19" s="21" t="s">
        <v>29</v>
      </c>
    </row>
    <row r="20" spans="1:9" ht="16.5" customHeight="1" x14ac:dyDescent="0.15">
      <c r="A20" s="22" t="s">
        <v>31</v>
      </c>
      <c r="B20" s="9">
        <v>84</v>
      </c>
      <c r="C20" s="10">
        <f t="shared" si="0"/>
        <v>0.97278517660683261</v>
      </c>
      <c r="D20" s="21" t="s">
        <v>29</v>
      </c>
      <c r="E20" s="21" t="s">
        <v>29</v>
      </c>
      <c r="F20" s="21" t="s">
        <v>29</v>
      </c>
      <c r="G20" s="21" t="s">
        <v>29</v>
      </c>
      <c r="H20" s="21" t="s">
        <v>29</v>
      </c>
      <c r="I20" s="21" t="s">
        <v>29</v>
      </c>
    </row>
    <row r="21" spans="1:9" ht="16.5" customHeight="1" x14ac:dyDescent="0.15">
      <c r="A21" s="22" t="s">
        <v>30</v>
      </c>
      <c r="B21" s="9">
        <v>18</v>
      </c>
      <c r="C21" s="10">
        <f t="shared" si="0"/>
        <v>0.20845396641574984</v>
      </c>
      <c r="D21" s="21" t="s">
        <v>29</v>
      </c>
      <c r="E21" s="21" t="s">
        <v>29</v>
      </c>
      <c r="F21" s="21" t="s">
        <v>29</v>
      </c>
      <c r="G21" s="21" t="s">
        <v>29</v>
      </c>
      <c r="H21" s="21" t="s">
        <v>29</v>
      </c>
      <c r="I21" s="21" t="s">
        <v>29</v>
      </c>
    </row>
    <row r="22" spans="1:9" ht="16.5" customHeight="1" x14ac:dyDescent="0.15">
      <c r="A22" s="20"/>
      <c r="B22" s="4"/>
      <c r="C22" s="4"/>
      <c r="D22" s="4"/>
      <c r="E22" s="4"/>
      <c r="F22" s="4"/>
      <c r="G22" s="4"/>
      <c r="H22" s="4"/>
      <c r="I22" s="4"/>
    </row>
    <row r="23" spans="1:9" s="13" customFormat="1" ht="16.5" customHeight="1" x14ac:dyDescent="0.15">
      <c r="A23" s="19"/>
      <c r="B23" s="32" t="s">
        <v>28</v>
      </c>
      <c r="C23" s="33"/>
      <c r="D23" s="33"/>
      <c r="E23" s="33"/>
      <c r="F23" s="33"/>
      <c r="G23" s="33"/>
      <c r="H23" s="33"/>
      <c r="I23" s="33"/>
    </row>
    <row r="24" spans="1:9" ht="16.5" customHeight="1" x14ac:dyDescent="0.15">
      <c r="A24" s="18"/>
      <c r="B24" s="9"/>
      <c r="C24" s="12"/>
      <c r="D24" s="9"/>
      <c r="E24" s="12"/>
      <c r="F24" s="9"/>
      <c r="G24" s="12"/>
      <c r="H24" s="9"/>
      <c r="I24" s="9"/>
    </row>
    <row r="25" spans="1:9" s="13" customFormat="1" ht="16.5" customHeight="1" x14ac:dyDescent="0.15">
      <c r="A25" s="17" t="s">
        <v>27</v>
      </c>
      <c r="B25" s="14">
        <f>SUM(B28:B37)</f>
        <v>7231</v>
      </c>
      <c r="C25" s="16">
        <f>SUM(B25/$B$10*100)</f>
        <v>83.740590619571506</v>
      </c>
      <c r="D25" s="14">
        <f>SUM(D28:D37)</f>
        <v>49915</v>
      </c>
      <c r="E25" s="15">
        <f>SUM(D25/$D$10*100)</f>
        <v>86.049959487648039</v>
      </c>
      <c r="F25" s="14">
        <v>1464305</v>
      </c>
      <c r="G25" s="15">
        <f>SUM(F25/$F$10*100)</f>
        <v>88.002853487137983</v>
      </c>
      <c r="H25" s="14">
        <f>SUM(F25/B25)</f>
        <v>202.50380307011477</v>
      </c>
      <c r="I25" s="14">
        <f>SUM(F25/D25)</f>
        <v>29.335971150956627</v>
      </c>
    </row>
    <row r="26" spans="1:9" s="13" customFormat="1" ht="16.5" customHeight="1" x14ac:dyDescent="0.15">
      <c r="A26" s="17" t="s">
        <v>26</v>
      </c>
      <c r="B26" s="14">
        <f>SUM(B38:B47)</f>
        <v>1404</v>
      </c>
      <c r="C26" s="16">
        <f>SUM(B26/$B$10*100)</f>
        <v>16.259409380428487</v>
      </c>
      <c r="D26" s="14">
        <f>SUM(D38:D47)</f>
        <v>8092</v>
      </c>
      <c r="E26" s="15">
        <f>SUM(D26/$D$10*100)</f>
        <v>13.950040512351958</v>
      </c>
      <c r="F26" s="14">
        <v>199624</v>
      </c>
      <c r="G26" s="15">
        <f>SUM(F26/$F$10*100)</f>
        <v>11.997146512862027</v>
      </c>
      <c r="H26" s="14">
        <f>SUM(F26/B26)</f>
        <v>142.18233618233617</v>
      </c>
      <c r="I26" s="14">
        <f>SUM(F26/D26)</f>
        <v>24.669303015323777</v>
      </c>
    </row>
    <row r="27" spans="1:9" ht="9" customHeight="1" x14ac:dyDescent="0.15">
      <c r="A27" s="11"/>
      <c r="B27" s="9"/>
      <c r="C27" s="12"/>
      <c r="D27" s="9"/>
      <c r="E27" s="12"/>
      <c r="F27" s="9"/>
      <c r="G27" s="12"/>
      <c r="H27" s="9"/>
      <c r="I27" s="9"/>
    </row>
    <row r="28" spans="1:9" ht="16.5" customHeight="1" x14ac:dyDescent="0.15">
      <c r="A28" s="11" t="s">
        <v>25</v>
      </c>
      <c r="B28" s="9">
        <v>2597</v>
      </c>
      <c r="C28" s="10">
        <f t="shared" ref="C28:C47" si="1">SUM(B28/$B$10*100)</f>
        <v>30.075275043427908</v>
      </c>
      <c r="D28" s="9">
        <v>20276</v>
      </c>
      <c r="E28" s="10">
        <f t="shared" ref="E28:E47" si="2">SUM(D28/$D$10*100)</f>
        <v>34.954402054924408</v>
      </c>
      <c r="F28" s="9">
        <v>574556</v>
      </c>
      <c r="G28" s="10">
        <f t="shared" ref="G28:G47" si="3">SUM(F28/$F$10*100)</f>
        <v>34.530079107942704</v>
      </c>
      <c r="H28" s="9">
        <f t="shared" ref="H28:H47" si="4">SUM(F28/B28)</f>
        <v>221.2383519445514</v>
      </c>
      <c r="I28" s="9">
        <f t="shared" ref="I28:I47" si="5">SUM(F28/D28)</f>
        <v>28.336752811205365</v>
      </c>
    </row>
    <row r="29" spans="1:9" ht="16.5" customHeight="1" x14ac:dyDescent="0.15">
      <c r="A29" s="11" t="s">
        <v>24</v>
      </c>
      <c r="B29" s="9">
        <v>1308</v>
      </c>
      <c r="C29" s="10">
        <f t="shared" si="1"/>
        <v>15.147654892877824</v>
      </c>
      <c r="D29" s="9">
        <v>7974</v>
      </c>
      <c r="E29" s="10">
        <f t="shared" si="2"/>
        <v>13.74661678762908</v>
      </c>
      <c r="F29" s="9">
        <v>181223</v>
      </c>
      <c r="G29" s="10">
        <f t="shared" si="3"/>
        <v>10.891270000102168</v>
      </c>
      <c r="H29" s="9">
        <f t="shared" si="4"/>
        <v>138.54969418960243</v>
      </c>
      <c r="I29" s="9">
        <f t="shared" si="5"/>
        <v>22.726736894908452</v>
      </c>
    </row>
    <row r="30" spans="1:9" ht="16.5" customHeight="1" x14ac:dyDescent="0.15">
      <c r="A30" s="11" t="s">
        <v>23</v>
      </c>
      <c r="B30" s="9">
        <v>799</v>
      </c>
      <c r="C30" s="10">
        <f t="shared" si="1"/>
        <v>9.2530399536768968</v>
      </c>
      <c r="D30" s="9">
        <v>6532</v>
      </c>
      <c r="E30" s="10">
        <f t="shared" si="2"/>
        <v>11.260709914320685</v>
      </c>
      <c r="F30" s="9">
        <v>324590</v>
      </c>
      <c r="G30" s="10">
        <f t="shared" si="3"/>
        <v>19.507442925749839</v>
      </c>
      <c r="H30" s="9">
        <f t="shared" si="4"/>
        <v>406.24530663329159</v>
      </c>
      <c r="I30" s="9">
        <f t="shared" si="5"/>
        <v>49.692284139620334</v>
      </c>
    </row>
    <row r="31" spans="1:9" ht="16.5" customHeight="1" x14ac:dyDescent="0.15">
      <c r="A31" s="11" t="s">
        <v>22</v>
      </c>
      <c r="B31" s="9">
        <v>175</v>
      </c>
      <c r="C31" s="10">
        <f t="shared" si="1"/>
        <v>2.026635784597568</v>
      </c>
      <c r="D31" s="9">
        <v>980</v>
      </c>
      <c r="E31" s="10">
        <f t="shared" si="2"/>
        <v>1.6894512731222093</v>
      </c>
      <c r="F31" s="9">
        <v>33888</v>
      </c>
      <c r="G31" s="10">
        <f t="shared" si="3"/>
        <v>2.0366253608176792</v>
      </c>
      <c r="H31" s="9">
        <f t="shared" si="4"/>
        <v>193.64571428571429</v>
      </c>
      <c r="I31" s="9">
        <f t="shared" si="5"/>
        <v>34.579591836734693</v>
      </c>
    </row>
    <row r="32" spans="1:9" ht="16.5" customHeight="1" x14ac:dyDescent="0.15">
      <c r="A32" s="11" t="s">
        <v>21</v>
      </c>
      <c r="B32" s="9">
        <v>550</v>
      </c>
      <c r="C32" s="10">
        <f t="shared" si="1"/>
        <v>6.369426751592357</v>
      </c>
      <c r="D32" s="9">
        <v>3582</v>
      </c>
      <c r="E32" s="10">
        <f t="shared" si="2"/>
        <v>6.1751167962487283</v>
      </c>
      <c r="F32" s="9">
        <v>96488</v>
      </c>
      <c r="G32" s="10">
        <f t="shared" si="3"/>
        <v>5.798805117285653</v>
      </c>
      <c r="H32" s="9">
        <f t="shared" si="4"/>
        <v>175.43272727272728</v>
      </c>
      <c r="I32" s="9">
        <f t="shared" si="5"/>
        <v>26.936906756002234</v>
      </c>
    </row>
    <row r="33" spans="1:9" ht="16.5" customHeight="1" x14ac:dyDescent="0.15">
      <c r="A33" s="11" t="s">
        <v>20</v>
      </c>
      <c r="B33" s="9">
        <v>540</v>
      </c>
      <c r="C33" s="10">
        <f t="shared" si="1"/>
        <v>6.2536189924724956</v>
      </c>
      <c r="D33" s="9">
        <v>3372</v>
      </c>
      <c r="E33" s="10">
        <f t="shared" si="2"/>
        <v>5.8130915234368263</v>
      </c>
      <c r="F33" s="9">
        <v>84004</v>
      </c>
      <c r="G33" s="10">
        <f t="shared" si="3"/>
        <v>5.0485327198456185</v>
      </c>
      <c r="H33" s="9">
        <f t="shared" si="4"/>
        <v>155.56296296296296</v>
      </c>
      <c r="I33" s="9">
        <f t="shared" si="5"/>
        <v>24.912218268090154</v>
      </c>
    </row>
    <row r="34" spans="1:9" ht="16.5" customHeight="1" x14ac:dyDescent="0.15">
      <c r="A34" s="11" t="s">
        <v>19</v>
      </c>
      <c r="B34" s="9">
        <v>378</v>
      </c>
      <c r="C34" s="10">
        <f t="shared" si="1"/>
        <v>4.377533294730747</v>
      </c>
      <c r="D34" s="9">
        <v>2179</v>
      </c>
      <c r="E34" s="10">
        <f t="shared" si="2"/>
        <v>3.7564431878911169</v>
      </c>
      <c r="F34" s="9">
        <v>48620</v>
      </c>
      <c r="G34" s="10">
        <f t="shared" si="3"/>
        <v>2.9219996766688965</v>
      </c>
      <c r="H34" s="9">
        <f t="shared" si="4"/>
        <v>128.62433862433863</v>
      </c>
      <c r="I34" s="9">
        <f t="shared" si="5"/>
        <v>22.312987608994952</v>
      </c>
    </row>
    <row r="35" spans="1:9" ht="16.5" customHeight="1" x14ac:dyDescent="0.15">
      <c r="A35" s="11" t="s">
        <v>18</v>
      </c>
      <c r="B35" s="9">
        <v>341</v>
      </c>
      <c r="C35" s="10">
        <f t="shared" si="1"/>
        <v>3.9490445859872612</v>
      </c>
      <c r="D35" s="9">
        <v>2361</v>
      </c>
      <c r="E35" s="10">
        <f t="shared" si="2"/>
        <v>4.0701984243280984</v>
      </c>
      <c r="F35" s="9">
        <v>68147</v>
      </c>
      <c r="G35" s="10">
        <f t="shared" si="3"/>
        <v>4.0955473460706555</v>
      </c>
      <c r="H35" s="9">
        <f t="shared" si="4"/>
        <v>199.84457478005865</v>
      </c>
      <c r="I35" s="9">
        <f t="shared" si="5"/>
        <v>28.863617111393477</v>
      </c>
    </row>
    <row r="36" spans="1:9" ht="16.5" customHeight="1" x14ac:dyDescent="0.15">
      <c r="A36" s="11" t="s">
        <v>17</v>
      </c>
      <c r="B36" s="9">
        <v>303</v>
      </c>
      <c r="C36" s="10">
        <f t="shared" si="1"/>
        <v>3.5089751013317891</v>
      </c>
      <c r="D36" s="9">
        <v>1329</v>
      </c>
      <c r="E36" s="10">
        <f t="shared" si="2"/>
        <v>2.2911027979381799</v>
      </c>
      <c r="F36" s="9">
        <v>19069</v>
      </c>
      <c r="G36" s="10">
        <f t="shared" si="3"/>
        <v>1.1460224564870256</v>
      </c>
      <c r="H36" s="9">
        <f t="shared" si="4"/>
        <v>62.933993399339933</v>
      </c>
      <c r="I36" s="9">
        <f t="shared" si="5"/>
        <v>14.348382242287434</v>
      </c>
    </row>
    <row r="37" spans="1:9" ht="16.5" customHeight="1" x14ac:dyDescent="0.15">
      <c r="A37" s="11" t="s">
        <v>16</v>
      </c>
      <c r="B37" s="9">
        <v>240</v>
      </c>
      <c r="C37" s="10">
        <f t="shared" si="1"/>
        <v>2.7793862188766649</v>
      </c>
      <c r="D37" s="9">
        <v>1330</v>
      </c>
      <c r="E37" s="10">
        <f t="shared" si="2"/>
        <v>2.2928267278087127</v>
      </c>
      <c r="F37" s="9">
        <v>33721</v>
      </c>
      <c r="G37" s="10">
        <f t="shared" si="3"/>
        <v>2.0265888748858876</v>
      </c>
      <c r="H37" s="9">
        <f t="shared" si="4"/>
        <v>140.50416666666666</v>
      </c>
      <c r="I37" s="9">
        <f t="shared" si="5"/>
        <v>25.354135338345866</v>
      </c>
    </row>
    <row r="38" spans="1:9" ht="16.5" customHeight="1" x14ac:dyDescent="0.15">
      <c r="A38" s="11" t="s">
        <v>15</v>
      </c>
      <c r="B38" s="9">
        <v>95</v>
      </c>
      <c r="C38" s="10">
        <f t="shared" si="1"/>
        <v>1.1001737116386796</v>
      </c>
      <c r="D38" s="9">
        <v>659</v>
      </c>
      <c r="E38" s="10">
        <f t="shared" si="2"/>
        <v>1.1360697846811592</v>
      </c>
      <c r="F38" s="9">
        <v>12331</v>
      </c>
      <c r="G38" s="10">
        <f t="shared" si="3"/>
        <v>0.74107729356240559</v>
      </c>
      <c r="H38" s="9">
        <f t="shared" si="4"/>
        <v>129.80000000000001</v>
      </c>
      <c r="I38" s="9">
        <f t="shared" si="5"/>
        <v>18.711684370257966</v>
      </c>
    </row>
    <row r="39" spans="1:9" ht="16.5" customHeight="1" x14ac:dyDescent="0.15">
      <c r="A39" s="11" t="s">
        <v>14</v>
      </c>
      <c r="B39" s="9">
        <v>147</v>
      </c>
      <c r="C39" s="10">
        <f t="shared" si="1"/>
        <v>1.7023740590619574</v>
      </c>
      <c r="D39" s="9">
        <v>936</v>
      </c>
      <c r="E39" s="10">
        <f t="shared" si="2"/>
        <v>1.6135983588187635</v>
      </c>
      <c r="F39" s="9">
        <v>48005</v>
      </c>
      <c r="G39" s="10">
        <f t="shared" si="3"/>
        <v>2.8850389650039157</v>
      </c>
      <c r="H39" s="9">
        <f t="shared" si="4"/>
        <v>326.56462585034012</v>
      </c>
      <c r="I39" s="9">
        <f t="shared" si="5"/>
        <v>51.287393162393165</v>
      </c>
    </row>
    <row r="40" spans="1:9" ht="16.5" customHeight="1" x14ac:dyDescent="0.15">
      <c r="A40" s="11" t="s">
        <v>13</v>
      </c>
      <c r="B40" s="9">
        <v>74</v>
      </c>
      <c r="C40" s="10">
        <f t="shared" si="1"/>
        <v>0.85697741748697165</v>
      </c>
      <c r="D40" s="9">
        <v>609</v>
      </c>
      <c r="E40" s="10">
        <f t="shared" si="2"/>
        <v>1.0498732911545159</v>
      </c>
      <c r="F40" s="9">
        <v>13812</v>
      </c>
      <c r="G40" s="10">
        <f t="shared" si="3"/>
        <v>0.83008349514913193</v>
      </c>
      <c r="H40" s="9">
        <f t="shared" si="4"/>
        <v>186.64864864864865</v>
      </c>
      <c r="I40" s="9">
        <f t="shared" si="5"/>
        <v>22.679802955665025</v>
      </c>
    </row>
    <row r="41" spans="1:9" ht="16.5" customHeight="1" x14ac:dyDescent="0.15">
      <c r="A41" s="11" t="s">
        <v>12</v>
      </c>
      <c r="B41" s="9">
        <v>179</v>
      </c>
      <c r="C41" s="10">
        <f t="shared" si="1"/>
        <v>2.0729588882455121</v>
      </c>
      <c r="D41" s="9">
        <v>1294</v>
      </c>
      <c r="E41" s="10">
        <f t="shared" si="2"/>
        <v>2.2307652524695296</v>
      </c>
      <c r="F41" s="9">
        <v>35755</v>
      </c>
      <c r="G41" s="10">
        <f t="shared" si="3"/>
        <v>2.1488296676120195</v>
      </c>
      <c r="H41" s="9">
        <f t="shared" si="4"/>
        <v>199.7486033519553</v>
      </c>
      <c r="I41" s="9">
        <f t="shared" si="5"/>
        <v>27.631375579598146</v>
      </c>
    </row>
    <row r="42" spans="1:9" ht="16.5" customHeight="1" x14ac:dyDescent="0.15">
      <c r="A42" s="11" t="s">
        <v>11</v>
      </c>
      <c r="B42" s="9">
        <v>45</v>
      </c>
      <c r="C42" s="10">
        <f t="shared" si="1"/>
        <v>0.52113491603937467</v>
      </c>
      <c r="D42" s="9">
        <v>191</v>
      </c>
      <c r="E42" s="10">
        <f t="shared" si="2"/>
        <v>0.32927060527177754</v>
      </c>
      <c r="F42" s="9">
        <v>2973</v>
      </c>
      <c r="G42" s="10">
        <f t="shared" si="3"/>
        <v>0.17867348907315156</v>
      </c>
      <c r="H42" s="9">
        <f t="shared" si="4"/>
        <v>66.066666666666663</v>
      </c>
      <c r="I42" s="9">
        <f t="shared" si="5"/>
        <v>15.565445026178011</v>
      </c>
    </row>
    <row r="43" spans="1:9" ht="16.5" customHeight="1" x14ac:dyDescent="0.15">
      <c r="A43" s="11" t="s">
        <v>10</v>
      </c>
      <c r="B43" s="9">
        <v>384</v>
      </c>
      <c r="C43" s="10">
        <f t="shared" si="1"/>
        <v>4.447017950202663</v>
      </c>
      <c r="D43" s="9">
        <v>1618</v>
      </c>
      <c r="E43" s="10">
        <f t="shared" si="2"/>
        <v>2.7893185305221784</v>
      </c>
      <c r="F43" s="9">
        <v>32029</v>
      </c>
      <c r="G43" s="10">
        <f t="shared" si="3"/>
        <v>1.9249018437685741</v>
      </c>
      <c r="H43" s="9">
        <f t="shared" si="4"/>
        <v>83.408854166666671</v>
      </c>
      <c r="I43" s="9">
        <f t="shared" si="5"/>
        <v>19.795426452410382</v>
      </c>
    </row>
    <row r="44" spans="1:9" ht="16.5" customHeight="1" x14ac:dyDescent="0.15">
      <c r="A44" s="11" t="s">
        <v>9</v>
      </c>
      <c r="B44" s="9">
        <v>60</v>
      </c>
      <c r="C44" s="10">
        <f t="shared" si="1"/>
        <v>0.69484655471916623</v>
      </c>
      <c r="D44" s="9">
        <v>208</v>
      </c>
      <c r="E44" s="10">
        <f t="shared" si="2"/>
        <v>0.35857741307083629</v>
      </c>
      <c r="F44" s="9">
        <v>2973</v>
      </c>
      <c r="G44" s="10">
        <f t="shared" si="3"/>
        <v>0.17867348907315156</v>
      </c>
      <c r="H44" s="9">
        <f t="shared" si="4"/>
        <v>49.55</v>
      </c>
      <c r="I44" s="9">
        <f t="shared" si="5"/>
        <v>14.29326923076923</v>
      </c>
    </row>
    <row r="45" spans="1:9" ht="16.5" customHeight="1" x14ac:dyDescent="0.15">
      <c r="A45" s="11" t="s">
        <v>8</v>
      </c>
      <c r="B45" s="9">
        <v>113</v>
      </c>
      <c r="C45" s="10">
        <f t="shared" si="1"/>
        <v>1.3086276780544297</v>
      </c>
      <c r="D45" s="9">
        <v>708</v>
      </c>
      <c r="E45" s="10">
        <f t="shared" si="2"/>
        <v>1.2205423483372697</v>
      </c>
      <c r="F45" s="9">
        <v>15220</v>
      </c>
      <c r="G45" s="10">
        <f t="shared" si="3"/>
        <v>0.91470249031058415</v>
      </c>
      <c r="H45" s="9">
        <f t="shared" si="4"/>
        <v>134.69026548672565</v>
      </c>
      <c r="I45" s="9">
        <f t="shared" si="5"/>
        <v>21.497175141242938</v>
      </c>
    </row>
    <row r="46" spans="1:9" ht="16.5" customHeight="1" x14ac:dyDescent="0.15">
      <c r="A46" s="11" t="s">
        <v>7</v>
      </c>
      <c r="B46" s="9">
        <v>223</v>
      </c>
      <c r="C46" s="10">
        <f t="shared" si="1"/>
        <v>2.582513028372901</v>
      </c>
      <c r="D46" s="9">
        <v>1501</v>
      </c>
      <c r="E46" s="10">
        <f t="shared" si="2"/>
        <v>2.587618735669833</v>
      </c>
      <c r="F46" s="9">
        <v>29925</v>
      </c>
      <c r="G46" s="10">
        <f t="shared" si="3"/>
        <v>1.7984541407716315</v>
      </c>
      <c r="H46" s="9">
        <f t="shared" si="4"/>
        <v>134.19282511210761</v>
      </c>
      <c r="I46" s="9">
        <f t="shared" si="5"/>
        <v>19.936708860759495</v>
      </c>
    </row>
    <row r="47" spans="1:9" ht="16.5" customHeight="1" thickBot="1" x14ac:dyDescent="0.2">
      <c r="A47" s="8" t="s">
        <v>6</v>
      </c>
      <c r="B47" s="6">
        <v>84</v>
      </c>
      <c r="C47" s="7">
        <f t="shared" si="1"/>
        <v>0.97278517660683261</v>
      </c>
      <c r="D47" s="6">
        <v>368</v>
      </c>
      <c r="E47" s="7">
        <f t="shared" si="2"/>
        <v>0.63440619235609497</v>
      </c>
      <c r="F47" s="6">
        <v>6600</v>
      </c>
      <c r="G47" s="7">
        <f t="shared" si="3"/>
        <v>0.39665153981930718</v>
      </c>
      <c r="H47" s="6">
        <f t="shared" si="4"/>
        <v>78.571428571428569</v>
      </c>
      <c r="I47" s="6">
        <f t="shared" si="5"/>
        <v>17.934782608695652</v>
      </c>
    </row>
    <row r="48" spans="1:9" ht="15" customHeight="1" x14ac:dyDescent="0.15">
      <c r="A48" s="4" t="s">
        <v>5</v>
      </c>
      <c r="B48" s="4"/>
      <c r="C48" s="4"/>
      <c r="D48" s="4"/>
      <c r="E48" s="4"/>
      <c r="F48" s="4"/>
      <c r="G48" s="4"/>
      <c r="H48" s="4"/>
      <c r="I48" s="4"/>
    </row>
    <row r="49" spans="1:9" ht="13.5" customHeight="1" x14ac:dyDescent="0.15">
      <c r="A49" s="5" t="s">
        <v>4</v>
      </c>
      <c r="B49" s="4"/>
      <c r="C49" s="4"/>
      <c r="D49" s="4"/>
      <c r="E49" s="4"/>
      <c r="F49" s="4"/>
      <c r="G49" s="4"/>
      <c r="H49" s="4"/>
      <c r="I49" s="4"/>
    </row>
    <row r="50" spans="1:9" ht="13.5" customHeight="1" x14ac:dyDescent="0.15">
      <c r="A50" s="5" t="s">
        <v>3</v>
      </c>
      <c r="B50" s="4"/>
      <c r="C50" s="4"/>
      <c r="D50" s="4"/>
      <c r="E50" s="4"/>
      <c r="F50" s="4"/>
      <c r="G50" s="4"/>
      <c r="H50" s="4"/>
      <c r="I50" s="4"/>
    </row>
    <row r="51" spans="1:9" ht="13.5" customHeight="1" x14ac:dyDescent="0.15">
      <c r="A51" s="5" t="s">
        <v>2</v>
      </c>
      <c r="B51" s="4"/>
      <c r="C51" s="4"/>
      <c r="D51" s="4"/>
      <c r="E51" s="4"/>
      <c r="F51" s="4"/>
      <c r="G51" s="4"/>
      <c r="H51" s="4"/>
      <c r="I51" s="4"/>
    </row>
    <row r="52" spans="1:9" ht="13.5" customHeight="1" x14ac:dyDescent="0.15">
      <c r="A52" s="5" t="s">
        <v>1</v>
      </c>
      <c r="B52" s="4"/>
      <c r="C52" s="4"/>
      <c r="D52" s="4"/>
      <c r="E52" s="4"/>
      <c r="F52" s="4"/>
      <c r="G52" s="4"/>
      <c r="H52" s="4"/>
      <c r="I52" s="4"/>
    </row>
    <row r="53" spans="1:9" ht="13.5" customHeight="1" x14ac:dyDescent="0.15">
      <c r="A53" s="5" t="s">
        <v>0</v>
      </c>
      <c r="B53" s="4"/>
      <c r="C53" s="4"/>
      <c r="D53" s="4"/>
      <c r="E53" s="4"/>
      <c r="F53" s="4"/>
      <c r="G53" s="4"/>
      <c r="H53" s="4"/>
      <c r="I53" s="4"/>
    </row>
    <row r="54" spans="1:9" x14ac:dyDescent="0.15">
      <c r="A54" s="3"/>
      <c r="B54" s="2"/>
      <c r="C54" s="2"/>
      <c r="D54" s="2"/>
      <c r="E54" s="2"/>
      <c r="F54" s="2"/>
      <c r="G54" s="2"/>
      <c r="H54" s="2"/>
      <c r="I54" s="2"/>
    </row>
    <row r="55" spans="1:9" x14ac:dyDescent="0.15">
      <c r="A55" s="3"/>
      <c r="B55" s="2"/>
      <c r="C55" s="2"/>
      <c r="D55" s="2"/>
      <c r="E55" s="2"/>
      <c r="F55" s="2"/>
      <c r="G55" s="2"/>
      <c r="H55" s="2"/>
      <c r="I55" s="2"/>
    </row>
  </sheetData>
  <mergeCells count="9">
    <mergeCell ref="B12:I12"/>
    <mergeCell ref="B23:I23"/>
    <mergeCell ref="A1:I1"/>
    <mergeCell ref="A4:A5"/>
    <mergeCell ref="B4:B5"/>
    <mergeCell ref="D4:D5"/>
    <mergeCell ref="F4:F5"/>
    <mergeCell ref="I4:I5"/>
    <mergeCell ref="H4:H5"/>
  </mergeCells>
  <phoneticPr fontId="3"/>
  <pageMargins left="0.51181102362204722" right="0.51181102362204722" top="0.55118110236220474" bottom="0.5511811023622047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2022-03-02T23:44:01Z</dcterms:created>
  <dcterms:modified xsi:type="dcterms:W3CDTF">2022-03-03T00:01:40Z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