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295" activeTab="0"/>
  </bookViews>
  <sheets>
    <sheet name="8-1 " sheetId="1" r:id="rId1"/>
    <sheet name="8-2 " sheetId="2" r:id="rId2"/>
    <sheet name="8-3" sheetId="3" r:id="rId3"/>
    <sheet name="8-4 " sheetId="4" r:id="rId4"/>
    <sheet name="8-5 " sheetId="5" r:id="rId5"/>
    <sheet name="8-6 " sheetId="6" r:id="rId6"/>
    <sheet name="8-7 " sheetId="7" r:id="rId7"/>
    <sheet name="8-8 " sheetId="8" r:id="rId8"/>
  </sheets>
  <definedNames>
    <definedName name="_xlnm.Print_Area" localSheetId="0">'8-1 '!$A$1:$R$39</definedName>
  </definedNames>
  <calcPr fullCalcOnLoad="1" refMode="R1C1"/>
</workbook>
</file>

<file path=xl/sharedStrings.xml><?xml version="1.0" encoding="utf-8"?>
<sst xmlns="http://schemas.openxmlformats.org/spreadsheetml/2006/main" count="698" uniqueCount="292">
  <si>
    <t>唐津市</t>
  </si>
  <si>
    <t>伊万里市</t>
  </si>
  <si>
    <t>佐賀市</t>
  </si>
  <si>
    <t>鹿島市</t>
  </si>
  <si>
    <t>神埼市</t>
  </si>
  <si>
    <t>小城市</t>
  </si>
  <si>
    <t>嬉野市</t>
  </si>
  <si>
    <t>年　　　　度</t>
  </si>
  <si>
    <t>総        数</t>
  </si>
  <si>
    <t>沿  岸  漁  業</t>
  </si>
  <si>
    <t>内 水 面 漁 業</t>
  </si>
  <si>
    <t>組合数</t>
  </si>
  <si>
    <t>組合員数</t>
  </si>
  <si>
    <t>市部</t>
  </si>
  <si>
    <t>郡部</t>
  </si>
  <si>
    <t>鳥栖市</t>
  </si>
  <si>
    <t>多久市</t>
  </si>
  <si>
    <t>武雄市</t>
  </si>
  <si>
    <t>佐賀郡</t>
  </si>
  <si>
    <t>神埼郡</t>
  </si>
  <si>
    <t>三養基郡</t>
  </si>
  <si>
    <t>東松浦郡</t>
  </si>
  <si>
    <t>西松浦郡</t>
  </si>
  <si>
    <t>杵島郡</t>
  </si>
  <si>
    <t>藤津郡</t>
  </si>
  <si>
    <t>各年度末現在</t>
  </si>
  <si>
    <t xml:space="preserve">市       町   </t>
  </si>
  <si>
    <t>資料:県生産者支援課</t>
  </si>
  <si>
    <t>（注） 1) ( )は准組合員数の外書きである。</t>
  </si>
  <si>
    <t>　　 　2) 内水面漁業協同組合のうち兵庫町漁業協同組合（佐賀市）は活動休止中のため組合員数０。</t>
  </si>
  <si>
    <t xml:space="preserve">     3) 平成19年４月、有明沿岸地区の１８漁協が合併し新漁協が設立。当該漁協の組合数及び組合員数は、本所所在地（佐賀市）に計上。</t>
  </si>
  <si>
    <t>－</t>
  </si>
  <si>
    <t>（注）平成19年4月1日合併し、これまでの各地区の漁業協同組合が佐賀県有明海漁業協同組合の支所となった。</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</si>
  <si>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</si>
  <si>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</si>
  <si>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</si>
  <si>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</si>
  <si>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</si>
  <si>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</si>
  <si>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</si>
  <si>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</si>
  <si>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</si>
  <si>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</si>
  <si>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</si>
  <si>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</si>
  <si>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</si>
  <si>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</si>
  <si>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</si>
  <si>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</si>
  <si>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</si>
  <si>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</si>
  <si>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</si>
  <si>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</si>
  <si>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</si>
  <si>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</si>
  <si>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平成22年度</t>
  </si>
  <si>
    <t>平成19年度</t>
  </si>
  <si>
    <t>漁業協同組合</t>
  </si>
  <si>
    <t xml:space="preserve">        （単位：a)</t>
  </si>
  <si>
    <t>（単位：ｔ）</t>
  </si>
  <si>
    <t>合 　計</t>
  </si>
  <si>
    <t>小型底
びき網</t>
  </si>
  <si>
    <t>船びき網</t>
  </si>
  <si>
    <t>大中型そうまき網その他、中・小型まき網</t>
  </si>
  <si>
    <t>その他の</t>
  </si>
  <si>
    <t>定置網</t>
  </si>
  <si>
    <t>その他の
網業業</t>
  </si>
  <si>
    <t>その他の
はえ縄</t>
  </si>
  <si>
    <t>沿岸
いか釣</t>
  </si>
  <si>
    <t>ひき縄釣</t>
  </si>
  <si>
    <t>その他の釣</t>
  </si>
  <si>
    <t>採貝・採藻</t>
  </si>
  <si>
    <t>その他の
漁業</t>
  </si>
  <si>
    <t>刺　　網</t>
  </si>
  <si>
    <t>うちのり類</t>
  </si>
  <si>
    <t>市　町</t>
  </si>
  <si>
    <t>総　　　　　　　　　　　　　　数</t>
  </si>
  <si>
    <t xml:space="preserve">        20</t>
  </si>
  <si>
    <t xml:space="preserve">   20</t>
  </si>
  <si>
    <t xml:space="preserve">        21</t>
  </si>
  <si>
    <t>x</t>
  </si>
  <si>
    <t xml:space="preserve">   21</t>
  </si>
  <si>
    <t>松　　　　浦　　  海　　　　区</t>
  </si>
  <si>
    <t>-</t>
  </si>
  <si>
    <t>x</t>
  </si>
  <si>
    <t>玄海町</t>
  </si>
  <si>
    <t>有　　　　明　　 　海　　　　区</t>
  </si>
  <si>
    <t>佐賀市</t>
  </si>
  <si>
    <t>江北町</t>
  </si>
  <si>
    <t>白石町</t>
  </si>
  <si>
    <t>太良町</t>
  </si>
  <si>
    <t>年次</t>
  </si>
  <si>
    <t>合 計</t>
  </si>
  <si>
    <t>松浦海区</t>
  </si>
  <si>
    <t>有明海区</t>
  </si>
  <si>
    <t>魚種</t>
  </si>
  <si>
    <t>漁獲量</t>
  </si>
  <si>
    <t>生産額</t>
  </si>
  <si>
    <t>魚類小計</t>
  </si>
  <si>
    <t>まぐろ類</t>
  </si>
  <si>
    <t>かじき類</t>
  </si>
  <si>
    <t>かつお類</t>
  </si>
  <si>
    <t>さめ類</t>
  </si>
  <si>
    <t>このしろ</t>
  </si>
  <si>
    <t>まいわし</t>
  </si>
  <si>
    <t>うるめいわし</t>
  </si>
  <si>
    <t>かたくちいわし</t>
  </si>
  <si>
    <t>まあじ</t>
  </si>
  <si>
    <t>むろあじ類</t>
  </si>
  <si>
    <t>さば類</t>
  </si>
  <si>
    <t>ぶり類</t>
  </si>
  <si>
    <t>あなご類</t>
  </si>
  <si>
    <t>まだい</t>
  </si>
  <si>
    <t>いさき</t>
  </si>
  <si>
    <t>さわら類</t>
  </si>
  <si>
    <t>すずき類</t>
  </si>
  <si>
    <t>あまだい類</t>
  </si>
  <si>
    <t>ふぐ類</t>
  </si>
  <si>
    <t>その他の魚類</t>
  </si>
  <si>
    <t>えび類小計</t>
  </si>
  <si>
    <t>くるまえび</t>
  </si>
  <si>
    <t>その他のえび類</t>
  </si>
  <si>
    <t>かに類小計</t>
  </si>
  <si>
    <t>がざみ類</t>
  </si>
  <si>
    <t>その他のかに類</t>
  </si>
  <si>
    <t>貝類小計</t>
  </si>
  <si>
    <t>あわび類</t>
  </si>
  <si>
    <t>さざえ</t>
  </si>
  <si>
    <t>あさり類</t>
  </si>
  <si>
    <t>その他の貝類</t>
  </si>
  <si>
    <t>いか類小計</t>
  </si>
  <si>
    <t>するめいか</t>
  </si>
  <si>
    <t>その他のいか類</t>
  </si>
  <si>
    <t>たこ類</t>
  </si>
  <si>
    <t>うに類</t>
  </si>
  <si>
    <t>その他の水産動物類</t>
  </si>
  <si>
    <t>年次</t>
  </si>
  <si>
    <t>板のり</t>
  </si>
  <si>
    <t>真珠</t>
  </si>
  <si>
    <t>かき類</t>
  </si>
  <si>
    <t>わかめ類</t>
  </si>
  <si>
    <t>収獲量</t>
  </si>
  <si>
    <t>千枚</t>
  </si>
  <si>
    <t>百万円</t>
  </si>
  <si>
    <t>kg</t>
  </si>
  <si>
    <t>t</t>
  </si>
  <si>
    <t>(単位:t)</t>
  </si>
  <si>
    <t>品       目</t>
  </si>
  <si>
    <t>19　年</t>
  </si>
  <si>
    <t>20　年</t>
  </si>
  <si>
    <t>21　年</t>
  </si>
  <si>
    <t>22　年</t>
  </si>
  <si>
    <t>経営体数</t>
  </si>
  <si>
    <t>生産量</t>
  </si>
  <si>
    <t>経営体数</t>
  </si>
  <si>
    <t>ねり製品</t>
  </si>
  <si>
    <t>…</t>
  </si>
  <si>
    <t>冷凍水産物</t>
  </si>
  <si>
    <t>冷凍食品</t>
  </si>
  <si>
    <t>素干し品</t>
  </si>
  <si>
    <t>塩干品</t>
  </si>
  <si>
    <t>煮干し品</t>
  </si>
  <si>
    <t>塩蔵品</t>
  </si>
  <si>
    <t>くん製品</t>
  </si>
  <si>
    <t>節製品</t>
  </si>
  <si>
    <t>その他の食用加工品</t>
  </si>
  <si>
    <t>（注）平成18年より、経営体数は調査廃止、調査方法も標本調査となり生産量データは推計値。</t>
  </si>
  <si>
    <r>
      <t>8-2　従事者階層別漁業経営体数及び従事者数</t>
    </r>
    <r>
      <rPr>
        <sz val="12"/>
        <rFont val="ＭＳ 明朝"/>
        <family val="1"/>
      </rPr>
      <t>－市町－（平成20年)</t>
    </r>
  </si>
  <si>
    <t>各年11月1日現在</t>
  </si>
  <si>
    <t>年  　　次</t>
  </si>
  <si>
    <t>1 1 月 1 日 現 在 の 海 上 作 業 従 事 者 数 別 経 営 体 数</t>
  </si>
  <si>
    <t>11月1日現在の海上作業従事者</t>
  </si>
  <si>
    <t>市  町  村</t>
  </si>
  <si>
    <t>計</t>
  </si>
  <si>
    <t>1人</t>
  </si>
  <si>
    <t>2人</t>
  </si>
  <si>
    <t>3～4人</t>
  </si>
  <si>
    <t>5～9人</t>
  </si>
  <si>
    <t>10人以上</t>
  </si>
  <si>
    <t>家族  1)</t>
  </si>
  <si>
    <t>雇用者</t>
  </si>
  <si>
    <t>人</t>
  </si>
  <si>
    <t>平   成</t>
  </si>
  <si>
    <t>20</t>
  </si>
  <si>
    <t>年</t>
  </si>
  <si>
    <t>漁船非使用</t>
  </si>
  <si>
    <t>漁船漁業</t>
  </si>
  <si>
    <t>無道力のみ使用</t>
  </si>
  <si>
    <t>動 力 船 使 用</t>
  </si>
  <si>
    <t>船外機付漁船</t>
  </si>
  <si>
    <t>3t未満</t>
  </si>
  <si>
    <t>3 ～ 5</t>
  </si>
  <si>
    <t>5 ～10</t>
  </si>
  <si>
    <t>10t以上</t>
  </si>
  <si>
    <t>定 置 あ み</t>
  </si>
  <si>
    <t>海 面 養 殖</t>
  </si>
  <si>
    <t>のり養殖</t>
  </si>
  <si>
    <t>真珠〃　</t>
  </si>
  <si>
    <t>その他〃　</t>
  </si>
  <si>
    <t>X</t>
  </si>
  <si>
    <t>資料：農林水産省「漁業センサス」</t>
  </si>
  <si>
    <t>（注）　1)家族には出資従事者を含む。</t>
  </si>
  <si>
    <r>
      <t>8-6　内  水  面  養  殖  業</t>
    </r>
    <r>
      <rPr>
        <sz val="12"/>
        <rFont val="ＭＳ 明朝"/>
        <family val="1"/>
      </rPr>
      <t xml:space="preserve"> （平成10・15・20年）</t>
    </r>
  </si>
  <si>
    <t>各年11月1日現在</t>
  </si>
  <si>
    <t>主 な 養 殖 種 類 別 経 営 体 数</t>
  </si>
  <si>
    <t>養殖池数</t>
  </si>
  <si>
    <t>養殖面積</t>
  </si>
  <si>
    <t>ます類</t>
  </si>
  <si>
    <t>こい</t>
  </si>
  <si>
    <t>うなぎ</t>
  </si>
  <si>
    <t>錦ごい</t>
  </si>
  <si>
    <t>その他</t>
  </si>
  <si>
    <t>面</t>
  </si>
  <si>
    <t>ha</t>
  </si>
  <si>
    <t xml:space="preserve"> 平成 10　年</t>
  </si>
  <si>
    <t xml:space="preserve">      15</t>
  </si>
  <si>
    <t xml:space="preserve">      20</t>
  </si>
  <si>
    <t>資料:農林水産省「漁業センサス」</t>
  </si>
  <si>
    <t>　</t>
  </si>
  <si>
    <t xml:space="preserve">  </t>
  </si>
  <si>
    <t>-</t>
  </si>
  <si>
    <t>資料:農林水産省統計部「水産物流通統計年報」</t>
  </si>
  <si>
    <t>平成20年度</t>
  </si>
  <si>
    <t>平成21年度</t>
  </si>
  <si>
    <t>－</t>
  </si>
  <si>
    <t>たら</t>
  </si>
  <si>
    <r>
      <t>8-5  漁業協同組合支所別のり養殖漁場面積</t>
    </r>
    <r>
      <rPr>
        <sz val="12"/>
        <rFont val="ＭＳ 明朝"/>
        <family val="1"/>
      </rPr>
      <t xml:space="preserve"> (平成19～23年度）</t>
    </r>
  </si>
  <si>
    <t>平成23年度</t>
  </si>
  <si>
    <t>　　　その後、平成21年4月1日千代田町支所は諸富町支所に統合された。</t>
  </si>
  <si>
    <t>　 　 さらに、平成23年4月1日に白石町北明支所と龍王支所が統合し、白石支所となった。</t>
  </si>
  <si>
    <t>93 1511</t>
  </si>
  <si>
    <t>931 511</t>
  </si>
  <si>
    <t>73 495</t>
  </si>
  <si>
    <t>44 674</t>
  </si>
  <si>
    <t>62 930</t>
  </si>
  <si>
    <t>8-1 　漁   業　 種　 類 　別　</t>
  </si>
  <si>
    <t xml:space="preserve">  生   産   量 －市町－（平成19～23年）</t>
  </si>
  <si>
    <t>年　 　次</t>
  </si>
  <si>
    <t xml:space="preserve"> 海面養殖業</t>
  </si>
  <si>
    <t>年　次</t>
  </si>
  <si>
    <t xml:space="preserve">市     町 </t>
  </si>
  <si>
    <t>　 平成 19 年</t>
  </si>
  <si>
    <t xml:space="preserve">   19年</t>
  </si>
  <si>
    <t xml:space="preserve">        20</t>
  </si>
  <si>
    <t xml:space="preserve">   20</t>
  </si>
  <si>
    <t xml:space="preserve">        21</t>
  </si>
  <si>
    <t>x</t>
  </si>
  <si>
    <t xml:space="preserve">   21</t>
  </si>
  <si>
    <t xml:space="preserve">        22</t>
  </si>
  <si>
    <t xml:space="preserve">        22</t>
  </si>
  <si>
    <t>94 997</t>
  </si>
  <si>
    <t>2 088</t>
  </si>
  <si>
    <t>76 291</t>
  </si>
  <si>
    <t>74 960</t>
  </si>
  <si>
    <t xml:space="preserve">   22</t>
  </si>
  <si>
    <t xml:space="preserve">   22</t>
  </si>
  <si>
    <t xml:space="preserve">        23</t>
  </si>
  <si>
    <t xml:space="preserve">   23</t>
  </si>
  <si>
    <t xml:space="preserve">         20</t>
  </si>
  <si>
    <t>18 706</t>
  </si>
  <si>
    <t xml:space="preserve">         23</t>
  </si>
  <si>
    <t>しらす</t>
  </si>
  <si>
    <t>さんま</t>
  </si>
  <si>
    <t>ひらめ</t>
  </si>
  <si>
    <t>かれい類</t>
  </si>
  <si>
    <t>たちうお</t>
  </si>
  <si>
    <t>ちだい・きだい</t>
  </si>
  <si>
    <t>くろだい・へだい</t>
  </si>
  <si>
    <t>いせえび</t>
  </si>
  <si>
    <t>海藻類</t>
  </si>
  <si>
    <t>資料:農林水産省「漁業・養殖業生産統計年報」</t>
  </si>
  <si>
    <r>
      <t>8-4  海面養殖業生産量及び生産額</t>
    </r>
    <r>
      <rPr>
        <sz val="12"/>
        <rFont val="ＭＳ 明朝"/>
        <family val="1"/>
      </rPr>
      <t xml:space="preserve"> （平成19～23年）</t>
    </r>
  </si>
  <si>
    <t>まだい</t>
  </si>
  <si>
    <t xml:space="preserve">     19</t>
  </si>
  <si>
    <t xml:space="preserve">     20</t>
  </si>
  <si>
    <t xml:space="preserve">     21</t>
  </si>
  <si>
    <t xml:space="preserve">     22</t>
  </si>
  <si>
    <t xml:space="preserve">     23</t>
  </si>
  <si>
    <t>資料:農林水産省統計部「漁業・養殖業生産統計年報」</t>
  </si>
  <si>
    <r>
      <t>8-7  水  産  加  工  品  生  産  量</t>
    </r>
    <r>
      <rPr>
        <sz val="12"/>
        <rFont val="ＭＳ 明朝"/>
        <family val="1"/>
      </rPr>
      <t xml:space="preserve"> （平成19～23年）</t>
    </r>
  </si>
  <si>
    <t>23　年</t>
  </si>
  <si>
    <t>　　　</t>
  </si>
  <si>
    <t>（注）四捨五入の関係で計と内訳が合わない場合がある。</t>
  </si>
  <si>
    <t xml:space="preserve">           (単位:t,100万円)</t>
  </si>
  <si>
    <t>海産ほ乳類</t>
  </si>
  <si>
    <r>
      <t xml:space="preserve">8-3　海面漁業魚種別漁獲量及び生産額(属人) </t>
    </r>
    <r>
      <rPr>
        <sz val="12"/>
        <rFont val="ＭＳ 明朝"/>
        <family val="1"/>
      </rPr>
      <t>（平成19～23年）</t>
    </r>
  </si>
  <si>
    <t xml:space="preserve">  平  成 19 年</t>
  </si>
  <si>
    <t xml:space="preserve">         21</t>
  </si>
  <si>
    <t xml:space="preserve">         22</t>
  </si>
  <si>
    <t>資料：農林水産省統計部『漁業・養殖業生産統計年報』「海面漁業生産統計調査」</t>
  </si>
  <si>
    <r>
      <t>8-8　漁業協同組合数及び組合員数</t>
    </r>
    <r>
      <rPr>
        <sz val="12"/>
        <rFont val="ＭＳ 明朝"/>
        <family val="1"/>
      </rPr>
      <t xml:space="preserve"> (平成19～23年度）</t>
    </r>
  </si>
  <si>
    <t>平成19 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</si>
</sst>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54">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10"/>
      <name val="ＭＳ ゴシック"/>
      <family val="3"/>
    </font>
    <font>
      <sz val="8"/>
      <name val="ＭＳ 明朝"/>
      <family val="1"/>
    </font>
    <font>
      <sz val="8"/>
      <name val="ＭＳ Ｐゴシック"/>
      <family val="3"/>
    </font>
    <font>
      <sz val="6"/>
      <name val="ＭＳ Ｐゴシック"/>
      <family val="3"/>
    </font>
    <font>
      <sz val="13"/>
      <name val="System"/>
      <family val="0"/>
    </font>
    <font>
      <b/>
      <sz val="9"/>
      <name val="ＭＳ ゴシック"/>
      <family val="3"/>
    </font>
    <font>
      <b/>
      <sz val="9"/>
      <name val="ＭＳ 明朝"/>
      <family val="1"/>
    </font>
    <font>
      <sz val="8"/>
      <name val="ＭＳ ゴシック"/>
      <family val="3"/>
    </font>
    <font>
      <sz val="8.5"/>
      <name val="ＭＳ 明朝"/>
      <family val="1"/>
    </font>
    <font>
      <strike/>
      <sz val="8"/>
      <color indexed="10"/>
      <name val="ＭＳ 明朝"/>
      <family val="1"/>
    </font>
    <font>
      <vertAlign val="superscript"/>
      <sz val="9"/>
      <name val="ＭＳ 明朝"/>
      <family val="1"/>
    </font>
    <font>
      <b/>
      <sz val="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32" borderId="0" applyNumberFormat="0" applyBorder="0" applyAlignment="0" applyProtection="0"/>
  </cellStyleXfs>
  <cellXfs count="340">
    <xf numFmtId="0" fontId="0" fillId="0" borderId="0" xfId="0" applyAlignment="1">
      <alignment/>
    </xf>
    <xf numFmtId="0" fontId="4" fillId="0" borderId="0" xfId="63" applyFont="1" applyFill="1" applyAlignment="1">
      <alignment horizontal="centerContinuous"/>
      <protection/>
    </xf>
    <xf numFmtId="0" fontId="4" fillId="0" borderId="0" xfId="63" applyFont="1" applyFill="1">
      <alignment/>
      <protection/>
    </xf>
    <xf numFmtId="0" fontId="1" fillId="0" borderId="0" xfId="63" applyFont="1" applyFill="1">
      <alignment/>
      <protection/>
    </xf>
    <xf numFmtId="0" fontId="3" fillId="0" borderId="0" xfId="63" applyFont="1" applyFill="1">
      <alignment/>
      <protection/>
    </xf>
    <xf numFmtId="0" fontId="6" fillId="0" borderId="0" xfId="63" applyFont="1" applyFill="1">
      <alignment/>
      <protection/>
    </xf>
    <xf numFmtId="0" fontId="1" fillId="0" borderId="10" xfId="63" applyFont="1" applyFill="1" applyBorder="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protection/>
    </xf>
    <xf numFmtId="0" fontId="6" fillId="0" borderId="13" xfId="63" applyFont="1" applyFill="1" applyBorder="1" applyAlignment="1">
      <alignment horizontal="centerContinuous"/>
      <protection/>
    </xf>
    <xf numFmtId="0" fontId="1" fillId="0" borderId="14" xfId="63" applyFont="1" applyFill="1" applyBorder="1" applyAlignment="1">
      <alignment horizontal="centerContinuous"/>
      <protection/>
    </xf>
    <xf numFmtId="0" fontId="1" fillId="0" borderId="15" xfId="63" applyFont="1" applyFill="1" applyBorder="1">
      <alignment/>
      <protection/>
    </xf>
    <xf numFmtId="0" fontId="6" fillId="0" borderId="15" xfId="63" applyFont="1" applyFill="1" applyBorder="1" applyAlignment="1">
      <alignment horizontal="centerContinuous"/>
      <protection/>
    </xf>
    <xf numFmtId="0" fontId="6" fillId="0" borderId="16" xfId="63" applyFont="1" applyFill="1" applyBorder="1" applyAlignment="1">
      <alignment horizontal="center"/>
      <protection/>
    </xf>
    <xf numFmtId="0" fontId="6" fillId="0" borderId="17" xfId="63" applyFont="1" applyFill="1" applyBorder="1" applyAlignment="1">
      <alignment horizontal="center"/>
      <protection/>
    </xf>
    <xf numFmtId="0" fontId="6" fillId="0" borderId="18" xfId="63" applyFont="1" applyFill="1" applyBorder="1" applyAlignment="1">
      <alignment horizontal="centerContinuous"/>
      <protection/>
    </xf>
    <xf numFmtId="0" fontId="6" fillId="0" borderId="19" xfId="63" applyFont="1" applyFill="1" applyBorder="1" applyAlignment="1">
      <alignment horizontal="centerContinuous"/>
      <protection/>
    </xf>
    <xf numFmtId="0" fontId="6" fillId="0" borderId="20" xfId="63" applyFont="1" applyFill="1" applyBorder="1" applyAlignment="1">
      <alignment horizontal="centerContinuous"/>
      <protection/>
    </xf>
    <xf numFmtId="0" fontId="6" fillId="0" borderId="0" xfId="63" applyFont="1" applyFill="1" applyBorder="1" applyAlignment="1">
      <alignment horizontal="center"/>
      <protection/>
    </xf>
    <xf numFmtId="0" fontId="6" fillId="0" borderId="21" xfId="63" applyFont="1" applyFill="1" applyBorder="1" applyAlignment="1">
      <alignment horizontal="center"/>
      <protection/>
    </xf>
    <xf numFmtId="176" fontId="6" fillId="0" borderId="0" xfId="63" applyNumberFormat="1" applyFont="1" applyFill="1">
      <alignment/>
      <protection/>
    </xf>
    <xf numFmtId="176" fontId="6" fillId="0" borderId="0" xfId="63" applyNumberFormat="1" applyFont="1" applyFill="1" applyAlignment="1">
      <alignment horizontal="right"/>
      <protection/>
    </xf>
    <xf numFmtId="179" fontId="6" fillId="0" borderId="0" xfId="63" applyNumberFormat="1" applyFont="1" applyFill="1" applyAlignment="1">
      <alignment horizontal="right"/>
      <protection/>
    </xf>
    <xf numFmtId="0" fontId="7" fillId="0" borderId="0" xfId="63" applyFont="1" applyFill="1">
      <alignment/>
      <protection/>
    </xf>
    <xf numFmtId="0" fontId="5" fillId="0" borderId="21" xfId="63" applyFont="1" applyFill="1" applyBorder="1" applyAlignment="1">
      <alignment horizontal="center"/>
      <protection/>
    </xf>
    <xf numFmtId="176" fontId="5" fillId="0" borderId="0" xfId="63" applyNumberFormat="1" applyFont="1" applyFill="1">
      <alignment/>
      <protection/>
    </xf>
    <xf numFmtId="176" fontId="5" fillId="0" borderId="0" xfId="63" applyNumberFormat="1" applyFont="1" applyFill="1" applyAlignment="1">
      <alignment horizontal="right"/>
      <protection/>
    </xf>
    <xf numFmtId="0" fontId="5" fillId="0" borderId="0" xfId="63" applyFont="1" applyFill="1" applyBorder="1" applyAlignment="1">
      <alignment horizontal="center"/>
      <protection/>
    </xf>
    <xf numFmtId="0" fontId="5" fillId="0" borderId="0" xfId="63" applyFont="1" applyFill="1" applyBorder="1" applyAlignment="1">
      <alignment horizontal="distributed"/>
      <protection/>
    </xf>
    <xf numFmtId="0" fontId="5" fillId="0" borderId="21" xfId="63" applyFont="1" applyFill="1" applyBorder="1" applyAlignment="1">
      <alignment horizontal="distributed"/>
      <protection/>
    </xf>
    <xf numFmtId="0" fontId="6" fillId="0" borderId="0" xfId="63" applyFont="1" applyFill="1" applyBorder="1" applyAlignment="1">
      <alignment horizontal="distributed"/>
      <protection/>
    </xf>
    <xf numFmtId="0" fontId="6" fillId="0" borderId="21" xfId="63" applyFont="1" applyFill="1" applyBorder="1" applyAlignment="1">
      <alignment horizontal="distributed"/>
      <protection/>
    </xf>
    <xf numFmtId="0" fontId="1" fillId="0" borderId="0" xfId="63" applyFont="1" applyFill="1" applyBorder="1">
      <alignment/>
      <protection/>
    </xf>
    <xf numFmtId="0" fontId="1" fillId="0" borderId="22" xfId="63" applyFont="1" applyFill="1" applyBorder="1">
      <alignment/>
      <protection/>
    </xf>
    <xf numFmtId="0" fontId="6" fillId="0" borderId="22" xfId="63" applyFont="1" applyFill="1" applyBorder="1" applyAlignment="1">
      <alignment horizontal="distributed"/>
      <protection/>
    </xf>
    <xf numFmtId="0" fontId="6" fillId="0" borderId="23" xfId="63" applyFont="1" applyFill="1" applyBorder="1" applyAlignment="1">
      <alignment horizontal="distributed"/>
      <protection/>
    </xf>
    <xf numFmtId="0" fontId="8" fillId="0" borderId="0" xfId="63" applyFont="1" applyFill="1">
      <alignment/>
      <protection/>
    </xf>
    <xf numFmtId="176" fontId="6" fillId="0" borderId="0" xfId="63" applyNumberFormat="1" applyFont="1" applyFill="1" applyAlignment="1" quotePrefix="1">
      <alignment horizontal="right"/>
      <protection/>
    </xf>
    <xf numFmtId="176" fontId="6" fillId="0" borderId="0" xfId="63" applyNumberFormat="1" applyFont="1" applyFill="1" applyAlignment="1">
      <alignment/>
      <protection/>
    </xf>
    <xf numFmtId="179" fontId="6" fillId="0" borderId="0" xfId="63" applyNumberFormat="1" applyFont="1" applyFill="1" applyAlignment="1">
      <alignment horizontal="center"/>
      <protection/>
    </xf>
    <xf numFmtId="176" fontId="6" fillId="0" borderId="24" xfId="63" applyNumberFormat="1" applyFont="1" applyFill="1" applyBorder="1" applyAlignment="1">
      <alignment horizontal="right"/>
      <protection/>
    </xf>
    <xf numFmtId="176"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center"/>
      <protection/>
    </xf>
    <xf numFmtId="180" fontId="6" fillId="0" borderId="0" xfId="63" applyNumberFormat="1" applyFont="1" applyFill="1" applyAlignment="1">
      <alignment horizontal="right"/>
      <protection/>
    </xf>
    <xf numFmtId="180" fontId="5" fillId="0" borderId="0" xfId="63" applyNumberFormat="1" applyFont="1" applyFill="1" applyAlignment="1">
      <alignment horizontal="right"/>
      <protection/>
    </xf>
    <xf numFmtId="0" fontId="1" fillId="0" borderId="0" xfId="62" applyFont="1" applyFill="1">
      <alignment/>
      <protection/>
    </xf>
    <xf numFmtId="176" fontId="1" fillId="0" borderId="0" xfId="62" applyNumberFormat="1" applyFont="1" applyFill="1">
      <alignment/>
      <protection/>
    </xf>
    <xf numFmtId="0" fontId="6" fillId="0" borderId="0" xfId="62" applyFont="1" applyFill="1">
      <alignment/>
      <protection/>
    </xf>
    <xf numFmtId="176" fontId="6" fillId="0" borderId="0" xfId="62" applyNumberFormat="1" applyFont="1" applyFill="1">
      <alignment/>
      <protection/>
    </xf>
    <xf numFmtId="176" fontId="6" fillId="0" borderId="0" xfId="62" applyNumberFormat="1" applyFont="1" applyFill="1" applyAlignment="1">
      <alignment vertical="top" wrapText="1"/>
      <protection/>
    </xf>
    <xf numFmtId="0" fontId="6" fillId="0" borderId="0" xfId="62" applyFont="1" applyFill="1" applyAlignment="1">
      <alignment vertical="top" wrapText="1"/>
      <protection/>
    </xf>
    <xf numFmtId="0" fontId="6" fillId="0" borderId="0" xfId="62" applyFont="1" applyFill="1" applyAlignment="1">
      <alignment horizontal="left" vertical="top"/>
      <protection/>
    </xf>
    <xf numFmtId="0" fontId="8" fillId="0" borderId="0" xfId="62" applyFont="1" applyFill="1" applyAlignment="1" quotePrefix="1">
      <alignment horizontal="left"/>
      <protection/>
    </xf>
    <xf numFmtId="176" fontId="6" fillId="0" borderId="22" xfId="62" applyNumberFormat="1" applyFont="1" applyFill="1" applyBorder="1" applyAlignment="1">
      <alignment horizontal="right"/>
      <protection/>
    </xf>
    <xf numFmtId="0" fontId="6" fillId="0" borderId="22" xfId="62" applyFont="1" applyFill="1" applyBorder="1" applyAlignment="1">
      <alignment horizontal="left"/>
      <protection/>
    </xf>
    <xf numFmtId="0" fontId="6" fillId="0" borderId="22" xfId="62" applyFont="1" applyFill="1" applyBorder="1">
      <alignment/>
      <protection/>
    </xf>
    <xf numFmtId="0" fontId="6" fillId="0" borderId="23" xfId="62" applyFont="1" applyFill="1" applyBorder="1">
      <alignment/>
      <protection/>
    </xf>
    <xf numFmtId="176" fontId="6" fillId="0" borderId="0" xfId="62" applyNumberFormat="1" applyFont="1" applyFill="1" applyAlignment="1">
      <alignment horizontal="right"/>
      <protection/>
    </xf>
    <xf numFmtId="0" fontId="6" fillId="0" borderId="0" xfId="62" applyFont="1" applyFill="1" applyAlignment="1">
      <alignment horizontal="left"/>
      <protection/>
    </xf>
    <xf numFmtId="0" fontId="6" fillId="0" borderId="21" xfId="62" applyFont="1" applyFill="1" applyBorder="1" applyAlignment="1" quotePrefix="1">
      <alignment horizontal="distributed"/>
      <protection/>
    </xf>
    <xf numFmtId="176" fontId="6" fillId="0" borderId="0" xfId="62" applyNumberFormat="1" applyFont="1" applyFill="1" applyAlignment="1">
      <alignment horizontal="left"/>
      <protection/>
    </xf>
    <xf numFmtId="0" fontId="6" fillId="0" borderId="21" xfId="62" applyFont="1" applyFill="1" applyBorder="1" applyAlignment="1">
      <alignment horizontal="distributed"/>
      <protection/>
    </xf>
    <xf numFmtId="0" fontId="6" fillId="0" borderId="0" xfId="62" applyFont="1" applyFill="1" applyBorder="1">
      <alignment/>
      <protection/>
    </xf>
    <xf numFmtId="57" fontId="6" fillId="0" borderId="0" xfId="62" applyNumberFormat="1" applyFont="1" applyFill="1" applyBorder="1">
      <alignment/>
      <protection/>
    </xf>
    <xf numFmtId="0" fontId="12" fillId="0" borderId="0" xfId="62" applyFont="1" applyFill="1">
      <alignment/>
      <protection/>
    </xf>
    <xf numFmtId="0" fontId="6" fillId="0" borderId="25" xfId="62" applyFont="1" applyFill="1" applyBorder="1">
      <alignment/>
      <protection/>
    </xf>
    <xf numFmtId="0" fontId="1" fillId="0" borderId="0" xfId="62" applyFont="1" applyFill="1" applyAlignment="1">
      <alignment vertical="center"/>
      <protection/>
    </xf>
    <xf numFmtId="176" fontId="5" fillId="0" borderId="14" xfId="62" applyNumberFormat="1" applyFont="1" applyFill="1" applyBorder="1" applyAlignment="1" quotePrefix="1">
      <alignment horizontal="centerContinuous" vertical="center"/>
      <protection/>
    </xf>
    <xf numFmtId="0" fontId="6" fillId="0" borderId="14" xfId="62" applyFont="1" applyFill="1" applyBorder="1" applyAlignment="1" quotePrefix="1">
      <alignment horizontal="centerContinuous" vertical="center"/>
      <protection/>
    </xf>
    <xf numFmtId="0" fontId="6" fillId="0" borderId="13" xfId="62" applyFont="1" applyFill="1" applyBorder="1" applyAlignment="1" quotePrefix="1">
      <alignment horizontal="centerContinuous" vertical="center"/>
      <protection/>
    </xf>
    <xf numFmtId="176" fontId="6" fillId="0" borderId="0" xfId="62" applyNumberFormat="1" applyFont="1" applyFill="1" applyAlignment="1" quotePrefix="1">
      <alignment horizontal="right"/>
      <protection/>
    </xf>
    <xf numFmtId="0" fontId="6" fillId="0" borderId="0" xfId="62" applyFont="1" applyFill="1" applyAlignment="1" quotePrefix="1">
      <alignment horizontal="right"/>
      <protection/>
    </xf>
    <xf numFmtId="0" fontId="6" fillId="0" borderId="0" xfId="62" applyFont="1" applyFill="1" applyAlignment="1" quotePrefix="1">
      <alignment horizontal="left"/>
      <protection/>
    </xf>
    <xf numFmtId="0" fontId="1" fillId="0" borderId="0" xfId="62" applyFont="1" applyFill="1" applyAlignment="1" quotePrefix="1">
      <alignment horizontal="left"/>
      <protection/>
    </xf>
    <xf numFmtId="0" fontId="4" fillId="0" borderId="0" xfId="62" applyFont="1" applyFill="1">
      <alignment/>
      <protection/>
    </xf>
    <xf numFmtId="176" fontId="4" fillId="0" borderId="0" xfId="62" applyNumberFormat="1" applyFont="1" applyFill="1" applyAlignment="1">
      <alignment horizontal="centerContinuous"/>
      <protection/>
    </xf>
    <xf numFmtId="0" fontId="4" fillId="0" borderId="0" xfId="62" applyFont="1" applyFill="1" applyAlignment="1">
      <alignment horizontal="centerContinuous"/>
      <protection/>
    </xf>
    <xf numFmtId="0" fontId="4" fillId="0" borderId="0" xfId="64" applyFont="1" applyFill="1" applyAlignment="1">
      <alignment horizontal="centerContinuous"/>
      <protection/>
    </xf>
    <xf numFmtId="0" fontId="1" fillId="0" borderId="0" xfId="64" applyFont="1" applyFill="1" applyAlignment="1">
      <alignment horizontal="centerContinuous"/>
      <protection/>
    </xf>
    <xf numFmtId="0" fontId="4" fillId="0" borderId="0" xfId="64" applyFont="1" applyFill="1" applyAlignment="1">
      <alignment horizontal="right"/>
      <protection/>
    </xf>
    <xf numFmtId="0" fontId="4" fillId="0" borderId="0" xfId="64" applyFont="1" applyFill="1" applyAlignment="1">
      <alignment horizontal="left"/>
      <protection/>
    </xf>
    <xf numFmtId="0" fontId="1" fillId="0" borderId="0" xfId="64" applyFont="1" applyFill="1">
      <alignment/>
      <protection/>
    </xf>
    <xf numFmtId="0" fontId="1" fillId="0" borderId="0" xfId="64" applyFont="1" applyFill="1" applyAlignment="1">
      <alignment/>
      <protection/>
    </xf>
    <xf numFmtId="0" fontId="1" fillId="0" borderId="22" xfId="64" applyFont="1" applyFill="1" applyBorder="1">
      <alignment/>
      <protection/>
    </xf>
    <xf numFmtId="0" fontId="6" fillId="0" borderId="0" xfId="64" applyFont="1" applyFill="1" applyAlignment="1">
      <alignment horizontal="right"/>
      <protection/>
    </xf>
    <xf numFmtId="0" fontId="6" fillId="0" borderId="10" xfId="64" applyFont="1" applyFill="1" applyBorder="1" applyAlignment="1">
      <alignment horizontal="centerContinuous" vertical="center"/>
      <protection/>
    </xf>
    <xf numFmtId="0" fontId="6" fillId="0" borderId="26" xfId="64" applyFont="1" applyFill="1" applyBorder="1" applyAlignment="1">
      <alignment horizontal="center"/>
      <protection/>
    </xf>
    <xf numFmtId="0" fontId="6" fillId="0" borderId="26" xfId="64" applyFont="1" applyFill="1" applyBorder="1" applyAlignment="1">
      <alignment/>
      <protection/>
    </xf>
    <xf numFmtId="0" fontId="6" fillId="0" borderId="10" xfId="64" applyFont="1" applyFill="1" applyBorder="1" applyAlignment="1">
      <alignment vertical="center"/>
      <protection/>
    </xf>
    <xf numFmtId="0" fontId="6" fillId="0" borderId="26" xfId="64" applyFont="1" applyFill="1" applyBorder="1" applyAlignment="1">
      <alignment horizontal="center" vertical="center"/>
      <protection/>
    </xf>
    <xf numFmtId="0" fontId="6" fillId="0" borderId="0" xfId="64" applyFont="1" applyFill="1">
      <alignment/>
      <protection/>
    </xf>
    <xf numFmtId="0" fontId="6" fillId="0" borderId="15" xfId="64" applyFont="1" applyFill="1" applyBorder="1" applyAlignment="1">
      <alignment horizontal="centerContinuous" vertical="center"/>
      <protection/>
    </xf>
    <xf numFmtId="0" fontId="6" fillId="0" borderId="27" xfId="64" applyFont="1" applyFill="1" applyBorder="1" applyAlignment="1">
      <alignment horizontal="center" vertical="top"/>
      <protection/>
    </xf>
    <xf numFmtId="0" fontId="6" fillId="0" borderId="27" xfId="64" applyFont="1" applyFill="1" applyBorder="1" applyAlignment="1">
      <alignment vertical="center"/>
      <protection/>
    </xf>
    <xf numFmtId="0" fontId="8" fillId="0" borderId="17" xfId="64" applyFont="1" applyFill="1" applyBorder="1" applyAlignment="1">
      <alignment horizontal="center" vertical="center"/>
      <protection/>
    </xf>
    <xf numFmtId="0" fontId="6" fillId="0" borderId="27" xfId="64" applyFont="1" applyFill="1" applyBorder="1" applyAlignment="1">
      <alignment horizontal="center" vertical="center"/>
      <protection/>
    </xf>
    <xf numFmtId="0" fontId="5" fillId="0" borderId="0" xfId="64" applyFont="1" applyFill="1" applyBorder="1">
      <alignment/>
      <protection/>
    </xf>
    <xf numFmtId="0" fontId="5" fillId="0" borderId="21" xfId="64" applyFont="1" applyFill="1" applyBorder="1" applyAlignment="1">
      <alignment horizontal="distributed" vertical="center"/>
      <protection/>
    </xf>
    <xf numFmtId="176" fontId="5" fillId="0" borderId="28" xfId="64" applyNumberFormat="1" applyFont="1" applyFill="1" applyBorder="1" applyAlignment="1">
      <alignment horizontal="centerContinuous"/>
      <protection/>
    </xf>
    <xf numFmtId="0" fontId="5" fillId="0" borderId="0" xfId="64" applyFont="1" applyFill="1" applyAlignment="1">
      <alignment horizontal="centerContinuous"/>
      <protection/>
    </xf>
    <xf numFmtId="176" fontId="5" fillId="0" borderId="0" xfId="64" applyNumberFormat="1" applyFont="1" applyFill="1" applyBorder="1" applyAlignment="1">
      <alignment horizontal="centerContinuous" vertical="center"/>
      <protection/>
    </xf>
    <xf numFmtId="0" fontId="5" fillId="0" borderId="29" xfId="64" applyFont="1" applyFill="1" applyBorder="1" applyAlignment="1">
      <alignment horizontal="distributed" vertical="center"/>
      <protection/>
    </xf>
    <xf numFmtId="0" fontId="5" fillId="0" borderId="0" xfId="64" applyFont="1" applyFill="1">
      <alignment/>
      <protection/>
    </xf>
    <xf numFmtId="49" fontId="6" fillId="0" borderId="0" xfId="64" applyNumberFormat="1" applyFont="1" applyFill="1" applyBorder="1" applyAlignment="1">
      <alignment horizontal="left"/>
      <protection/>
    </xf>
    <xf numFmtId="0" fontId="6" fillId="0" borderId="21" xfId="64" applyFont="1" applyFill="1" applyBorder="1">
      <alignment/>
      <protection/>
    </xf>
    <xf numFmtId="176" fontId="6" fillId="0" borderId="29" xfId="64" applyNumberFormat="1" applyFont="1" applyFill="1" applyBorder="1" applyAlignment="1">
      <alignment horizontal="right"/>
      <protection/>
    </xf>
    <xf numFmtId="176" fontId="6" fillId="0" borderId="0" xfId="64" applyNumberFormat="1" applyFont="1" applyFill="1" applyBorder="1" applyAlignment="1">
      <alignment horizontal="right"/>
      <protection/>
    </xf>
    <xf numFmtId="176" fontId="6" fillId="0" borderId="0" xfId="64" applyNumberFormat="1" applyFont="1" applyFill="1" applyBorder="1">
      <alignment/>
      <protection/>
    </xf>
    <xf numFmtId="176" fontId="6" fillId="0" borderId="21" xfId="64" applyNumberFormat="1" applyFont="1" applyFill="1" applyBorder="1" applyAlignment="1">
      <alignment horizontal="right"/>
      <protection/>
    </xf>
    <xf numFmtId="0" fontId="6" fillId="0" borderId="29" xfId="64" applyFont="1" applyFill="1" applyBorder="1" applyAlignment="1" quotePrefix="1">
      <alignment/>
      <protection/>
    </xf>
    <xf numFmtId="0" fontId="13" fillId="0" borderId="0" xfId="64" applyFont="1" applyFill="1">
      <alignment/>
      <protection/>
    </xf>
    <xf numFmtId="49" fontId="6" fillId="0" borderId="21" xfId="64" applyNumberFormat="1" applyFont="1" applyFill="1" applyBorder="1" applyAlignment="1">
      <alignment horizontal="left"/>
      <protection/>
    </xf>
    <xf numFmtId="186" fontId="6" fillId="0" borderId="0" xfId="64" applyNumberFormat="1" applyFont="1" applyFill="1" applyBorder="1" applyAlignment="1">
      <alignment horizontal="right"/>
      <protection/>
    </xf>
    <xf numFmtId="49" fontId="5" fillId="0" borderId="0" xfId="64" applyNumberFormat="1" applyFont="1" applyFill="1" applyBorder="1" applyAlignment="1">
      <alignment horizontal="left"/>
      <protection/>
    </xf>
    <xf numFmtId="49" fontId="5" fillId="0" borderId="21" xfId="64" applyNumberFormat="1" applyFont="1" applyFill="1" applyBorder="1" applyAlignment="1">
      <alignment horizontal="left"/>
      <protection/>
    </xf>
    <xf numFmtId="176" fontId="5" fillId="0" borderId="0" xfId="64" applyNumberFormat="1" applyFont="1" applyFill="1" applyBorder="1" applyAlignment="1">
      <alignment horizontal="right"/>
      <protection/>
    </xf>
    <xf numFmtId="176" fontId="5" fillId="0" borderId="21" xfId="64" applyNumberFormat="1" applyFont="1" applyFill="1" applyBorder="1" applyAlignment="1">
      <alignment horizontal="right"/>
      <protection/>
    </xf>
    <xf numFmtId="0" fontId="5" fillId="0" borderId="29" xfId="64" applyFont="1" applyFill="1" applyBorder="1" applyAlignment="1" quotePrefix="1">
      <alignment/>
      <protection/>
    </xf>
    <xf numFmtId="0" fontId="12" fillId="0" borderId="0" xfId="64" applyFont="1" applyFill="1">
      <alignment/>
      <protection/>
    </xf>
    <xf numFmtId="0" fontId="12" fillId="0" borderId="21" xfId="64" applyFont="1" applyFill="1" applyBorder="1" applyAlignment="1">
      <alignment horizontal="center"/>
      <protection/>
    </xf>
    <xf numFmtId="176" fontId="5" fillId="0" borderId="0" xfId="64" applyNumberFormat="1" applyFont="1" applyFill="1" applyBorder="1" applyAlignment="1">
      <alignment horizontal="centerContinuous"/>
      <protection/>
    </xf>
    <xf numFmtId="176" fontId="5" fillId="0" borderId="21" xfId="64" applyNumberFormat="1" applyFont="1" applyFill="1" applyBorder="1" applyAlignment="1">
      <alignment horizontal="centerContinuous"/>
      <protection/>
    </xf>
    <xf numFmtId="0" fontId="5" fillId="0" borderId="29" xfId="64" applyFont="1" applyFill="1" applyBorder="1">
      <alignment/>
      <protection/>
    </xf>
    <xf numFmtId="176" fontId="6" fillId="0" borderId="29" xfId="64" applyNumberFormat="1" applyFont="1" applyFill="1" applyBorder="1">
      <alignment/>
      <protection/>
    </xf>
    <xf numFmtId="0" fontId="6" fillId="0" borderId="29" xfId="64" applyFont="1" applyFill="1" applyBorder="1">
      <alignment/>
      <protection/>
    </xf>
    <xf numFmtId="0" fontId="6" fillId="0" borderId="21" xfId="64" applyFont="1" applyFill="1" applyBorder="1" applyAlignment="1">
      <alignment horizontal="distributed"/>
      <protection/>
    </xf>
    <xf numFmtId="0" fontId="6" fillId="0" borderId="29" xfId="64" applyFont="1" applyFill="1" applyBorder="1" applyAlignment="1">
      <alignment horizontal="center"/>
      <protection/>
    </xf>
    <xf numFmtId="38" fontId="6" fillId="0" borderId="0" xfId="48" applyFont="1" applyFill="1" applyBorder="1" applyAlignment="1">
      <alignment horizontal="right"/>
    </xf>
    <xf numFmtId="0" fontId="5" fillId="0" borderId="21" xfId="64" applyFont="1" applyFill="1" applyBorder="1" applyAlignment="1">
      <alignment horizontal="distributed"/>
      <protection/>
    </xf>
    <xf numFmtId="0" fontId="6" fillId="0" borderId="0" xfId="64" applyNumberFormat="1" applyFont="1" applyFill="1" applyBorder="1" applyAlignment="1">
      <alignment horizontal="right"/>
      <protection/>
    </xf>
    <xf numFmtId="0" fontId="6" fillId="0" borderId="0" xfId="64" applyFont="1" applyFill="1" applyBorder="1">
      <alignment/>
      <protection/>
    </xf>
    <xf numFmtId="0" fontId="6" fillId="0" borderId="22" xfId="64" applyFont="1" applyFill="1" applyBorder="1">
      <alignment/>
      <protection/>
    </xf>
    <xf numFmtId="0" fontId="6" fillId="0" borderId="23" xfId="64" applyFont="1" applyFill="1" applyBorder="1" applyAlignment="1">
      <alignment horizontal="distributed"/>
      <protection/>
    </xf>
    <xf numFmtId="176" fontId="6" fillId="0" borderId="24" xfId="64" applyNumberFormat="1" applyFont="1" applyFill="1" applyBorder="1" applyAlignment="1">
      <alignment horizontal="right"/>
      <protection/>
    </xf>
    <xf numFmtId="176" fontId="6" fillId="0" borderId="22" xfId="64" applyNumberFormat="1" applyFont="1" applyFill="1" applyBorder="1" applyAlignment="1">
      <alignment horizontal="right"/>
      <protection/>
    </xf>
    <xf numFmtId="176" fontId="6" fillId="0" borderId="23" xfId="64" applyNumberFormat="1" applyFont="1" applyFill="1" applyBorder="1" applyAlignment="1">
      <alignment horizontal="right"/>
      <protection/>
    </xf>
    <xf numFmtId="0" fontId="6" fillId="0" borderId="24" xfId="64" applyFont="1" applyFill="1" applyBorder="1" applyAlignment="1">
      <alignment horizontal="center"/>
      <protection/>
    </xf>
    <xf numFmtId="0" fontId="6" fillId="0" borderId="0" xfId="64" applyFont="1" applyFill="1" applyAlignment="1">
      <alignment horizontal="left"/>
      <protection/>
    </xf>
    <xf numFmtId="0" fontId="8" fillId="0" borderId="0" xfId="64" applyFont="1" applyFill="1">
      <alignment/>
      <protection/>
    </xf>
    <xf numFmtId="0" fontId="1" fillId="0" borderId="0" xfId="64" applyFont="1" applyFill="1" applyAlignment="1">
      <alignment horizontal="right"/>
      <protection/>
    </xf>
    <xf numFmtId="0" fontId="6" fillId="0" borderId="0" xfId="64" applyFont="1" applyFill="1" applyAlignment="1" quotePrefix="1">
      <alignment horizontal="left"/>
      <protection/>
    </xf>
    <xf numFmtId="0" fontId="1" fillId="0" borderId="0" xfId="64" applyFont="1" applyFill="1" applyAlignment="1">
      <alignment wrapText="1"/>
      <protection/>
    </xf>
    <xf numFmtId="0" fontId="5" fillId="0" borderId="0" xfId="0" applyFont="1" applyFill="1" applyAlignment="1" applyProtection="1">
      <alignment horizontal="right" vertical="center" wrapText="1"/>
      <protection/>
    </xf>
    <xf numFmtId="0" fontId="8" fillId="0" borderId="0" xfId="0" applyFont="1" applyFill="1" applyAlignment="1" applyProtection="1">
      <alignment horizontal="right" vertical="center" wrapText="1"/>
      <protection/>
    </xf>
    <xf numFmtId="181" fontId="6" fillId="0" borderId="0" xfId="64" applyNumberFormat="1" applyFont="1" applyFill="1" applyBorder="1" applyAlignment="1">
      <alignment horizontal="right"/>
      <protection/>
    </xf>
    <xf numFmtId="181" fontId="14" fillId="0" borderId="0" xfId="64" applyNumberFormat="1" applyFont="1" applyFill="1">
      <alignment/>
      <protection/>
    </xf>
    <xf numFmtId="0" fontId="14" fillId="0" borderId="0" xfId="64" applyFont="1" applyFill="1">
      <alignment/>
      <protection/>
    </xf>
    <xf numFmtId="181" fontId="6" fillId="0" borderId="29" xfId="64" applyNumberFormat="1" applyFont="1" applyFill="1" applyBorder="1" applyAlignment="1">
      <alignment horizontal="right"/>
      <protection/>
    </xf>
    <xf numFmtId="181" fontId="8" fillId="0" borderId="0" xfId="64" applyNumberFormat="1" applyFont="1" applyFill="1">
      <alignment/>
      <protection/>
    </xf>
    <xf numFmtId="181" fontId="6" fillId="0" borderId="0" xfId="64" applyNumberFormat="1" applyFont="1" applyFill="1">
      <alignment/>
      <protection/>
    </xf>
    <xf numFmtId="0" fontId="3" fillId="0" borderId="0" xfId="64" applyFont="1" applyFill="1" applyAlignment="1">
      <alignment horizontal="centerContinuous"/>
      <protection/>
    </xf>
    <xf numFmtId="0" fontId="6" fillId="0" borderId="13" xfId="64" applyFont="1" applyFill="1" applyBorder="1" applyAlignment="1">
      <alignment horizontal="centerContinuous" vertical="center"/>
      <protection/>
    </xf>
    <xf numFmtId="0" fontId="6" fillId="0" borderId="30" xfId="64" applyFont="1" applyFill="1" applyBorder="1" applyAlignment="1">
      <alignment horizontal="centerContinuous" vertical="center"/>
      <protection/>
    </xf>
    <xf numFmtId="0" fontId="6" fillId="0" borderId="13" xfId="64" applyFont="1" applyFill="1" applyBorder="1" applyAlignment="1" quotePrefix="1">
      <alignment horizontal="centerContinuous" vertical="center"/>
      <protection/>
    </xf>
    <xf numFmtId="0" fontId="6" fillId="0" borderId="14" xfId="64" applyFont="1" applyFill="1" applyBorder="1" applyAlignment="1">
      <alignment horizontal="centerContinuous" vertical="center"/>
      <protection/>
    </xf>
    <xf numFmtId="0" fontId="6" fillId="0" borderId="0" xfId="64" applyFont="1" applyFill="1" applyAlignment="1">
      <alignment vertical="center"/>
      <protection/>
    </xf>
    <xf numFmtId="0" fontId="6" fillId="0" borderId="17" xfId="64" applyFont="1" applyFill="1" applyBorder="1" applyAlignment="1">
      <alignment horizontal="distributed" vertical="center"/>
      <protection/>
    </xf>
    <xf numFmtId="0" fontId="6" fillId="0" borderId="18" xfId="64" applyFont="1" applyFill="1" applyBorder="1" applyAlignment="1">
      <alignment horizontal="distributed" vertical="center"/>
      <protection/>
    </xf>
    <xf numFmtId="0" fontId="8" fillId="0" borderId="25" xfId="64" applyFont="1" applyFill="1" applyBorder="1">
      <alignment/>
      <protection/>
    </xf>
    <xf numFmtId="0" fontId="8" fillId="0" borderId="28" xfId="64" applyFont="1" applyFill="1" applyBorder="1" applyAlignment="1">
      <alignment horizontal="right"/>
      <protection/>
    </xf>
    <xf numFmtId="49" fontId="6" fillId="0" borderId="21" xfId="64" applyNumberFormat="1" applyFont="1" applyFill="1" applyBorder="1" applyAlignment="1" quotePrefix="1">
      <alignment horizontal="left"/>
      <protection/>
    </xf>
    <xf numFmtId="176" fontId="5" fillId="0" borderId="22" xfId="64" applyNumberFormat="1" applyFont="1" applyFill="1" applyBorder="1">
      <alignment/>
      <protection/>
    </xf>
    <xf numFmtId="176" fontId="5" fillId="0" borderId="22" xfId="64" applyNumberFormat="1" applyFont="1" applyFill="1" applyBorder="1" applyAlignment="1">
      <alignment horizontal="right"/>
      <protection/>
    </xf>
    <xf numFmtId="0" fontId="16" fillId="0" borderId="0" xfId="64" applyFont="1" applyFill="1">
      <alignment/>
      <protection/>
    </xf>
    <xf numFmtId="43" fontId="6" fillId="0" borderId="12" xfId="64" applyNumberFormat="1" applyFont="1" applyFill="1" applyBorder="1" applyAlignment="1">
      <alignment horizontal="centerContinuous"/>
      <protection/>
    </xf>
    <xf numFmtId="43" fontId="6" fillId="0" borderId="13" xfId="64" applyNumberFormat="1" applyFont="1" applyFill="1" applyBorder="1" applyAlignment="1">
      <alignment horizontal="centerContinuous"/>
      <protection/>
    </xf>
    <xf numFmtId="43" fontId="5" fillId="0" borderId="12" xfId="64" applyNumberFormat="1" applyFont="1" applyFill="1" applyBorder="1" applyAlignment="1">
      <alignment horizontal="centerContinuous"/>
      <protection/>
    </xf>
    <xf numFmtId="43" fontId="5" fillId="0" borderId="13" xfId="64" applyNumberFormat="1" applyFont="1" applyFill="1" applyBorder="1" applyAlignment="1">
      <alignment horizontal="centerContinuous"/>
      <protection/>
    </xf>
    <xf numFmtId="0" fontId="6" fillId="0" borderId="17" xfId="64" applyFont="1" applyFill="1" applyBorder="1" applyAlignment="1">
      <alignment horizontal="center"/>
      <protection/>
    </xf>
    <xf numFmtId="0" fontId="6" fillId="0" borderId="18" xfId="64" applyFont="1" applyFill="1" applyBorder="1" applyAlignment="1">
      <alignment horizontal="center"/>
      <protection/>
    </xf>
    <xf numFmtId="0" fontId="5" fillId="0" borderId="17" xfId="64" applyFont="1" applyFill="1" applyBorder="1" applyAlignment="1">
      <alignment horizontal="center"/>
      <protection/>
    </xf>
    <xf numFmtId="0" fontId="5" fillId="0" borderId="18" xfId="64" applyFont="1" applyFill="1" applyBorder="1" applyAlignment="1">
      <alignment horizontal="center"/>
      <protection/>
    </xf>
    <xf numFmtId="176" fontId="6" fillId="0" borderId="0" xfId="64" applyNumberFormat="1" applyFont="1" applyFill="1" applyAlignment="1">
      <alignment horizontal="right"/>
      <protection/>
    </xf>
    <xf numFmtId="176" fontId="5" fillId="0" borderId="0" xfId="64" applyNumberFormat="1" applyFont="1" applyFill="1" applyAlignment="1">
      <alignment horizontal="right"/>
      <protection/>
    </xf>
    <xf numFmtId="187" fontId="6" fillId="0" borderId="0" xfId="64" applyNumberFormat="1" applyFont="1" applyFill="1" applyAlignment="1">
      <alignment horizontal="right"/>
      <protection/>
    </xf>
    <xf numFmtId="187" fontId="5" fillId="0" borderId="0" xfId="64" applyNumberFormat="1" applyFont="1" applyFill="1" applyAlignment="1">
      <alignment horizontal="right"/>
      <protection/>
    </xf>
    <xf numFmtId="0" fontId="6" fillId="0" borderId="21" xfId="64" applyFont="1" applyFill="1" applyBorder="1" applyAlignment="1" quotePrefix="1">
      <alignment horizontal="distributed"/>
      <protection/>
    </xf>
    <xf numFmtId="184" fontId="6" fillId="0" borderId="0" xfId="64" applyNumberFormat="1" applyFont="1" applyFill="1" applyAlignment="1">
      <alignment horizontal="right"/>
      <protection/>
    </xf>
    <xf numFmtId="187" fontId="6" fillId="0" borderId="22" xfId="64" applyNumberFormat="1" applyFont="1" applyFill="1" applyBorder="1" applyAlignment="1">
      <alignment horizontal="right"/>
      <protection/>
    </xf>
    <xf numFmtId="187" fontId="5" fillId="0" borderId="22" xfId="64" applyNumberFormat="1" applyFont="1" applyFill="1" applyBorder="1" applyAlignment="1">
      <alignment horizontal="right"/>
      <protection/>
    </xf>
    <xf numFmtId="0" fontId="4" fillId="0" borderId="0" xfId="61" applyFont="1" applyFill="1" applyAlignment="1">
      <alignment horizontal="centerContinuous"/>
      <protection/>
    </xf>
    <xf numFmtId="0" fontId="1" fillId="0" borderId="0" xfId="61" applyFont="1" applyFill="1" applyAlignment="1">
      <alignment horizontal="centerContinuous"/>
      <protection/>
    </xf>
    <xf numFmtId="0" fontId="1" fillId="0" borderId="0" xfId="61" applyFont="1" applyFill="1">
      <alignment/>
      <protection/>
    </xf>
    <xf numFmtId="0" fontId="6" fillId="0" borderId="22" xfId="61" applyFont="1" applyFill="1" applyBorder="1">
      <alignment/>
      <protection/>
    </xf>
    <xf numFmtId="0" fontId="1" fillId="0" borderId="22" xfId="61" applyFont="1" applyFill="1" applyBorder="1">
      <alignment/>
      <protection/>
    </xf>
    <xf numFmtId="0" fontId="6" fillId="0" borderId="0" xfId="61" applyFont="1" applyFill="1" applyBorder="1" applyAlignment="1">
      <alignment horizontal="centerContinuous" vertical="center"/>
      <protection/>
    </xf>
    <xf numFmtId="0" fontId="6" fillId="0" borderId="10" xfId="61" applyFont="1" applyFill="1" applyBorder="1" applyAlignment="1">
      <alignment horizontal="centerContinuous" vertical="center"/>
      <protection/>
    </xf>
    <xf numFmtId="0" fontId="6" fillId="0" borderId="10" xfId="61" applyFont="1" applyFill="1" applyBorder="1" applyAlignment="1">
      <alignment horizontal="centerContinuous" vertical="center" wrapText="1"/>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Continuous" vertical="center"/>
      <protection/>
    </xf>
    <xf numFmtId="0" fontId="6" fillId="0" borderId="19" xfId="61" applyFont="1" applyFill="1" applyBorder="1" applyAlignment="1">
      <alignment horizontal="center" vertical="center"/>
      <protection/>
    </xf>
    <xf numFmtId="0" fontId="6" fillId="0" borderId="17"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1" fillId="0" borderId="0" xfId="61" applyFont="1" applyFill="1" applyBorder="1">
      <alignment/>
      <protection/>
    </xf>
    <xf numFmtId="0" fontId="1" fillId="0" borderId="21" xfId="61" applyFont="1" applyFill="1" applyBorder="1" applyAlignment="1">
      <alignment horizontal="distributed" vertical="center"/>
      <protection/>
    </xf>
    <xf numFmtId="176" fontId="6" fillId="0" borderId="0" xfId="61" applyNumberFormat="1" applyFont="1" applyFill="1" applyBorder="1" applyAlignment="1">
      <alignment horizontal="centerContinuous" vertical="center"/>
      <protection/>
    </xf>
    <xf numFmtId="176" fontId="6" fillId="0" borderId="0" xfId="61" applyNumberFormat="1" applyFont="1" applyFill="1" applyBorder="1" applyAlignment="1">
      <alignment horizontal="centerContinuous" vertical="center" wrapText="1"/>
      <protection/>
    </xf>
    <xf numFmtId="176" fontId="6" fillId="0" borderId="0" xfId="61" applyNumberFormat="1" applyFont="1" applyFill="1" applyBorder="1" applyAlignment="1">
      <alignment vertical="center"/>
      <protection/>
    </xf>
    <xf numFmtId="176" fontId="17" fillId="0" borderId="0" xfId="61" applyNumberFormat="1" applyFont="1" applyFill="1" applyBorder="1" applyAlignment="1">
      <alignment horizontal="right" vertical="center"/>
      <protection/>
    </xf>
    <xf numFmtId="0" fontId="5" fillId="0" borderId="0" xfId="61" applyFont="1" applyFill="1" applyAlignment="1">
      <alignment/>
      <protection/>
    </xf>
    <xf numFmtId="0" fontId="5" fillId="0" borderId="0" xfId="61" applyFont="1" applyFill="1">
      <alignment/>
      <protection/>
    </xf>
    <xf numFmtId="0" fontId="5" fillId="0" borderId="0" xfId="61" applyFont="1" applyFill="1" applyBorder="1" applyAlignment="1" quotePrefix="1">
      <alignment horizontal="center"/>
      <protection/>
    </xf>
    <xf numFmtId="0" fontId="5" fillId="0" borderId="0" xfId="61" applyFont="1" applyFill="1" applyBorder="1" applyAlignment="1">
      <alignment horizontal="right"/>
      <protection/>
    </xf>
    <xf numFmtId="0" fontId="5" fillId="0" borderId="21" xfId="61" applyFont="1" applyFill="1" applyBorder="1">
      <alignment/>
      <protection/>
    </xf>
    <xf numFmtId="176" fontId="5" fillId="0" borderId="0" xfId="61" applyNumberFormat="1" applyFont="1" applyFill="1">
      <alignment/>
      <protection/>
    </xf>
    <xf numFmtId="176" fontId="5" fillId="0" borderId="0" xfId="61" applyNumberFormat="1" applyFont="1" applyFill="1" applyAlignment="1">
      <alignment horizontal="right"/>
      <protection/>
    </xf>
    <xf numFmtId="0" fontId="7" fillId="0" borderId="0" xfId="61" applyFont="1" applyFill="1">
      <alignment/>
      <protection/>
    </xf>
    <xf numFmtId="0" fontId="13" fillId="0" borderId="0" xfId="61" applyFont="1" applyFill="1">
      <alignment/>
      <protection/>
    </xf>
    <xf numFmtId="0" fontId="6" fillId="0" borderId="0" xfId="61" applyFont="1" applyFill="1" applyBorder="1">
      <alignment/>
      <protection/>
    </xf>
    <xf numFmtId="0" fontId="6" fillId="0" borderId="21" xfId="61" applyFont="1" applyFill="1" applyBorder="1">
      <alignment/>
      <protection/>
    </xf>
    <xf numFmtId="0" fontId="6" fillId="0" borderId="0" xfId="61" applyFont="1" applyFill="1">
      <alignment/>
      <protection/>
    </xf>
    <xf numFmtId="0" fontId="18" fillId="0" borderId="0" xfId="61" applyFont="1" applyFill="1">
      <alignment/>
      <protection/>
    </xf>
    <xf numFmtId="0" fontId="6" fillId="0" borderId="21" xfId="61" applyFont="1" applyFill="1" applyBorder="1" applyAlignment="1">
      <alignment horizontal="distributed"/>
      <protection/>
    </xf>
    <xf numFmtId="177" fontId="6" fillId="0" borderId="0" xfId="61" applyNumberFormat="1" applyFont="1" applyFill="1" applyAlignment="1">
      <alignment horizontal="right"/>
      <protection/>
    </xf>
    <xf numFmtId="0" fontId="13" fillId="0" borderId="21" xfId="61" applyFont="1" applyFill="1" applyBorder="1">
      <alignment/>
      <protection/>
    </xf>
    <xf numFmtId="177" fontId="1" fillId="0" borderId="0" xfId="61" applyNumberFormat="1" applyFont="1" applyFill="1">
      <alignment/>
      <protection/>
    </xf>
    <xf numFmtId="177" fontId="5" fillId="0" borderId="0" xfId="61" applyNumberFormat="1" applyFont="1" applyFill="1" applyAlignment="1">
      <alignment horizontal="right"/>
      <protection/>
    </xf>
    <xf numFmtId="0" fontId="5" fillId="0" borderId="21" xfId="61" applyFont="1" applyFill="1" applyBorder="1" applyAlignment="1">
      <alignment horizontal="distributed"/>
      <protection/>
    </xf>
    <xf numFmtId="0" fontId="6" fillId="0" borderId="23" xfId="61" applyFont="1" applyFill="1" applyBorder="1">
      <alignment/>
      <protection/>
    </xf>
    <xf numFmtId="176" fontId="6" fillId="0" borderId="22" xfId="61" applyNumberFormat="1" applyFont="1" applyFill="1" applyBorder="1">
      <alignment/>
      <protection/>
    </xf>
    <xf numFmtId="176" fontId="6" fillId="0" borderId="22" xfId="61" applyNumberFormat="1" applyFont="1" applyFill="1" applyBorder="1" applyAlignment="1">
      <alignment horizontal="right"/>
      <protection/>
    </xf>
    <xf numFmtId="0" fontId="6" fillId="0" borderId="0" xfId="61" applyFont="1" applyFill="1" applyAlignment="1" quotePrefix="1">
      <alignment horizontal="left"/>
      <protection/>
    </xf>
    <xf numFmtId="0" fontId="8" fillId="0" borderId="0" xfId="61" applyFont="1" applyFill="1">
      <alignment/>
      <protection/>
    </xf>
    <xf numFmtId="0" fontId="6" fillId="0" borderId="13" xfId="61" applyFont="1" applyFill="1" applyBorder="1" applyAlignment="1">
      <alignment/>
      <protection/>
    </xf>
    <xf numFmtId="0" fontId="6" fillId="0" borderId="14" xfId="61" applyFont="1" applyFill="1" applyBorder="1" applyAlignment="1">
      <alignment horizontal="centerContinuous"/>
      <protection/>
    </xf>
    <xf numFmtId="0" fontId="6" fillId="0" borderId="30" xfId="61" applyFont="1" applyFill="1" applyBorder="1" applyAlignment="1">
      <alignment horizontal="centerContinuous"/>
      <protection/>
    </xf>
    <xf numFmtId="0" fontId="6" fillId="0" borderId="17" xfId="61" applyFont="1" applyFill="1" applyBorder="1" applyAlignment="1">
      <alignment horizontal="distributed"/>
      <protection/>
    </xf>
    <xf numFmtId="0" fontId="1" fillId="0" borderId="21" xfId="61" applyFont="1" applyFill="1" applyBorder="1">
      <alignment/>
      <protection/>
    </xf>
    <xf numFmtId="0" fontId="8" fillId="0" borderId="0" xfId="61" applyFont="1" applyFill="1" applyAlignment="1">
      <alignment horizontal="right"/>
      <protection/>
    </xf>
    <xf numFmtId="0" fontId="6" fillId="0" borderId="21" xfId="61" applyFont="1" applyFill="1" applyBorder="1" applyAlignment="1" quotePrefix="1">
      <alignment horizontal="left"/>
      <protection/>
    </xf>
    <xf numFmtId="176" fontId="6" fillId="0" borderId="0" xfId="61" applyNumberFormat="1" applyFont="1" applyFill="1">
      <alignment/>
      <protection/>
    </xf>
    <xf numFmtId="176" fontId="6" fillId="0" borderId="0" xfId="61" applyNumberFormat="1" applyFont="1" applyFill="1" applyAlignment="1">
      <alignment horizontal="right"/>
      <protection/>
    </xf>
    <xf numFmtId="0" fontId="6" fillId="0" borderId="21" xfId="61" applyFont="1" applyFill="1" applyBorder="1" applyAlignment="1">
      <alignment horizontal="center"/>
      <protection/>
    </xf>
    <xf numFmtId="176" fontId="6" fillId="0" borderId="0" xfId="61" applyNumberFormat="1" applyFont="1" applyFill="1" applyBorder="1">
      <alignment/>
      <protection/>
    </xf>
    <xf numFmtId="176" fontId="6" fillId="0" borderId="0" xfId="61" applyNumberFormat="1" applyFont="1" applyFill="1" applyBorder="1" applyAlignment="1">
      <alignment horizontal="right"/>
      <protection/>
    </xf>
    <xf numFmtId="0" fontId="5" fillId="0" borderId="21" xfId="61" applyFont="1" applyFill="1" applyBorder="1" applyAlignment="1" quotePrefix="1">
      <alignment horizontal="left"/>
      <protection/>
    </xf>
    <xf numFmtId="176" fontId="5" fillId="0" borderId="0" xfId="61" applyNumberFormat="1" applyFont="1" applyFill="1" applyBorder="1">
      <alignment/>
      <protection/>
    </xf>
    <xf numFmtId="176" fontId="5" fillId="0" borderId="0" xfId="61" applyNumberFormat="1" applyFont="1" applyFill="1" applyBorder="1" applyAlignment="1">
      <alignment horizontal="right"/>
      <protection/>
    </xf>
    <xf numFmtId="0" fontId="6" fillId="0" borderId="23" xfId="61" applyFont="1" applyFill="1" applyBorder="1" applyAlignment="1" quotePrefix="1">
      <alignment horizontal="left"/>
      <protection/>
    </xf>
    <xf numFmtId="0" fontId="6" fillId="0" borderId="0" xfId="61" applyFont="1" applyFill="1" applyAlignment="1">
      <alignment horizontal="left"/>
      <protection/>
    </xf>
    <xf numFmtId="176" fontId="6" fillId="0" borderId="14" xfId="62" applyNumberFormat="1" applyFont="1" applyFill="1" applyBorder="1" applyAlignment="1" quotePrefix="1">
      <alignment horizontal="centerContinuous" vertical="center"/>
      <protection/>
    </xf>
    <xf numFmtId="0" fontId="6" fillId="0" borderId="0" xfId="62" applyFont="1" applyFill="1" applyBorder="1" applyAlignment="1">
      <alignment horizontal="distributed"/>
      <protection/>
    </xf>
    <xf numFmtId="0" fontId="5" fillId="0" borderId="0" xfId="62" applyFont="1" applyFill="1">
      <alignment/>
      <protection/>
    </xf>
    <xf numFmtId="0" fontId="5" fillId="0" borderId="0" xfId="62" applyFont="1" applyFill="1" applyAlignment="1">
      <alignment horizontal="left"/>
      <protection/>
    </xf>
    <xf numFmtId="176" fontId="5" fillId="0" borderId="0" xfId="62" applyNumberFormat="1" applyFont="1" applyFill="1" applyAlignment="1">
      <alignment horizontal="right"/>
      <protection/>
    </xf>
    <xf numFmtId="176" fontId="5" fillId="0" borderId="0" xfId="62" applyNumberFormat="1" applyFont="1" applyFill="1">
      <alignment/>
      <protection/>
    </xf>
    <xf numFmtId="0" fontId="5" fillId="0" borderId="0" xfId="62" applyFont="1" applyFill="1" applyAlignment="1">
      <alignment horizontal="right"/>
      <protection/>
    </xf>
    <xf numFmtId="0" fontId="6" fillId="0" borderId="0" xfId="62" applyFont="1" applyFill="1" applyAlignment="1">
      <alignment horizontal="right"/>
      <protection/>
    </xf>
    <xf numFmtId="181" fontId="6" fillId="0" borderId="29" xfId="64" applyNumberFormat="1" applyFont="1" applyFill="1" applyBorder="1">
      <alignment/>
      <protection/>
    </xf>
    <xf numFmtId="181" fontId="6" fillId="0" borderId="0" xfId="64" applyNumberFormat="1" applyFont="1" applyFill="1" applyBorder="1">
      <alignment/>
      <protection/>
    </xf>
    <xf numFmtId="181" fontId="5" fillId="0" borderId="29" xfId="64" applyNumberFormat="1" applyFont="1" applyFill="1" applyBorder="1">
      <alignment/>
      <protection/>
    </xf>
    <xf numFmtId="49" fontId="5" fillId="0" borderId="23" xfId="64" applyNumberFormat="1" applyFont="1" applyFill="1" applyBorder="1" applyAlignment="1" quotePrefix="1">
      <alignment horizontal="left"/>
      <protection/>
    </xf>
    <xf numFmtId="1" fontId="6" fillId="0" borderId="0" xfId="64" applyNumberFormat="1" applyFont="1" applyFill="1" applyBorder="1" applyAlignment="1">
      <alignment horizontal="right"/>
      <protection/>
    </xf>
    <xf numFmtId="176" fontId="5" fillId="0" borderId="0" xfId="64" applyNumberFormat="1" applyFont="1" applyFill="1">
      <alignment/>
      <protection/>
    </xf>
    <xf numFmtId="176" fontId="6" fillId="0" borderId="0" xfId="64" applyNumberFormat="1" applyFont="1" applyFill="1">
      <alignment/>
      <protection/>
    </xf>
    <xf numFmtId="181" fontId="5" fillId="0" borderId="29" xfId="64" applyNumberFormat="1" applyFont="1" applyFill="1" applyBorder="1" applyAlignment="1">
      <alignment horizontal="right"/>
      <protection/>
    </xf>
    <xf numFmtId="181" fontId="5" fillId="0" borderId="0" xfId="64" applyNumberFormat="1" applyFont="1" applyFill="1" applyBorder="1" applyAlignment="1">
      <alignment horizontal="right"/>
      <protection/>
    </xf>
    <xf numFmtId="181" fontId="5" fillId="0" borderId="24" xfId="64" applyNumberFormat="1" applyFont="1" applyFill="1" applyBorder="1" applyAlignment="1">
      <alignment horizontal="right"/>
      <protection/>
    </xf>
    <xf numFmtId="181" fontId="5" fillId="0" borderId="22" xfId="64" applyNumberFormat="1" applyFont="1" applyFill="1" applyBorder="1" applyAlignment="1">
      <alignment horizontal="right"/>
      <protection/>
    </xf>
    <xf numFmtId="0" fontId="5" fillId="0" borderId="22" xfId="64" applyFont="1" applyFill="1" applyBorder="1">
      <alignment/>
      <protection/>
    </xf>
    <xf numFmtId="0" fontId="4" fillId="33" borderId="0" xfId="64" applyFont="1" applyFill="1" applyAlignment="1">
      <alignment horizontal="centerContinuous"/>
      <protection/>
    </xf>
    <xf numFmtId="0" fontId="1" fillId="33" borderId="0" xfId="64" applyFont="1" applyFill="1">
      <alignment/>
      <protection/>
    </xf>
    <xf numFmtId="0" fontId="3" fillId="33" borderId="0" xfId="64" applyFont="1" applyFill="1">
      <alignment/>
      <protection/>
    </xf>
    <xf numFmtId="0" fontId="6" fillId="33" borderId="0" xfId="64" applyFont="1" applyFill="1" applyAlignment="1">
      <alignment horizontal="right"/>
      <protection/>
    </xf>
    <xf numFmtId="0" fontId="6" fillId="33" borderId="26" xfId="64" applyFont="1" applyFill="1" applyBorder="1" applyAlignment="1">
      <alignment horizontal="distributed" vertical="center"/>
      <protection/>
    </xf>
    <xf numFmtId="0" fontId="6" fillId="33" borderId="17" xfId="64" applyFont="1" applyFill="1" applyBorder="1" applyAlignment="1">
      <alignment horizontal="distributed" vertical="center"/>
      <protection/>
    </xf>
    <xf numFmtId="0" fontId="6" fillId="33" borderId="31" xfId="64" applyFont="1" applyFill="1" applyBorder="1" applyAlignment="1">
      <alignment horizontal="distributed" vertical="center"/>
      <protection/>
    </xf>
    <xf numFmtId="0" fontId="6" fillId="33" borderId="27" xfId="64" applyFont="1" applyFill="1" applyBorder="1" applyAlignment="1">
      <alignment horizontal="distributed" vertical="center"/>
      <protection/>
    </xf>
    <xf numFmtId="0" fontId="6" fillId="33" borderId="0" xfId="64" applyFont="1" applyFill="1" applyBorder="1" applyAlignment="1">
      <alignment horizontal="distributed" vertical="center"/>
      <protection/>
    </xf>
    <xf numFmtId="0" fontId="6" fillId="33" borderId="21" xfId="64" applyFont="1" applyFill="1" applyBorder="1" applyAlignment="1">
      <alignment horizontal="distributed" vertical="center"/>
      <protection/>
    </xf>
    <xf numFmtId="0" fontId="6" fillId="33" borderId="29" xfId="64" applyFont="1" applyFill="1" applyBorder="1" applyAlignment="1">
      <alignment horizontal="distributed" vertical="center"/>
      <protection/>
    </xf>
    <xf numFmtId="49" fontId="6" fillId="33" borderId="0" xfId="64" applyNumberFormat="1" applyFont="1" applyFill="1" applyBorder="1" applyAlignment="1">
      <alignment horizontal="left"/>
      <protection/>
    </xf>
    <xf numFmtId="0" fontId="6" fillId="33" borderId="21" xfId="64" applyNumberFormat="1" applyFont="1" applyFill="1" applyBorder="1" applyAlignment="1">
      <alignment/>
      <protection/>
    </xf>
    <xf numFmtId="49" fontId="6" fillId="33" borderId="21" xfId="64" applyNumberFormat="1" applyFont="1" applyFill="1" applyBorder="1" applyAlignment="1" quotePrefix="1">
      <alignment/>
      <protection/>
    </xf>
    <xf numFmtId="49" fontId="5" fillId="33" borderId="0" xfId="64" applyNumberFormat="1" applyFont="1" applyFill="1" applyBorder="1" applyAlignment="1">
      <alignment horizontal="left"/>
      <protection/>
    </xf>
    <xf numFmtId="49" fontId="5" fillId="33" borderId="21" xfId="64" applyNumberFormat="1" applyFont="1" applyFill="1" applyBorder="1" applyAlignment="1" quotePrefix="1">
      <alignment/>
      <protection/>
    </xf>
    <xf numFmtId="181" fontId="5" fillId="33" borderId="0" xfId="64" applyNumberFormat="1" applyFont="1" applyFill="1" applyBorder="1">
      <alignment/>
      <protection/>
    </xf>
    <xf numFmtId="49" fontId="5" fillId="33" borderId="0" xfId="64" applyNumberFormat="1" applyFont="1" applyFill="1" applyBorder="1" applyAlignment="1" quotePrefix="1">
      <alignment/>
      <protection/>
    </xf>
    <xf numFmtId="0" fontId="6" fillId="33" borderId="0" xfId="64" applyFont="1" applyFill="1" applyBorder="1" applyAlignment="1">
      <alignment horizontal="distributed"/>
      <protection/>
    </xf>
    <xf numFmtId="0" fontId="15" fillId="33" borderId="21" xfId="64" applyFont="1" applyFill="1" applyBorder="1" applyAlignment="1">
      <alignment horizontal="distributed"/>
      <protection/>
    </xf>
    <xf numFmtId="0" fontId="6" fillId="33" borderId="0" xfId="64" applyFont="1" applyFill="1" applyBorder="1" applyAlignment="1" quotePrefix="1">
      <alignment horizontal="distributed"/>
      <protection/>
    </xf>
    <xf numFmtId="0" fontId="15" fillId="33" borderId="21" xfId="64" applyFont="1" applyFill="1" applyBorder="1" applyAlignment="1" quotePrefix="1">
      <alignment horizontal="distributed"/>
      <protection/>
    </xf>
    <xf numFmtId="0" fontId="6" fillId="33" borderId="0" xfId="64" applyFont="1" applyFill="1">
      <alignment/>
      <protection/>
    </xf>
    <xf numFmtId="0" fontId="5" fillId="0" borderId="29" xfId="63" applyFont="1" applyFill="1" applyBorder="1">
      <alignment/>
      <protection/>
    </xf>
    <xf numFmtId="180" fontId="5" fillId="0" borderId="0" xfId="63" applyNumberFormat="1" applyFont="1" applyFill="1">
      <alignment/>
      <protection/>
    </xf>
    <xf numFmtId="0" fontId="5" fillId="0" borderId="0" xfId="63" applyFont="1" applyFill="1">
      <alignment/>
      <protection/>
    </xf>
    <xf numFmtId="0" fontId="5" fillId="0" borderId="13" xfId="62" applyFont="1" applyFill="1" applyBorder="1" applyAlignment="1" quotePrefix="1">
      <alignment horizontal="centerContinuous" vertical="center"/>
      <protection/>
    </xf>
    <xf numFmtId="0" fontId="6" fillId="0" borderId="32" xfId="64" applyFont="1" applyFill="1" applyBorder="1" applyAlignment="1">
      <alignment horizontal="distributed" vertical="center"/>
      <protection/>
    </xf>
    <xf numFmtId="0" fontId="6" fillId="0" borderId="31" xfId="64" applyFont="1" applyFill="1" applyBorder="1" applyAlignment="1">
      <alignment horizontal="distributed" vertical="center"/>
      <protection/>
    </xf>
    <xf numFmtId="0" fontId="6" fillId="0" borderId="32"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2"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0" fontId="6" fillId="0" borderId="26" xfId="64" applyFont="1" applyFill="1" applyBorder="1" applyAlignment="1">
      <alignment horizontal="distributed" vertical="center" wrapText="1"/>
      <protection/>
    </xf>
    <xf numFmtId="0" fontId="6" fillId="0" borderId="27" xfId="64" applyFont="1" applyFill="1" applyBorder="1" applyAlignment="1">
      <alignment horizontal="distributed" vertical="center"/>
      <protection/>
    </xf>
    <xf numFmtId="0" fontId="6" fillId="0" borderId="11"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32" xfId="64" applyFont="1" applyFill="1" applyBorder="1" applyAlignment="1">
      <alignment horizontal="distributed" vertical="center" wrapTex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0" xfId="61" applyFont="1" applyFill="1" applyAlignment="1">
      <alignment horizontal="distributed"/>
      <protection/>
    </xf>
    <xf numFmtId="0" fontId="6" fillId="0" borderId="0" xfId="61" applyFont="1" applyFill="1" applyAlignment="1">
      <alignment horizontal="center" shrinkToFit="1"/>
      <protection/>
    </xf>
    <xf numFmtId="0" fontId="6" fillId="0" borderId="0" xfId="61" applyFont="1" applyFill="1" applyBorder="1" applyAlignment="1">
      <alignment horizontal="distributed"/>
      <protection/>
    </xf>
    <xf numFmtId="0" fontId="5" fillId="0" borderId="0" xfId="61" applyFont="1" applyFill="1" applyAlignment="1">
      <alignment horizontal="distributed"/>
      <protection/>
    </xf>
    <xf numFmtId="0" fontId="6" fillId="0" borderId="22" xfId="61" applyFont="1" applyFill="1" applyBorder="1" applyAlignment="1">
      <alignment horizontal="distributed"/>
      <protection/>
    </xf>
    <xf numFmtId="0" fontId="6" fillId="33" borderId="10" xfId="64" applyFont="1" applyFill="1" applyBorder="1" applyAlignment="1">
      <alignment horizontal="distributed" vertical="center"/>
      <protection/>
    </xf>
    <xf numFmtId="0" fontId="6" fillId="33" borderId="11" xfId="64" applyFont="1" applyFill="1" applyBorder="1" applyAlignment="1">
      <alignment horizontal="distributed" vertical="center"/>
      <protection/>
    </xf>
    <xf numFmtId="0" fontId="6" fillId="33" borderId="13" xfId="64" applyFont="1" applyFill="1" applyBorder="1" applyAlignment="1">
      <alignment horizontal="distributed" vertical="center"/>
      <protection/>
    </xf>
    <xf numFmtId="0" fontId="6" fillId="33" borderId="30" xfId="64" applyFont="1" applyFill="1" applyBorder="1" applyAlignment="1">
      <alignment horizontal="distributed" vertical="center"/>
      <protection/>
    </xf>
    <xf numFmtId="0" fontId="6" fillId="33" borderId="15" xfId="64" applyFont="1" applyFill="1" applyBorder="1" applyAlignment="1">
      <alignment horizontal="distributed" vertical="center"/>
      <protection/>
    </xf>
    <xf numFmtId="0" fontId="6" fillId="33" borderId="16" xfId="64" applyFont="1" applyFill="1" applyBorder="1" applyAlignment="1">
      <alignment horizontal="distributed" vertical="center"/>
      <protection/>
    </xf>
    <xf numFmtId="0" fontId="5" fillId="33" borderId="0" xfId="64" applyFont="1" applyFill="1" applyBorder="1" applyAlignment="1">
      <alignment horizontal="distributed"/>
      <protection/>
    </xf>
    <xf numFmtId="0" fontId="5" fillId="33" borderId="21" xfId="64" applyFont="1" applyFill="1" applyBorder="1" applyAlignment="1">
      <alignment horizontal="distributed"/>
      <protection/>
    </xf>
    <xf numFmtId="0" fontId="5" fillId="33" borderId="22" xfId="64" applyFont="1" applyFill="1" applyBorder="1" applyAlignment="1">
      <alignment horizontal="distributed"/>
      <protection/>
    </xf>
    <xf numFmtId="0" fontId="5" fillId="33" borderId="23" xfId="64" applyFont="1" applyFill="1" applyBorder="1" applyAlignment="1">
      <alignment horizontal="distributed"/>
      <protection/>
    </xf>
    <xf numFmtId="0" fontId="6" fillId="0" borderId="11" xfId="64" applyFont="1" applyFill="1" applyBorder="1" applyAlignment="1">
      <alignment horizontal="distributed" vertical="center"/>
      <protection/>
    </xf>
    <xf numFmtId="0" fontId="6" fillId="0" borderId="16" xfId="64" applyFont="1" applyFill="1" applyBorder="1" applyAlignment="1">
      <alignment horizontal="distributed" vertical="center"/>
      <protection/>
    </xf>
    <xf numFmtId="0" fontId="6" fillId="0" borderId="14" xfId="62" applyFont="1" applyFill="1" applyBorder="1" applyAlignment="1">
      <alignment horizontal="distributed" vertical="center"/>
      <protection/>
    </xf>
    <xf numFmtId="0" fontId="6" fillId="0" borderId="30" xfId="62" applyFont="1" applyFill="1" applyBorder="1" applyAlignment="1">
      <alignment horizontal="distributed" vertical="center"/>
      <protection/>
    </xf>
    <xf numFmtId="0" fontId="5" fillId="0" borderId="0" xfId="62" applyFont="1" applyFill="1" applyBorder="1" applyAlignment="1">
      <alignment horizontal="distributed"/>
      <protection/>
    </xf>
    <xf numFmtId="0" fontId="5" fillId="0" borderId="21" xfId="62" applyFont="1" applyFill="1" applyBorder="1" applyAlignment="1">
      <alignment horizontal="distributed"/>
      <protection/>
    </xf>
    <xf numFmtId="0" fontId="5" fillId="0" borderId="0" xfId="62" applyFont="1" applyFill="1" applyBorder="1" applyAlignment="1">
      <alignment horizontal="distributed" vertical="center" wrapText="1"/>
      <protection/>
    </xf>
    <xf numFmtId="0" fontId="19" fillId="0" borderId="21" xfId="0" applyFont="1" applyFill="1" applyBorder="1" applyAlignment="1">
      <alignment vertical="center"/>
    </xf>
    <xf numFmtId="0" fontId="6" fillId="0" borderId="0" xfId="62" applyFont="1" applyFill="1" applyAlignment="1">
      <alignment horizontal="left"/>
      <protection/>
    </xf>
    <xf numFmtId="0" fontId="6" fillId="0" borderId="21" xfId="62" applyFont="1" applyFill="1" applyBorder="1" applyAlignment="1">
      <alignment horizontal="left"/>
      <protection/>
    </xf>
    <xf numFmtId="0" fontId="6" fillId="0" borderId="11" xfId="61" applyFont="1" applyFill="1" applyBorder="1" applyAlignment="1">
      <alignment horizontal="distributed" vertical="center"/>
      <protection/>
    </xf>
    <xf numFmtId="0" fontId="6" fillId="0" borderId="16" xfId="61" applyFont="1" applyFill="1" applyBorder="1" applyAlignment="1">
      <alignment vertical="center"/>
      <protection/>
    </xf>
    <xf numFmtId="0" fontId="6" fillId="0" borderId="32" xfId="61" applyFont="1" applyFill="1" applyBorder="1" applyAlignment="1">
      <alignment horizontal="distributed" vertical="center"/>
      <protection/>
    </xf>
    <xf numFmtId="0" fontId="6" fillId="0" borderId="31" xfId="61" applyFont="1" applyFill="1" applyBorder="1" applyAlignment="1">
      <alignment vertical="center"/>
      <protection/>
    </xf>
    <xf numFmtId="0" fontId="6" fillId="0" borderId="26" xfId="61" applyFont="1" applyFill="1" applyBorder="1" applyAlignment="1">
      <alignment horizontal="distributed" vertical="center"/>
      <protection/>
    </xf>
    <xf numFmtId="0" fontId="6" fillId="0" borderId="27" xfId="61" applyFont="1" applyFill="1" applyBorder="1" applyAlignment="1">
      <alignment vertical="center"/>
      <protection/>
    </xf>
    <xf numFmtId="0" fontId="4" fillId="0" borderId="0" xfId="64" applyFont="1" applyFill="1" applyAlignment="1">
      <alignment horizontal="center"/>
      <protection/>
    </xf>
    <xf numFmtId="43" fontId="6" fillId="0" borderId="11" xfId="64" applyNumberFormat="1" applyFont="1" applyFill="1" applyBorder="1" applyAlignment="1">
      <alignment horizontal="center" vertical="center"/>
      <protection/>
    </xf>
    <xf numFmtId="43" fontId="6" fillId="0" borderId="16" xfId="64" applyNumberFormat="1" applyFont="1" applyFill="1" applyBorder="1" applyAlignment="1">
      <alignment horizontal="center" vertical="center"/>
      <protection/>
    </xf>
    <xf numFmtId="0" fontId="8" fillId="0" borderId="0" xfId="63" applyFont="1" applyFill="1" applyAlignment="1">
      <alignment shrinkToFit="1"/>
      <protection/>
    </xf>
    <xf numFmtId="0" fontId="9" fillId="0" borderId="0" xfId="0" applyFont="1" applyFill="1" applyAlignment="1">
      <alignmen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6．080_水産業" xfId="61"/>
    <cellStyle name="標準_079_水産業" xfId="62"/>
    <cellStyle name="標準_082_水産業" xfId="63"/>
    <cellStyle name="標準_1010 水産業"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38</xdr:row>
      <xdr:rowOff>19050</xdr:rowOff>
    </xdr:from>
    <xdr:to>
      <xdr:col>8</xdr:col>
      <xdr:colOff>609600</xdr:colOff>
      <xdr:row>39</xdr:row>
      <xdr:rowOff>104775</xdr:rowOff>
    </xdr:to>
    <xdr:pic>
      <xdr:nvPicPr>
        <xdr:cNvPr id="1" name="Picture 1"/>
        <xdr:cNvPicPr preferRelativeResize="1">
          <a:picLocks noChangeAspect="1"/>
        </xdr:cNvPicPr>
      </xdr:nvPicPr>
      <xdr:blipFill>
        <a:blip r:embed="rId1"/>
        <a:stretch>
          <a:fillRect/>
        </a:stretch>
      </xdr:blipFill>
      <xdr:spPr>
        <a:xfrm>
          <a:off x="5886450" y="6419850"/>
          <a:ext cx="13049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R42"/>
  <sheetViews>
    <sheetView showGridLines="0" tabSelected="1" zoomScalePageLayoutView="0" workbookViewId="0" topLeftCell="A1">
      <pane xSplit="2" ySplit="5" topLeftCell="G21" activePane="bottomRight" state="frozen"/>
      <selection pane="topLeft" activeCell="A27" sqref="A27:IV27"/>
      <selection pane="topRight" activeCell="A27" sqref="A27:IV27"/>
      <selection pane="bottomLeft" activeCell="A27" sqref="A27:IV27"/>
      <selection pane="bottomRight" activeCell="A1" sqref="A1"/>
    </sheetView>
  </sheetViews>
  <sheetFormatPr defaultColWidth="8.00390625" defaultRowHeight="13.5"/>
  <cols>
    <col min="1" max="1" width="3.125" style="83" customWidth="1"/>
    <col min="2" max="2" width="10.00390625" style="83" customWidth="1"/>
    <col min="3" max="17" width="11.625" style="83" customWidth="1"/>
    <col min="18" max="18" width="7.50390625" style="83" customWidth="1"/>
    <col min="19" max="16384" width="8.00390625" style="83" customWidth="1"/>
  </cols>
  <sheetData>
    <row r="1" spans="1:18" ht="18.75" customHeight="1">
      <c r="A1" s="79"/>
      <c r="B1" s="80"/>
      <c r="C1" s="80"/>
      <c r="D1" s="80"/>
      <c r="E1" s="80"/>
      <c r="F1" s="80"/>
      <c r="G1" s="80"/>
      <c r="H1" s="81"/>
      <c r="I1" s="81"/>
      <c r="J1" s="81" t="s">
        <v>235</v>
      </c>
      <c r="K1" s="82" t="s">
        <v>236</v>
      </c>
      <c r="L1" s="81"/>
      <c r="M1" s="82"/>
      <c r="N1" s="80"/>
      <c r="O1" s="80"/>
      <c r="P1" s="80"/>
      <c r="Q1" s="80"/>
      <c r="R1" s="80"/>
    </row>
    <row r="2" spans="1:18" ht="11.25" customHeight="1">
      <c r="A2" s="79"/>
      <c r="B2" s="80"/>
      <c r="C2" s="80"/>
      <c r="D2" s="80"/>
      <c r="E2" s="80"/>
      <c r="F2" s="80"/>
      <c r="G2" s="80"/>
      <c r="H2" s="80"/>
      <c r="I2" s="80"/>
      <c r="J2" s="80"/>
      <c r="K2" s="84"/>
      <c r="L2" s="81"/>
      <c r="M2" s="82"/>
      <c r="N2" s="80"/>
      <c r="O2" s="80"/>
      <c r="P2" s="80"/>
      <c r="Q2" s="80"/>
      <c r="R2" s="80"/>
    </row>
    <row r="3" spans="12:18" ht="12.75" customHeight="1" thickBot="1">
      <c r="L3" s="85"/>
      <c r="R3" s="86" t="s">
        <v>59</v>
      </c>
    </row>
    <row r="4" spans="1:18" s="92" customFormat="1" ht="30" customHeight="1">
      <c r="A4" s="87" t="s">
        <v>237</v>
      </c>
      <c r="B4" s="87"/>
      <c r="C4" s="289" t="s">
        <v>60</v>
      </c>
      <c r="D4" s="291" t="s">
        <v>61</v>
      </c>
      <c r="E4" s="293" t="s">
        <v>62</v>
      </c>
      <c r="F4" s="291" t="s">
        <v>63</v>
      </c>
      <c r="G4" s="88" t="s">
        <v>64</v>
      </c>
      <c r="H4" s="293" t="s">
        <v>65</v>
      </c>
      <c r="I4" s="295" t="s">
        <v>66</v>
      </c>
      <c r="J4" s="297" t="s">
        <v>67</v>
      </c>
      <c r="K4" s="291" t="s">
        <v>68</v>
      </c>
      <c r="L4" s="293" t="s">
        <v>69</v>
      </c>
      <c r="M4" s="293" t="s">
        <v>70</v>
      </c>
      <c r="N4" s="293" t="s">
        <v>71</v>
      </c>
      <c r="O4" s="299" t="s">
        <v>72</v>
      </c>
      <c r="P4" s="89" t="s">
        <v>238</v>
      </c>
      <c r="Q4" s="90"/>
      <c r="R4" s="91" t="s">
        <v>239</v>
      </c>
    </row>
    <row r="5" spans="1:18" s="92" customFormat="1" ht="30" customHeight="1">
      <c r="A5" s="93" t="s">
        <v>240</v>
      </c>
      <c r="B5" s="93"/>
      <c r="C5" s="290"/>
      <c r="D5" s="292"/>
      <c r="E5" s="294"/>
      <c r="F5" s="292"/>
      <c r="G5" s="94" t="s">
        <v>73</v>
      </c>
      <c r="H5" s="294"/>
      <c r="I5" s="296"/>
      <c r="J5" s="298"/>
      <c r="K5" s="292"/>
      <c r="L5" s="294"/>
      <c r="M5" s="294"/>
      <c r="N5" s="294"/>
      <c r="O5" s="290"/>
      <c r="P5" s="95"/>
      <c r="Q5" s="96" t="s">
        <v>74</v>
      </c>
      <c r="R5" s="97" t="s">
        <v>75</v>
      </c>
    </row>
    <row r="6" spans="1:18" s="104" customFormat="1" ht="24.75" customHeight="1">
      <c r="A6" s="98"/>
      <c r="B6" s="99"/>
      <c r="C6" s="100" t="s">
        <v>76</v>
      </c>
      <c r="D6" s="101"/>
      <c r="E6" s="100"/>
      <c r="F6" s="100"/>
      <c r="G6" s="100"/>
      <c r="H6" s="100"/>
      <c r="I6" s="100" t="s">
        <v>76</v>
      </c>
      <c r="J6" s="100"/>
      <c r="K6" s="100"/>
      <c r="L6" s="100"/>
      <c r="M6" s="100"/>
      <c r="N6" s="100"/>
      <c r="O6" s="100"/>
      <c r="P6" s="100"/>
      <c r="Q6" s="102"/>
      <c r="R6" s="103"/>
    </row>
    <row r="7" spans="1:18" s="112" customFormat="1" ht="18" customHeight="1">
      <c r="A7" s="105" t="s">
        <v>241</v>
      </c>
      <c r="B7" s="106"/>
      <c r="C7" s="107">
        <v>99963</v>
      </c>
      <c r="D7" s="108">
        <v>6264</v>
      </c>
      <c r="E7" s="108">
        <v>1594</v>
      </c>
      <c r="F7" s="108">
        <v>5283</v>
      </c>
      <c r="G7" s="108">
        <v>579</v>
      </c>
      <c r="H7" s="108">
        <v>953</v>
      </c>
      <c r="I7" s="109">
        <v>777</v>
      </c>
      <c r="J7" s="109">
        <v>604</v>
      </c>
      <c r="K7" s="108">
        <v>766</v>
      </c>
      <c r="L7" s="108">
        <v>69</v>
      </c>
      <c r="M7" s="108">
        <v>339</v>
      </c>
      <c r="N7" s="108">
        <v>567</v>
      </c>
      <c r="O7" s="108">
        <v>411</v>
      </c>
      <c r="P7" s="108">
        <v>81757</v>
      </c>
      <c r="Q7" s="110">
        <v>79833</v>
      </c>
      <c r="R7" s="111" t="s">
        <v>242</v>
      </c>
    </row>
    <row r="8" spans="1:18" s="92" customFormat="1" ht="18" customHeight="1">
      <c r="A8" s="105" t="s">
        <v>243</v>
      </c>
      <c r="B8" s="113"/>
      <c r="C8" s="107">
        <v>99937</v>
      </c>
      <c r="D8" s="108">
        <v>3200</v>
      </c>
      <c r="E8" s="108">
        <v>1129</v>
      </c>
      <c r="F8" s="114">
        <v>0</v>
      </c>
      <c r="G8" s="108">
        <v>582</v>
      </c>
      <c r="H8" s="114">
        <v>0</v>
      </c>
      <c r="I8" s="109">
        <v>796</v>
      </c>
      <c r="J8" s="109">
        <v>627</v>
      </c>
      <c r="K8" s="108">
        <v>657</v>
      </c>
      <c r="L8" s="108">
        <v>68</v>
      </c>
      <c r="M8" s="108">
        <v>280</v>
      </c>
      <c r="N8" s="108">
        <v>603</v>
      </c>
      <c r="O8" s="108">
        <v>252</v>
      </c>
      <c r="P8" s="108">
        <v>85241</v>
      </c>
      <c r="Q8" s="110">
        <v>83521</v>
      </c>
      <c r="R8" s="111" t="s">
        <v>244</v>
      </c>
    </row>
    <row r="9" spans="1:18" s="92" customFormat="1" ht="18" customHeight="1">
      <c r="A9" s="105" t="s">
        <v>245</v>
      </c>
      <c r="B9" s="113"/>
      <c r="C9" s="107">
        <v>83248</v>
      </c>
      <c r="D9" s="108">
        <v>2385</v>
      </c>
      <c r="E9" s="108">
        <v>652</v>
      </c>
      <c r="F9" s="114" t="s">
        <v>246</v>
      </c>
      <c r="G9" s="108">
        <v>584</v>
      </c>
      <c r="H9" s="114" t="s">
        <v>246</v>
      </c>
      <c r="I9" s="109">
        <v>658</v>
      </c>
      <c r="J9" s="109">
        <v>551</v>
      </c>
      <c r="K9" s="108">
        <v>565</v>
      </c>
      <c r="L9" s="108">
        <v>58</v>
      </c>
      <c r="M9" s="108">
        <v>301</v>
      </c>
      <c r="N9" s="108">
        <v>587</v>
      </c>
      <c r="O9" s="108">
        <v>531</v>
      </c>
      <c r="P9" s="108">
        <v>69294</v>
      </c>
      <c r="Q9" s="110">
        <v>67577</v>
      </c>
      <c r="R9" s="111" t="s">
        <v>247</v>
      </c>
    </row>
    <row r="10" spans="1:18" s="92" customFormat="1" ht="18" customHeight="1">
      <c r="A10" s="105" t="s">
        <v>249</v>
      </c>
      <c r="B10" s="113"/>
      <c r="C10" s="86" t="s">
        <v>250</v>
      </c>
      <c r="D10" s="92">
        <v>5427</v>
      </c>
      <c r="E10" s="92">
        <v>1112</v>
      </c>
      <c r="F10" s="114" t="s">
        <v>246</v>
      </c>
      <c r="G10" s="92">
        <v>536</v>
      </c>
      <c r="H10" s="114" t="s">
        <v>246</v>
      </c>
      <c r="I10" s="92">
        <v>707</v>
      </c>
      <c r="J10" s="92">
        <v>417</v>
      </c>
      <c r="K10" s="92">
        <v>473</v>
      </c>
      <c r="L10" s="92">
        <v>82</v>
      </c>
      <c r="M10" s="92">
        <v>295</v>
      </c>
      <c r="N10" s="92">
        <v>494</v>
      </c>
      <c r="O10" s="86" t="s">
        <v>251</v>
      </c>
      <c r="P10" s="86" t="s">
        <v>252</v>
      </c>
      <c r="Q10" s="86" t="s">
        <v>253</v>
      </c>
      <c r="R10" s="111" t="s">
        <v>255</v>
      </c>
    </row>
    <row r="11" spans="1:18" s="104" customFormat="1" ht="18" customHeight="1">
      <c r="A11" s="115" t="s">
        <v>256</v>
      </c>
      <c r="B11" s="116"/>
      <c r="C11" s="255">
        <v>86803</v>
      </c>
      <c r="D11" s="255">
        <v>3259</v>
      </c>
      <c r="E11" s="255">
        <v>857</v>
      </c>
      <c r="F11" s="117" t="s">
        <v>80</v>
      </c>
      <c r="G11" s="255">
        <v>545</v>
      </c>
      <c r="H11" s="117">
        <v>908</v>
      </c>
      <c r="I11" s="255">
        <v>469</v>
      </c>
      <c r="J11" s="255">
        <v>427</v>
      </c>
      <c r="K11" s="255">
        <v>479</v>
      </c>
      <c r="L11" s="255">
        <v>123</v>
      </c>
      <c r="M11" s="255">
        <v>256</v>
      </c>
      <c r="N11" s="255">
        <v>471</v>
      </c>
      <c r="O11" s="255">
        <v>736</v>
      </c>
      <c r="P11" s="255">
        <v>72553</v>
      </c>
      <c r="Q11" s="255">
        <v>71070</v>
      </c>
      <c r="R11" s="119" t="s">
        <v>257</v>
      </c>
    </row>
    <row r="12" spans="1:18" s="104" customFormat="1" ht="24.75" customHeight="1">
      <c r="A12" s="120"/>
      <c r="B12" s="121"/>
      <c r="C12" s="122" t="s">
        <v>82</v>
      </c>
      <c r="D12" s="101"/>
      <c r="E12" s="122"/>
      <c r="F12" s="122"/>
      <c r="G12" s="122"/>
      <c r="H12" s="122"/>
      <c r="I12" s="122" t="s">
        <v>82</v>
      </c>
      <c r="J12" s="122"/>
      <c r="K12" s="122"/>
      <c r="L12" s="122"/>
      <c r="M12" s="122"/>
      <c r="N12" s="122"/>
      <c r="O12" s="122"/>
      <c r="P12" s="122"/>
      <c r="Q12" s="123"/>
      <c r="R12" s="124"/>
    </row>
    <row r="13" spans="1:18" s="112" customFormat="1" ht="18" customHeight="1">
      <c r="A13" s="105" t="s">
        <v>241</v>
      </c>
      <c r="B13" s="106"/>
      <c r="C13" s="125">
        <v>12454</v>
      </c>
      <c r="D13" s="108">
        <v>209</v>
      </c>
      <c r="E13" s="108">
        <v>1564</v>
      </c>
      <c r="F13" s="108">
        <v>5283</v>
      </c>
      <c r="G13" s="108" t="s">
        <v>84</v>
      </c>
      <c r="H13" s="108">
        <v>953</v>
      </c>
      <c r="I13" s="108" t="s">
        <v>84</v>
      </c>
      <c r="J13" s="108">
        <v>603</v>
      </c>
      <c r="K13" s="108">
        <v>766</v>
      </c>
      <c r="L13" s="108">
        <v>69</v>
      </c>
      <c r="M13" s="108">
        <v>336</v>
      </c>
      <c r="N13" s="108">
        <v>461</v>
      </c>
      <c r="O13" s="108">
        <v>162</v>
      </c>
      <c r="P13" s="108">
        <v>1849</v>
      </c>
      <c r="Q13" s="110" t="s">
        <v>83</v>
      </c>
      <c r="R13" s="111" t="s">
        <v>242</v>
      </c>
    </row>
    <row r="14" spans="1:18" s="92" customFormat="1" ht="18" customHeight="1">
      <c r="A14" s="105" t="s">
        <v>77</v>
      </c>
      <c r="B14" s="113"/>
      <c r="C14" s="125">
        <v>11917</v>
      </c>
      <c r="D14" s="108">
        <v>182</v>
      </c>
      <c r="E14" s="108">
        <v>1101</v>
      </c>
      <c r="F14" s="114">
        <v>0</v>
      </c>
      <c r="G14" s="114">
        <v>0</v>
      </c>
      <c r="H14" s="114">
        <v>0</v>
      </c>
      <c r="I14" s="114">
        <v>0</v>
      </c>
      <c r="J14" s="108">
        <v>627</v>
      </c>
      <c r="K14" s="108">
        <v>657</v>
      </c>
      <c r="L14" s="108">
        <v>68</v>
      </c>
      <c r="M14" s="108">
        <v>276</v>
      </c>
      <c r="N14" s="108">
        <v>529</v>
      </c>
      <c r="O14" s="108">
        <v>149</v>
      </c>
      <c r="P14" s="108">
        <v>1673</v>
      </c>
      <c r="Q14" s="110" t="s">
        <v>83</v>
      </c>
      <c r="R14" s="111" t="s">
        <v>78</v>
      </c>
    </row>
    <row r="15" spans="1:18" s="92" customFormat="1" ht="18" customHeight="1">
      <c r="A15" s="105" t="s">
        <v>79</v>
      </c>
      <c r="B15" s="113"/>
      <c r="C15" s="125">
        <v>11737</v>
      </c>
      <c r="D15" s="108">
        <v>152</v>
      </c>
      <c r="E15" s="108">
        <v>631</v>
      </c>
      <c r="F15" s="114" t="s">
        <v>80</v>
      </c>
      <c r="G15" s="254">
        <v>133</v>
      </c>
      <c r="H15" s="114" t="s">
        <v>80</v>
      </c>
      <c r="I15" s="114" t="s">
        <v>80</v>
      </c>
      <c r="J15" s="108">
        <v>550</v>
      </c>
      <c r="K15" s="108">
        <v>565</v>
      </c>
      <c r="L15" s="108">
        <v>58</v>
      </c>
      <c r="M15" s="108">
        <v>297</v>
      </c>
      <c r="N15" s="108">
        <v>519</v>
      </c>
      <c r="O15" s="108" t="s">
        <v>80</v>
      </c>
      <c r="P15" s="108">
        <v>1579</v>
      </c>
      <c r="Q15" s="110" t="s">
        <v>83</v>
      </c>
      <c r="R15" s="111" t="s">
        <v>81</v>
      </c>
    </row>
    <row r="16" spans="1:18" s="92" customFormat="1" ht="18" customHeight="1">
      <c r="A16" s="105" t="s">
        <v>248</v>
      </c>
      <c r="B16" s="113"/>
      <c r="C16" s="256">
        <v>11547</v>
      </c>
      <c r="D16" s="256">
        <v>129</v>
      </c>
      <c r="E16" s="108" t="s">
        <v>80</v>
      </c>
      <c r="F16" s="108" t="s">
        <v>80</v>
      </c>
      <c r="G16" s="256">
        <v>120</v>
      </c>
      <c r="H16" s="256">
        <v>760</v>
      </c>
      <c r="I16" s="108" t="s">
        <v>80</v>
      </c>
      <c r="J16" s="256">
        <v>417</v>
      </c>
      <c r="K16" s="256">
        <v>473</v>
      </c>
      <c r="L16" s="256">
        <v>82</v>
      </c>
      <c r="M16" s="256">
        <v>287</v>
      </c>
      <c r="N16" s="256">
        <v>444</v>
      </c>
      <c r="O16" s="256">
        <v>124</v>
      </c>
      <c r="P16" s="256">
        <v>1265</v>
      </c>
      <c r="Q16" s="110" t="s">
        <v>83</v>
      </c>
      <c r="R16" s="111" t="s">
        <v>254</v>
      </c>
    </row>
    <row r="17" spans="1:18" s="104" customFormat="1" ht="18" customHeight="1">
      <c r="A17" s="115" t="s">
        <v>256</v>
      </c>
      <c r="B17" s="116"/>
      <c r="C17" s="255">
        <v>10987</v>
      </c>
      <c r="D17" s="255">
        <v>124</v>
      </c>
      <c r="E17" s="117" t="s">
        <v>80</v>
      </c>
      <c r="F17" s="117" t="s">
        <v>80</v>
      </c>
      <c r="G17" s="255">
        <v>123</v>
      </c>
      <c r="H17" s="255">
        <v>908</v>
      </c>
      <c r="I17" s="117" t="s">
        <v>80</v>
      </c>
      <c r="J17" s="117" t="s">
        <v>80</v>
      </c>
      <c r="K17" s="255">
        <v>479</v>
      </c>
      <c r="L17" s="255">
        <v>123</v>
      </c>
      <c r="M17" s="255">
        <v>246</v>
      </c>
      <c r="N17" s="255">
        <v>417</v>
      </c>
      <c r="O17" s="255">
        <v>124</v>
      </c>
      <c r="P17" s="255">
        <v>1418</v>
      </c>
      <c r="Q17" s="118" t="s">
        <v>83</v>
      </c>
      <c r="R17" s="119" t="s">
        <v>257</v>
      </c>
    </row>
    <row r="18" spans="2:18" s="92" customFormat="1" ht="11.25" customHeight="1">
      <c r="B18" s="106"/>
      <c r="C18" s="125"/>
      <c r="D18" s="108"/>
      <c r="E18" s="108"/>
      <c r="F18" s="108"/>
      <c r="G18" s="108"/>
      <c r="H18" s="108"/>
      <c r="I18" s="108"/>
      <c r="J18" s="108"/>
      <c r="K18" s="108"/>
      <c r="L18" s="108"/>
      <c r="M18" s="108"/>
      <c r="N18" s="108"/>
      <c r="O18" s="108"/>
      <c r="P18" s="108"/>
      <c r="Q18" s="110"/>
      <c r="R18" s="126"/>
    </row>
    <row r="19" spans="1:18" s="92" customFormat="1" ht="17.25" customHeight="1">
      <c r="A19" s="92">
        <v>1</v>
      </c>
      <c r="B19" s="127" t="s">
        <v>0</v>
      </c>
      <c r="C19" s="108">
        <v>10165</v>
      </c>
      <c r="D19" s="108">
        <v>118</v>
      </c>
      <c r="E19" s="131">
        <v>807</v>
      </c>
      <c r="F19" s="114" t="s">
        <v>80</v>
      </c>
      <c r="G19" s="108">
        <v>119</v>
      </c>
      <c r="H19" s="108" t="s">
        <v>80</v>
      </c>
      <c r="I19" s="108" t="s">
        <v>80</v>
      </c>
      <c r="J19" s="108">
        <v>262</v>
      </c>
      <c r="K19" s="108">
        <v>473</v>
      </c>
      <c r="L19" s="114" t="s">
        <v>80</v>
      </c>
      <c r="M19" s="108">
        <v>213</v>
      </c>
      <c r="N19" s="108">
        <v>398</v>
      </c>
      <c r="O19" s="108">
        <v>123</v>
      </c>
      <c r="P19" s="108">
        <v>909</v>
      </c>
      <c r="Q19" s="110" t="s">
        <v>83</v>
      </c>
      <c r="R19" s="128">
        <v>1</v>
      </c>
    </row>
    <row r="20" spans="1:18" s="92" customFormat="1" ht="17.25" customHeight="1">
      <c r="A20" s="92">
        <v>2</v>
      </c>
      <c r="B20" s="127" t="s">
        <v>85</v>
      </c>
      <c r="C20" s="125">
        <v>460</v>
      </c>
      <c r="D20" s="129">
        <v>2</v>
      </c>
      <c r="E20" s="108" t="s">
        <v>83</v>
      </c>
      <c r="F20" s="108" t="s">
        <v>83</v>
      </c>
      <c r="G20" s="131">
        <v>4</v>
      </c>
      <c r="H20" s="108" t="s">
        <v>80</v>
      </c>
      <c r="I20" s="108" t="s">
        <v>83</v>
      </c>
      <c r="J20" s="108" t="s">
        <v>80</v>
      </c>
      <c r="K20" s="129">
        <v>7</v>
      </c>
      <c r="L20" s="108" t="s">
        <v>83</v>
      </c>
      <c r="M20" s="129">
        <v>24</v>
      </c>
      <c r="N20" s="108">
        <v>18</v>
      </c>
      <c r="O20" s="108" t="s">
        <v>80</v>
      </c>
      <c r="P20" s="109">
        <v>398</v>
      </c>
      <c r="Q20" s="110" t="s">
        <v>83</v>
      </c>
      <c r="R20" s="128">
        <v>2</v>
      </c>
    </row>
    <row r="21" spans="1:18" s="92" customFormat="1" ht="17.25" customHeight="1">
      <c r="A21" s="92">
        <v>3</v>
      </c>
      <c r="B21" s="127" t="s">
        <v>1</v>
      </c>
      <c r="C21" s="125">
        <v>363</v>
      </c>
      <c r="D21" s="108">
        <v>4</v>
      </c>
      <c r="E21" s="114" t="s">
        <v>80</v>
      </c>
      <c r="F21" s="108" t="s">
        <v>83</v>
      </c>
      <c r="G21" s="131">
        <v>1</v>
      </c>
      <c r="H21" s="108" t="s">
        <v>83</v>
      </c>
      <c r="I21" s="108" t="s">
        <v>80</v>
      </c>
      <c r="J21" s="129">
        <v>158</v>
      </c>
      <c r="K21" s="108" t="s">
        <v>83</v>
      </c>
      <c r="L21" s="114" t="s">
        <v>80</v>
      </c>
      <c r="M21" s="129">
        <v>10</v>
      </c>
      <c r="N21" s="108">
        <v>1</v>
      </c>
      <c r="O21" s="108" t="s">
        <v>80</v>
      </c>
      <c r="P21" s="109">
        <v>111</v>
      </c>
      <c r="Q21" s="110" t="s">
        <v>83</v>
      </c>
      <c r="R21" s="128">
        <v>3</v>
      </c>
    </row>
    <row r="22" spans="2:18" s="104" customFormat="1" ht="24.75" customHeight="1">
      <c r="B22" s="130"/>
      <c r="C22" s="122" t="s">
        <v>86</v>
      </c>
      <c r="D22" s="101"/>
      <c r="E22" s="122"/>
      <c r="F22" s="122"/>
      <c r="G22" s="122"/>
      <c r="H22" s="122"/>
      <c r="I22" s="122" t="s">
        <v>86</v>
      </c>
      <c r="J22" s="122"/>
      <c r="K22" s="122"/>
      <c r="L22" s="122"/>
      <c r="M22" s="122"/>
      <c r="N22" s="122"/>
      <c r="O22" s="122"/>
      <c r="P22" s="122"/>
      <c r="Q22" s="123"/>
      <c r="R22" s="124"/>
    </row>
    <row r="23" spans="1:18" s="112" customFormat="1" ht="18" customHeight="1">
      <c r="A23" s="105" t="s">
        <v>241</v>
      </c>
      <c r="B23" s="106"/>
      <c r="C23" s="125">
        <v>87508</v>
      </c>
      <c r="D23" s="108">
        <v>6055</v>
      </c>
      <c r="E23" s="108">
        <v>30</v>
      </c>
      <c r="F23" s="108" t="s">
        <v>83</v>
      </c>
      <c r="G23" s="108" t="s">
        <v>84</v>
      </c>
      <c r="H23" s="108" t="s">
        <v>83</v>
      </c>
      <c r="I23" s="108" t="s">
        <v>84</v>
      </c>
      <c r="J23" s="131">
        <v>0</v>
      </c>
      <c r="K23" s="108" t="s">
        <v>83</v>
      </c>
      <c r="L23" s="108" t="s">
        <v>83</v>
      </c>
      <c r="M23" s="108">
        <v>4</v>
      </c>
      <c r="N23" s="108">
        <v>106</v>
      </c>
      <c r="O23" s="108">
        <v>248</v>
      </c>
      <c r="P23" s="108">
        <v>79908</v>
      </c>
      <c r="Q23" s="110">
        <v>79833</v>
      </c>
      <c r="R23" s="111" t="s">
        <v>242</v>
      </c>
    </row>
    <row r="24" spans="1:18" s="92" customFormat="1" ht="18" customHeight="1">
      <c r="A24" s="105" t="s">
        <v>77</v>
      </c>
      <c r="B24" s="113"/>
      <c r="C24" s="125">
        <v>88020</v>
      </c>
      <c r="D24" s="108">
        <v>3019</v>
      </c>
      <c r="E24" s="108">
        <v>28</v>
      </c>
      <c r="F24" s="108" t="s">
        <v>83</v>
      </c>
      <c r="G24" s="108" t="s">
        <v>84</v>
      </c>
      <c r="H24" s="108" t="s">
        <v>83</v>
      </c>
      <c r="I24" s="108" t="s">
        <v>84</v>
      </c>
      <c r="J24" s="131">
        <v>0</v>
      </c>
      <c r="K24" s="108" t="s">
        <v>83</v>
      </c>
      <c r="L24" s="108" t="s">
        <v>83</v>
      </c>
      <c r="M24" s="108">
        <v>3</v>
      </c>
      <c r="N24" s="108">
        <v>74</v>
      </c>
      <c r="O24" s="108">
        <v>103</v>
      </c>
      <c r="P24" s="108">
        <v>83568</v>
      </c>
      <c r="Q24" s="110">
        <v>83521</v>
      </c>
      <c r="R24" s="111" t="s">
        <v>78</v>
      </c>
    </row>
    <row r="25" spans="1:18" s="92" customFormat="1" ht="18" customHeight="1">
      <c r="A25" s="105" t="s">
        <v>79</v>
      </c>
      <c r="B25" s="113"/>
      <c r="C25" s="125">
        <v>71510</v>
      </c>
      <c r="D25" s="108">
        <v>2232</v>
      </c>
      <c r="E25" s="108">
        <v>21</v>
      </c>
      <c r="F25" s="108" t="s">
        <v>83</v>
      </c>
      <c r="G25" s="108">
        <v>452</v>
      </c>
      <c r="H25" s="108" t="s">
        <v>83</v>
      </c>
      <c r="I25" s="108" t="s">
        <v>80</v>
      </c>
      <c r="J25" s="108">
        <v>1</v>
      </c>
      <c r="K25" s="108" t="s">
        <v>83</v>
      </c>
      <c r="L25" s="108" t="s">
        <v>83</v>
      </c>
      <c r="M25" s="108">
        <v>3</v>
      </c>
      <c r="N25" s="108">
        <v>67</v>
      </c>
      <c r="O25" s="108" t="s">
        <v>80</v>
      </c>
      <c r="P25" s="108">
        <v>67716</v>
      </c>
      <c r="Q25" s="110">
        <v>67577</v>
      </c>
      <c r="R25" s="111" t="s">
        <v>81</v>
      </c>
    </row>
    <row r="26" spans="1:18" s="92" customFormat="1" ht="18" customHeight="1">
      <c r="A26" s="105" t="s">
        <v>248</v>
      </c>
      <c r="B26" s="113"/>
      <c r="C26" s="256">
        <v>83450</v>
      </c>
      <c r="D26" s="256">
        <v>5297</v>
      </c>
      <c r="E26" s="108" t="s">
        <v>84</v>
      </c>
      <c r="F26" s="108" t="s">
        <v>83</v>
      </c>
      <c r="G26" s="256">
        <v>416</v>
      </c>
      <c r="H26" s="108" t="s">
        <v>83</v>
      </c>
      <c r="I26" s="108" t="s">
        <v>80</v>
      </c>
      <c r="J26" s="108">
        <v>1</v>
      </c>
      <c r="K26" s="108" t="s">
        <v>83</v>
      </c>
      <c r="L26" s="108" t="s">
        <v>83</v>
      </c>
      <c r="M26" s="256">
        <v>8</v>
      </c>
      <c r="N26" s="256">
        <v>49</v>
      </c>
      <c r="O26" s="256">
        <v>1964</v>
      </c>
      <c r="P26" s="256">
        <v>75026</v>
      </c>
      <c r="Q26" s="256">
        <v>74960</v>
      </c>
      <c r="R26" s="119" t="s">
        <v>254</v>
      </c>
    </row>
    <row r="27" spans="1:18" s="104" customFormat="1" ht="18" customHeight="1">
      <c r="A27" s="115" t="s">
        <v>256</v>
      </c>
      <c r="B27" s="116"/>
      <c r="C27" s="255">
        <v>75816</v>
      </c>
      <c r="D27" s="255">
        <v>3134</v>
      </c>
      <c r="E27" s="117" t="s">
        <v>84</v>
      </c>
      <c r="F27" s="117" t="s">
        <v>83</v>
      </c>
      <c r="G27" s="255">
        <v>421</v>
      </c>
      <c r="H27" s="117" t="s">
        <v>83</v>
      </c>
      <c r="I27" s="117" t="s">
        <v>80</v>
      </c>
      <c r="J27" s="117" t="s">
        <v>80</v>
      </c>
      <c r="K27" s="117" t="s">
        <v>83</v>
      </c>
      <c r="L27" s="117" t="s">
        <v>83</v>
      </c>
      <c r="M27" s="255">
        <v>10</v>
      </c>
      <c r="N27" s="255">
        <v>54</v>
      </c>
      <c r="O27" s="255">
        <v>612</v>
      </c>
      <c r="P27" s="255">
        <v>71135</v>
      </c>
      <c r="Q27" s="255">
        <v>71070</v>
      </c>
      <c r="R27" s="119" t="s">
        <v>257</v>
      </c>
    </row>
    <row r="28" spans="2:18" s="92" customFormat="1" ht="9.75" customHeight="1">
      <c r="B28" s="127"/>
      <c r="C28" s="125"/>
      <c r="D28" s="108"/>
      <c r="E28" s="108"/>
      <c r="F28" s="108"/>
      <c r="G28" s="108"/>
      <c r="H28" s="108"/>
      <c r="I28" s="108"/>
      <c r="J28" s="108"/>
      <c r="K28" s="108"/>
      <c r="L28" s="108"/>
      <c r="M28" s="108"/>
      <c r="N28" s="108"/>
      <c r="O28" s="108"/>
      <c r="P28" s="108"/>
      <c r="Q28" s="110"/>
      <c r="R28" s="126"/>
    </row>
    <row r="29" spans="1:18" s="92" customFormat="1" ht="17.25" customHeight="1">
      <c r="A29" s="132">
        <v>4</v>
      </c>
      <c r="B29" s="127" t="s">
        <v>4</v>
      </c>
      <c r="C29" s="108" t="s">
        <v>80</v>
      </c>
      <c r="D29" s="108" t="s">
        <v>83</v>
      </c>
      <c r="E29" s="108" t="s">
        <v>83</v>
      </c>
      <c r="F29" s="108" t="s">
        <v>83</v>
      </c>
      <c r="G29" s="108" t="s">
        <v>83</v>
      </c>
      <c r="H29" s="108" t="s">
        <v>83</v>
      </c>
      <c r="I29" s="108" t="s">
        <v>83</v>
      </c>
      <c r="J29" s="108" t="s">
        <v>83</v>
      </c>
      <c r="K29" s="108" t="s">
        <v>83</v>
      </c>
      <c r="L29" s="108" t="s">
        <v>83</v>
      </c>
      <c r="M29" s="108" t="s">
        <v>83</v>
      </c>
      <c r="N29" s="108" t="s">
        <v>83</v>
      </c>
      <c r="O29" s="108" t="s">
        <v>83</v>
      </c>
      <c r="P29" s="108" t="s">
        <v>80</v>
      </c>
      <c r="Q29" s="108" t="s">
        <v>80</v>
      </c>
      <c r="R29" s="128">
        <v>4</v>
      </c>
    </row>
    <row r="30" spans="1:18" s="92" customFormat="1" ht="17.25" customHeight="1">
      <c r="A30" s="132">
        <v>5</v>
      </c>
      <c r="B30" s="127" t="s">
        <v>87</v>
      </c>
      <c r="C30" s="107">
        <v>50550</v>
      </c>
      <c r="D30" s="108">
        <v>520</v>
      </c>
      <c r="E30" s="108" t="s">
        <v>83</v>
      </c>
      <c r="F30" s="108" t="s">
        <v>83</v>
      </c>
      <c r="G30" s="108">
        <v>152</v>
      </c>
      <c r="H30" s="108" t="s">
        <v>83</v>
      </c>
      <c r="I30" s="108">
        <v>16</v>
      </c>
      <c r="J30" s="108" t="s">
        <v>83</v>
      </c>
      <c r="K30" s="108" t="s">
        <v>83</v>
      </c>
      <c r="L30" s="108" t="s">
        <v>83</v>
      </c>
      <c r="M30" s="108" t="s">
        <v>83</v>
      </c>
      <c r="N30" s="108">
        <v>25</v>
      </c>
      <c r="O30" s="108">
        <v>17</v>
      </c>
      <c r="P30" s="108">
        <v>49820</v>
      </c>
      <c r="Q30" s="108">
        <v>49820</v>
      </c>
      <c r="R30" s="128">
        <v>5</v>
      </c>
    </row>
    <row r="31" spans="1:18" s="92" customFormat="1" ht="17.25" customHeight="1">
      <c r="A31" s="132">
        <v>6</v>
      </c>
      <c r="B31" s="127" t="s">
        <v>5</v>
      </c>
      <c r="C31" s="125">
        <v>6104</v>
      </c>
      <c r="D31" s="109">
        <v>899</v>
      </c>
      <c r="E31" s="108" t="s">
        <v>83</v>
      </c>
      <c r="F31" s="108" t="s">
        <v>83</v>
      </c>
      <c r="G31" s="108" t="s">
        <v>83</v>
      </c>
      <c r="H31" s="108" t="s">
        <v>83</v>
      </c>
      <c r="I31" s="108">
        <v>9</v>
      </c>
      <c r="J31" s="108" t="s">
        <v>83</v>
      </c>
      <c r="K31" s="108" t="s">
        <v>83</v>
      </c>
      <c r="L31" s="108" t="s">
        <v>83</v>
      </c>
      <c r="M31" s="108" t="s">
        <v>83</v>
      </c>
      <c r="N31" s="108" t="s">
        <v>83</v>
      </c>
      <c r="O31" s="108" t="s">
        <v>83</v>
      </c>
      <c r="P31" s="108">
        <v>5197</v>
      </c>
      <c r="Q31" s="108">
        <v>5197</v>
      </c>
      <c r="R31" s="128">
        <v>6</v>
      </c>
    </row>
    <row r="32" spans="1:18" s="92" customFormat="1" ht="17.25" customHeight="1">
      <c r="A32" s="132">
        <v>7</v>
      </c>
      <c r="B32" s="127" t="s">
        <v>88</v>
      </c>
      <c r="C32" s="108" t="s">
        <v>83</v>
      </c>
      <c r="D32" s="108" t="s">
        <v>83</v>
      </c>
      <c r="E32" s="108" t="s">
        <v>83</v>
      </c>
      <c r="F32" s="108" t="s">
        <v>83</v>
      </c>
      <c r="G32" s="108" t="s">
        <v>83</v>
      </c>
      <c r="H32" s="108" t="s">
        <v>83</v>
      </c>
      <c r="I32" s="108" t="s">
        <v>83</v>
      </c>
      <c r="J32" s="108" t="s">
        <v>83</v>
      </c>
      <c r="K32" s="108" t="s">
        <v>83</v>
      </c>
      <c r="L32" s="108" t="s">
        <v>83</v>
      </c>
      <c r="M32" s="108" t="s">
        <v>83</v>
      </c>
      <c r="N32" s="108" t="s">
        <v>83</v>
      </c>
      <c r="O32" s="108" t="s">
        <v>83</v>
      </c>
      <c r="P32" s="108" t="s">
        <v>83</v>
      </c>
      <c r="Q32" s="108" t="s">
        <v>83</v>
      </c>
      <c r="R32" s="128">
        <v>7</v>
      </c>
    </row>
    <row r="33" spans="1:18" s="92" customFormat="1" ht="17.25" customHeight="1">
      <c r="A33" s="132">
        <v>8</v>
      </c>
      <c r="B33" s="127" t="s">
        <v>89</v>
      </c>
      <c r="C33" s="108">
        <v>7628</v>
      </c>
      <c r="D33" s="108">
        <v>605</v>
      </c>
      <c r="E33" s="108" t="s">
        <v>83</v>
      </c>
      <c r="F33" s="108" t="s">
        <v>83</v>
      </c>
      <c r="G33" s="108">
        <v>55</v>
      </c>
      <c r="H33" s="108" t="s">
        <v>83</v>
      </c>
      <c r="I33" s="108" t="s">
        <v>80</v>
      </c>
      <c r="J33" s="108" t="s">
        <v>80</v>
      </c>
      <c r="K33" s="108" t="s">
        <v>83</v>
      </c>
      <c r="L33" s="108" t="s">
        <v>83</v>
      </c>
      <c r="M33" s="108" t="s">
        <v>83</v>
      </c>
      <c r="N33" s="108">
        <v>4</v>
      </c>
      <c r="O33" s="108" t="s">
        <v>80</v>
      </c>
      <c r="P33" s="108">
        <v>6910</v>
      </c>
      <c r="Q33" s="108">
        <v>6910</v>
      </c>
      <c r="R33" s="128">
        <v>8</v>
      </c>
    </row>
    <row r="34" spans="1:18" s="92" customFormat="1" ht="17.25" customHeight="1">
      <c r="A34" s="132">
        <v>9</v>
      </c>
      <c r="B34" s="127" t="s">
        <v>6</v>
      </c>
      <c r="C34" s="108" t="s">
        <v>80</v>
      </c>
      <c r="D34" s="108" t="s">
        <v>83</v>
      </c>
      <c r="E34" s="108" t="s">
        <v>83</v>
      </c>
      <c r="F34" s="108" t="s">
        <v>83</v>
      </c>
      <c r="G34" s="108" t="s">
        <v>83</v>
      </c>
      <c r="H34" s="108" t="s">
        <v>83</v>
      </c>
      <c r="I34" s="108" t="s">
        <v>83</v>
      </c>
      <c r="J34" s="108" t="s">
        <v>83</v>
      </c>
      <c r="K34" s="108" t="s">
        <v>83</v>
      </c>
      <c r="L34" s="108" t="s">
        <v>83</v>
      </c>
      <c r="M34" s="108" t="s">
        <v>83</v>
      </c>
      <c r="N34" s="108" t="s">
        <v>83</v>
      </c>
      <c r="O34" s="108" t="s">
        <v>83</v>
      </c>
      <c r="P34" s="108" t="s">
        <v>80</v>
      </c>
      <c r="Q34" s="108" t="s">
        <v>80</v>
      </c>
      <c r="R34" s="128">
        <v>9</v>
      </c>
    </row>
    <row r="35" spans="1:18" s="92" customFormat="1" ht="17.25" customHeight="1">
      <c r="A35" s="132">
        <v>10</v>
      </c>
      <c r="B35" s="127" t="s">
        <v>3</v>
      </c>
      <c r="C35" s="125">
        <v>8294</v>
      </c>
      <c r="D35" s="109">
        <v>1111</v>
      </c>
      <c r="E35" s="108" t="s">
        <v>80</v>
      </c>
      <c r="F35" s="108" t="s">
        <v>83</v>
      </c>
      <c r="G35" s="108">
        <v>8</v>
      </c>
      <c r="H35" s="108" t="s">
        <v>83</v>
      </c>
      <c r="I35" s="108" t="s">
        <v>83</v>
      </c>
      <c r="J35" s="108" t="s">
        <v>83</v>
      </c>
      <c r="K35" s="108" t="s">
        <v>83</v>
      </c>
      <c r="L35" s="108" t="s">
        <v>83</v>
      </c>
      <c r="M35" s="108" t="s">
        <v>83</v>
      </c>
      <c r="N35" s="108">
        <v>20</v>
      </c>
      <c r="O35" s="108" t="s">
        <v>80</v>
      </c>
      <c r="P35" s="108">
        <v>7153</v>
      </c>
      <c r="Q35" s="108">
        <v>7124</v>
      </c>
      <c r="R35" s="128">
        <v>10</v>
      </c>
    </row>
    <row r="36" spans="1:18" s="92" customFormat="1" ht="17.25" customHeight="1" thickBot="1">
      <c r="A36" s="133">
        <v>11</v>
      </c>
      <c r="B36" s="134" t="s">
        <v>90</v>
      </c>
      <c r="C36" s="135">
        <v>2452</v>
      </c>
      <c r="D36" s="136" t="s">
        <v>83</v>
      </c>
      <c r="E36" s="164">
        <v>8</v>
      </c>
      <c r="F36" s="136" t="s">
        <v>83</v>
      </c>
      <c r="G36" s="136">
        <v>206</v>
      </c>
      <c r="H36" s="136" t="s">
        <v>83</v>
      </c>
      <c r="I36" s="136">
        <v>374</v>
      </c>
      <c r="J36" s="136" t="s">
        <v>83</v>
      </c>
      <c r="K36" s="136" t="s">
        <v>83</v>
      </c>
      <c r="L36" s="136" t="s">
        <v>83</v>
      </c>
      <c r="M36" s="136">
        <v>10</v>
      </c>
      <c r="N36" s="136">
        <v>5</v>
      </c>
      <c r="O36" s="136">
        <v>581</v>
      </c>
      <c r="P36" s="136">
        <v>1267</v>
      </c>
      <c r="Q36" s="137">
        <v>1231</v>
      </c>
      <c r="R36" s="138">
        <v>11</v>
      </c>
    </row>
    <row r="37" spans="1:2" ht="12.75" customHeight="1">
      <c r="A37" s="139" t="s">
        <v>289</v>
      </c>
      <c r="B37" s="140"/>
    </row>
    <row r="38" spans="1:16" ht="12" customHeight="1">
      <c r="A38" s="140" t="s">
        <v>282</v>
      </c>
      <c r="B38" s="140"/>
      <c r="G38" s="141"/>
      <c r="H38" s="141"/>
      <c r="I38" s="141"/>
      <c r="J38" s="141"/>
      <c r="K38" s="141"/>
      <c r="L38" s="141"/>
      <c r="M38" s="141"/>
      <c r="N38" s="141"/>
      <c r="O38" s="141"/>
      <c r="P38" s="141"/>
    </row>
    <row r="39" spans="1:2" ht="12">
      <c r="A39" s="140" t="s">
        <v>281</v>
      </c>
      <c r="B39" s="142"/>
    </row>
    <row r="42" spans="3:17" s="143" customFormat="1" ht="37.5" customHeight="1">
      <c r="C42" s="144"/>
      <c r="D42" s="145"/>
      <c r="E42" s="145"/>
      <c r="F42" s="145"/>
      <c r="G42" s="145"/>
      <c r="H42" s="145"/>
      <c r="I42" s="145"/>
      <c r="J42" s="145"/>
      <c r="K42" s="145"/>
      <c r="L42" s="145"/>
      <c r="M42" s="145"/>
      <c r="N42" s="145"/>
      <c r="O42" s="145"/>
      <c r="P42" s="144"/>
      <c r="Q42" s="145"/>
    </row>
  </sheetData>
  <sheetProtection/>
  <mergeCells count="12">
    <mergeCell ref="J4:J5"/>
    <mergeCell ref="K4:K5"/>
    <mergeCell ref="L4:L5"/>
    <mergeCell ref="M4:M5"/>
    <mergeCell ref="N4:N5"/>
    <mergeCell ref="O4:O5"/>
    <mergeCell ref="C4:C5"/>
    <mergeCell ref="D4:D5"/>
    <mergeCell ref="E4:E5"/>
    <mergeCell ref="F4:F5"/>
    <mergeCell ref="H4:H5"/>
    <mergeCell ref="I4:I5"/>
  </mergeCells>
  <printOptions/>
  <pageMargins left="0.3937007874015748" right="0.3937007874015748" top="0.5905511811023623" bottom="0.34"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A1:V42"/>
  <sheetViews>
    <sheetView showGridLines="0" zoomScale="85" zoomScaleNormal="85" zoomScalePageLayoutView="0" workbookViewId="0" topLeftCell="A7">
      <selection activeCell="N7" sqref="N7"/>
    </sheetView>
  </sheetViews>
  <sheetFormatPr defaultColWidth="7.75390625" defaultRowHeight="13.5"/>
  <cols>
    <col min="1" max="1" width="3.125" style="184" customWidth="1"/>
    <col min="2" max="2" width="4.375" style="184" customWidth="1"/>
    <col min="3" max="3" width="3.125" style="184" customWidth="1"/>
    <col min="4" max="4" width="5.625" style="184" customWidth="1"/>
    <col min="5" max="5" width="1.25" style="184" customWidth="1"/>
    <col min="6" max="6" width="9.25390625" style="184" customWidth="1"/>
    <col min="7" max="11" width="8.75390625" style="184" customWidth="1"/>
    <col min="12" max="12" width="9.25390625" style="184" customWidth="1"/>
    <col min="13" max="14" width="8.75390625" style="184" customWidth="1"/>
    <col min="15" max="15" width="7.00390625" style="184" customWidth="1"/>
    <col min="16" max="16" width="7.875" style="184" customWidth="1"/>
    <col min="17" max="17" width="8.00390625" style="184" customWidth="1"/>
    <col min="18" max="18" width="9.75390625" style="184" customWidth="1"/>
    <col min="19" max="19" width="7.00390625" style="184" customWidth="1"/>
    <col min="20" max="20" width="7.75390625" style="184" customWidth="1"/>
    <col min="21" max="21" width="9.625" style="184" customWidth="1"/>
    <col min="22" max="16384" width="7.75390625" style="184" customWidth="1"/>
  </cols>
  <sheetData>
    <row r="1" spans="1:14" ht="18.75" customHeight="1">
      <c r="A1" s="182" t="s">
        <v>167</v>
      </c>
      <c r="B1" s="183"/>
      <c r="C1" s="183"/>
      <c r="D1" s="183"/>
      <c r="E1" s="183"/>
      <c r="F1" s="183"/>
      <c r="G1" s="183"/>
      <c r="H1" s="183"/>
      <c r="I1" s="183"/>
      <c r="J1" s="183"/>
      <c r="K1" s="183"/>
      <c r="L1" s="183"/>
      <c r="M1" s="183"/>
      <c r="N1" s="183"/>
    </row>
    <row r="2" spans="1:14" ht="11.25" customHeight="1">
      <c r="A2" s="182"/>
      <c r="B2" s="183"/>
      <c r="C2" s="183"/>
      <c r="D2" s="183"/>
      <c r="E2" s="183"/>
      <c r="F2" s="183"/>
      <c r="G2" s="183"/>
      <c r="H2" s="183"/>
      <c r="I2" s="183"/>
      <c r="J2" s="183"/>
      <c r="K2" s="183"/>
      <c r="L2" s="183"/>
      <c r="M2" s="183"/>
      <c r="N2" s="183"/>
    </row>
    <row r="3" spans="1:10" ht="12.75" thickBot="1">
      <c r="A3" s="185" t="s">
        <v>168</v>
      </c>
      <c r="B3" s="186"/>
      <c r="C3" s="186"/>
      <c r="D3" s="186"/>
      <c r="E3" s="186"/>
      <c r="F3" s="186"/>
      <c r="I3" s="186"/>
      <c r="J3" s="186"/>
    </row>
    <row r="4" spans="1:14" ht="22.5" customHeight="1">
      <c r="A4" s="300" t="s">
        <v>169</v>
      </c>
      <c r="B4" s="300"/>
      <c r="C4" s="300"/>
      <c r="D4" s="300"/>
      <c r="E4" s="301"/>
      <c r="F4" s="187" t="s">
        <v>170</v>
      </c>
      <c r="G4" s="188"/>
      <c r="H4" s="189"/>
      <c r="I4" s="188"/>
      <c r="J4" s="190"/>
      <c r="K4" s="191"/>
      <c r="L4" s="188" t="s">
        <v>171</v>
      </c>
      <c r="M4" s="188"/>
      <c r="N4" s="188"/>
    </row>
    <row r="5" spans="1:14" ht="22.5" customHeight="1">
      <c r="A5" s="302" t="s">
        <v>172</v>
      </c>
      <c r="B5" s="302"/>
      <c r="C5" s="302"/>
      <c r="D5" s="302"/>
      <c r="E5" s="303"/>
      <c r="F5" s="192" t="s">
        <v>173</v>
      </c>
      <c r="G5" s="193" t="s">
        <v>174</v>
      </c>
      <c r="H5" s="193" t="s">
        <v>175</v>
      </c>
      <c r="I5" s="193" t="s">
        <v>176</v>
      </c>
      <c r="J5" s="193" t="s">
        <v>177</v>
      </c>
      <c r="K5" s="193" t="s">
        <v>178</v>
      </c>
      <c r="L5" s="192" t="s">
        <v>173</v>
      </c>
      <c r="M5" s="192" t="s">
        <v>179</v>
      </c>
      <c r="N5" s="194" t="s">
        <v>180</v>
      </c>
    </row>
    <row r="6" spans="4:14" ht="15" customHeight="1">
      <c r="D6" s="195"/>
      <c r="E6" s="196"/>
      <c r="F6" s="197"/>
      <c r="G6" s="198"/>
      <c r="H6" s="198"/>
      <c r="I6" s="197"/>
      <c r="J6" s="199"/>
      <c r="K6" s="197"/>
      <c r="L6" s="200" t="s">
        <v>181</v>
      </c>
      <c r="M6" s="200" t="s">
        <v>181</v>
      </c>
      <c r="N6" s="200" t="s">
        <v>181</v>
      </c>
    </row>
    <row r="7" spans="1:14" s="208" customFormat="1" ht="16.5" customHeight="1">
      <c r="A7" s="201" t="s">
        <v>182</v>
      </c>
      <c r="B7" s="202"/>
      <c r="C7" s="203" t="s">
        <v>183</v>
      </c>
      <c r="D7" s="204" t="s">
        <v>184</v>
      </c>
      <c r="E7" s="205"/>
      <c r="F7" s="206">
        <v>1957</v>
      </c>
      <c r="G7" s="207">
        <v>614</v>
      </c>
      <c r="H7" s="207">
        <v>620</v>
      </c>
      <c r="I7" s="207">
        <v>509</v>
      </c>
      <c r="J7" s="207">
        <v>167</v>
      </c>
      <c r="K7" s="207">
        <v>47</v>
      </c>
      <c r="L7" s="207">
        <v>5180</v>
      </c>
      <c r="M7" s="207">
        <v>3504</v>
      </c>
      <c r="N7" s="207">
        <v>1676</v>
      </c>
    </row>
    <row r="8" spans="1:22" s="213" customFormat="1" ht="16.5" customHeight="1">
      <c r="A8" s="209"/>
      <c r="B8" s="209"/>
      <c r="C8" s="209"/>
      <c r="D8" s="210"/>
      <c r="E8" s="211"/>
      <c r="F8" s="212"/>
      <c r="G8" s="212"/>
      <c r="H8" s="212"/>
      <c r="I8" s="212"/>
      <c r="J8" s="212"/>
      <c r="K8" s="212"/>
      <c r="L8" s="212"/>
      <c r="M8" s="212"/>
      <c r="N8" s="212"/>
      <c r="O8" s="184"/>
      <c r="P8" s="184"/>
      <c r="Q8" s="184"/>
      <c r="R8" s="184"/>
      <c r="S8" s="184"/>
      <c r="T8" s="184"/>
      <c r="U8" s="184"/>
      <c r="V8" s="184"/>
    </row>
    <row r="9" spans="1:14" ht="16.5" customHeight="1">
      <c r="A9" s="304" t="s">
        <v>185</v>
      </c>
      <c r="B9" s="304"/>
      <c r="C9" s="304"/>
      <c r="D9" s="304"/>
      <c r="E9" s="214"/>
      <c r="F9" s="215">
        <v>34</v>
      </c>
      <c r="G9" s="215">
        <v>33</v>
      </c>
      <c r="H9" s="215" t="s">
        <v>83</v>
      </c>
      <c r="I9" s="215" t="s">
        <v>83</v>
      </c>
      <c r="J9" s="215">
        <v>1</v>
      </c>
      <c r="K9" s="215" t="s">
        <v>83</v>
      </c>
      <c r="L9" s="215">
        <v>40</v>
      </c>
      <c r="M9" s="215">
        <v>33</v>
      </c>
      <c r="N9" s="215">
        <v>7</v>
      </c>
    </row>
    <row r="10" spans="1:14" ht="16.5" customHeight="1">
      <c r="A10" s="304" t="s">
        <v>186</v>
      </c>
      <c r="B10" s="304"/>
      <c r="C10" s="304"/>
      <c r="D10" s="304"/>
      <c r="E10" s="214"/>
      <c r="F10" s="215">
        <v>978</v>
      </c>
      <c r="G10" s="215">
        <v>543</v>
      </c>
      <c r="H10" s="215">
        <v>328</v>
      </c>
      <c r="I10" s="215">
        <v>89</v>
      </c>
      <c r="J10" s="215">
        <v>17</v>
      </c>
      <c r="K10" s="215">
        <v>1</v>
      </c>
      <c r="L10" s="215">
        <v>1634</v>
      </c>
      <c r="M10" s="215">
        <v>1451</v>
      </c>
      <c r="N10" s="215">
        <v>183</v>
      </c>
    </row>
    <row r="11" spans="1:14" ht="16.5" customHeight="1">
      <c r="A11" s="212"/>
      <c r="B11" s="210" t="s">
        <v>187</v>
      </c>
      <c r="C11" s="212"/>
      <c r="D11" s="210"/>
      <c r="E11" s="211"/>
      <c r="F11" s="215" t="s">
        <v>83</v>
      </c>
      <c r="G11" s="215" t="s">
        <v>83</v>
      </c>
      <c r="H11" s="215" t="s">
        <v>83</v>
      </c>
      <c r="I11" s="215" t="s">
        <v>83</v>
      </c>
      <c r="J11" s="215" t="s">
        <v>83</v>
      </c>
      <c r="K11" s="215" t="s">
        <v>83</v>
      </c>
      <c r="L11" s="215" t="s">
        <v>83</v>
      </c>
      <c r="M11" s="215" t="s">
        <v>83</v>
      </c>
      <c r="N11" s="215" t="s">
        <v>83</v>
      </c>
    </row>
    <row r="12" spans="1:14" ht="16.5" customHeight="1">
      <c r="A12" s="212"/>
      <c r="B12" s="210" t="s">
        <v>188</v>
      </c>
      <c r="C12" s="212"/>
      <c r="D12" s="210"/>
      <c r="E12" s="211"/>
      <c r="F12" s="215">
        <v>978</v>
      </c>
      <c r="G12" s="215">
        <v>543</v>
      </c>
      <c r="H12" s="215">
        <v>328</v>
      </c>
      <c r="I12" s="215">
        <v>89</v>
      </c>
      <c r="J12" s="215">
        <v>17</v>
      </c>
      <c r="K12" s="215">
        <v>1</v>
      </c>
      <c r="L12" s="215">
        <v>1634</v>
      </c>
      <c r="M12" s="215">
        <v>1451</v>
      </c>
      <c r="N12" s="215">
        <v>183</v>
      </c>
    </row>
    <row r="13" spans="1:14" ht="16.5" customHeight="1">
      <c r="A13" s="212"/>
      <c r="B13" s="210"/>
      <c r="C13" s="305" t="s">
        <v>189</v>
      </c>
      <c r="D13" s="305"/>
      <c r="E13" s="211"/>
      <c r="F13" s="215">
        <v>51</v>
      </c>
      <c r="G13" s="215">
        <v>41</v>
      </c>
      <c r="H13" s="215">
        <v>10</v>
      </c>
      <c r="I13" s="215" t="s">
        <v>83</v>
      </c>
      <c r="J13" s="215" t="s">
        <v>83</v>
      </c>
      <c r="K13" s="215" t="s">
        <v>83</v>
      </c>
      <c r="L13" s="215">
        <v>61</v>
      </c>
      <c r="M13" s="215">
        <v>61</v>
      </c>
      <c r="N13" s="215" t="s">
        <v>83</v>
      </c>
    </row>
    <row r="14" spans="1:14" ht="16.5" customHeight="1">
      <c r="A14" s="212"/>
      <c r="B14" s="212"/>
      <c r="C14" s="306" t="s">
        <v>190</v>
      </c>
      <c r="D14" s="304"/>
      <c r="E14" s="211"/>
      <c r="F14" s="215">
        <v>149</v>
      </c>
      <c r="G14" s="215">
        <v>112</v>
      </c>
      <c r="H14" s="215">
        <v>28</v>
      </c>
      <c r="I14" s="215">
        <v>8</v>
      </c>
      <c r="J14" s="215">
        <v>1</v>
      </c>
      <c r="K14" s="215" t="s">
        <v>83</v>
      </c>
      <c r="L14" s="215">
        <v>200</v>
      </c>
      <c r="M14" s="215">
        <v>192</v>
      </c>
      <c r="N14" s="215">
        <v>8</v>
      </c>
    </row>
    <row r="15" spans="1:22" s="213" customFormat="1" ht="16.5" customHeight="1">
      <c r="A15" s="209"/>
      <c r="B15" s="209"/>
      <c r="C15" s="306" t="s">
        <v>191</v>
      </c>
      <c r="D15" s="304"/>
      <c r="E15" s="216"/>
      <c r="F15" s="215">
        <v>604</v>
      </c>
      <c r="G15" s="215">
        <v>334</v>
      </c>
      <c r="H15" s="215">
        <v>225</v>
      </c>
      <c r="I15" s="215">
        <v>40</v>
      </c>
      <c r="J15" s="215">
        <v>5</v>
      </c>
      <c r="K15" s="215" t="s">
        <v>83</v>
      </c>
      <c r="L15" s="215">
        <v>936</v>
      </c>
      <c r="M15" s="215">
        <v>883</v>
      </c>
      <c r="N15" s="215">
        <v>53</v>
      </c>
      <c r="O15" s="184"/>
      <c r="P15" s="184"/>
      <c r="Q15" s="184"/>
      <c r="R15" s="184"/>
      <c r="S15" s="184"/>
      <c r="T15" s="184"/>
      <c r="U15" s="184"/>
      <c r="V15" s="184"/>
    </row>
    <row r="16" spans="1:14" ht="16.5" customHeight="1">
      <c r="A16" s="212"/>
      <c r="B16" s="212"/>
      <c r="C16" s="306" t="s">
        <v>192</v>
      </c>
      <c r="D16" s="304"/>
      <c r="E16" s="211"/>
      <c r="F16" s="215">
        <v>128</v>
      </c>
      <c r="G16" s="215">
        <v>46</v>
      </c>
      <c r="H16" s="215">
        <v>53</v>
      </c>
      <c r="I16" s="215">
        <v>26</v>
      </c>
      <c r="J16" s="215">
        <v>3</v>
      </c>
      <c r="K16" s="215" t="s">
        <v>83</v>
      </c>
      <c r="L16" s="215">
        <v>252</v>
      </c>
      <c r="M16" s="215">
        <v>230</v>
      </c>
      <c r="N16" s="215">
        <v>22</v>
      </c>
    </row>
    <row r="17" spans="1:14" ht="16.5" customHeight="1">
      <c r="A17" s="212"/>
      <c r="B17" s="212"/>
      <c r="C17" s="306" t="s">
        <v>193</v>
      </c>
      <c r="D17" s="304"/>
      <c r="E17" s="211"/>
      <c r="F17" s="215">
        <v>46</v>
      </c>
      <c r="G17" s="215">
        <v>10</v>
      </c>
      <c r="H17" s="215">
        <v>12</v>
      </c>
      <c r="I17" s="215">
        <v>15</v>
      </c>
      <c r="J17" s="215">
        <v>8</v>
      </c>
      <c r="K17" s="215">
        <v>1</v>
      </c>
      <c r="L17" s="215">
        <v>185</v>
      </c>
      <c r="M17" s="215">
        <v>85</v>
      </c>
      <c r="N17" s="215">
        <v>100</v>
      </c>
    </row>
    <row r="18" spans="1:14" ht="16.5" customHeight="1">
      <c r="A18" s="212" t="s">
        <v>194</v>
      </c>
      <c r="B18" s="212"/>
      <c r="C18" s="212"/>
      <c r="D18" s="210"/>
      <c r="E18" s="214"/>
      <c r="F18" s="215">
        <v>33</v>
      </c>
      <c r="G18" s="215">
        <v>4</v>
      </c>
      <c r="H18" s="215">
        <v>10</v>
      </c>
      <c r="I18" s="215">
        <v>9</v>
      </c>
      <c r="J18" s="215">
        <v>7</v>
      </c>
      <c r="K18" s="215">
        <v>3</v>
      </c>
      <c r="L18" s="215">
        <v>138</v>
      </c>
      <c r="M18" s="215">
        <v>74</v>
      </c>
      <c r="N18" s="215">
        <v>64</v>
      </c>
    </row>
    <row r="19" spans="1:14" ht="16.5" customHeight="1">
      <c r="A19" s="212" t="s">
        <v>195</v>
      </c>
      <c r="B19" s="212"/>
      <c r="C19" s="212"/>
      <c r="D19" s="210"/>
      <c r="E19" s="214"/>
      <c r="F19" s="215">
        <v>912</v>
      </c>
      <c r="G19" s="215">
        <v>34</v>
      </c>
      <c r="H19" s="215">
        <v>282</v>
      </c>
      <c r="I19" s="215">
        <v>411</v>
      </c>
      <c r="J19" s="215">
        <v>142</v>
      </c>
      <c r="K19" s="215">
        <v>43</v>
      </c>
      <c r="L19" s="215">
        <v>3368</v>
      </c>
      <c r="M19" s="215">
        <v>1946</v>
      </c>
      <c r="N19" s="215">
        <v>1422</v>
      </c>
    </row>
    <row r="20" spans="1:14" ht="16.5" customHeight="1">
      <c r="A20" s="212"/>
      <c r="B20" s="306" t="s">
        <v>196</v>
      </c>
      <c r="C20" s="304"/>
      <c r="D20" s="304"/>
      <c r="E20" s="211"/>
      <c r="F20" s="215">
        <v>813</v>
      </c>
      <c r="G20" s="215">
        <v>12</v>
      </c>
      <c r="H20" s="215">
        <v>244</v>
      </c>
      <c r="I20" s="215">
        <v>385</v>
      </c>
      <c r="J20" s="215">
        <v>134</v>
      </c>
      <c r="K20" s="215">
        <v>38</v>
      </c>
      <c r="L20" s="215">
        <v>3073</v>
      </c>
      <c r="M20" s="215">
        <v>1774</v>
      </c>
      <c r="N20" s="215">
        <v>1299</v>
      </c>
    </row>
    <row r="21" spans="1:14" ht="16.5" customHeight="1">
      <c r="A21" s="212"/>
      <c r="B21" s="306" t="s">
        <v>197</v>
      </c>
      <c r="C21" s="304"/>
      <c r="D21" s="304"/>
      <c r="E21" s="211"/>
      <c r="F21" s="215">
        <v>17</v>
      </c>
      <c r="G21" s="215" t="s">
        <v>83</v>
      </c>
      <c r="H21" s="215">
        <v>5</v>
      </c>
      <c r="I21" s="215">
        <v>10</v>
      </c>
      <c r="J21" s="215">
        <v>1</v>
      </c>
      <c r="K21" s="215">
        <v>1</v>
      </c>
      <c r="L21" s="215">
        <v>66</v>
      </c>
      <c r="M21" s="215">
        <v>47</v>
      </c>
      <c r="N21" s="215">
        <v>19</v>
      </c>
    </row>
    <row r="22" spans="1:15" ht="16.5" customHeight="1">
      <c r="A22" s="212"/>
      <c r="B22" s="306" t="s">
        <v>198</v>
      </c>
      <c r="C22" s="304"/>
      <c r="D22" s="304"/>
      <c r="E22" s="211"/>
      <c r="F22" s="215">
        <v>82</v>
      </c>
      <c r="G22" s="215">
        <v>22</v>
      </c>
      <c r="H22" s="215">
        <v>33</v>
      </c>
      <c r="I22" s="215">
        <v>16</v>
      </c>
      <c r="J22" s="215">
        <v>7</v>
      </c>
      <c r="K22" s="215">
        <v>4</v>
      </c>
      <c r="L22" s="215">
        <v>229</v>
      </c>
      <c r="M22" s="215">
        <v>125</v>
      </c>
      <c r="N22" s="215">
        <v>104</v>
      </c>
      <c r="O22" s="217"/>
    </row>
    <row r="23" spans="1:14" ht="16.5" customHeight="1">
      <c r="A23" s="212"/>
      <c r="B23" s="212"/>
      <c r="C23" s="212"/>
      <c r="D23" s="210"/>
      <c r="E23" s="214"/>
      <c r="F23" s="215"/>
      <c r="G23" s="215"/>
      <c r="H23" s="215"/>
      <c r="I23" s="215"/>
      <c r="J23" s="215"/>
      <c r="K23" s="215"/>
      <c r="L23" s="215"/>
      <c r="M23" s="215"/>
      <c r="N23" s="215"/>
    </row>
    <row r="24" spans="1:14" s="208" customFormat="1" ht="16.5" customHeight="1">
      <c r="A24" s="307" t="s">
        <v>93</v>
      </c>
      <c r="B24" s="307"/>
      <c r="C24" s="307"/>
      <c r="D24" s="307"/>
      <c r="E24" s="205"/>
      <c r="F24" s="218">
        <v>821</v>
      </c>
      <c r="G24" s="218">
        <v>493</v>
      </c>
      <c r="H24" s="218">
        <v>218</v>
      </c>
      <c r="I24" s="218">
        <v>77</v>
      </c>
      <c r="J24" s="218">
        <v>25</v>
      </c>
      <c r="K24" s="218">
        <v>8</v>
      </c>
      <c r="L24" s="218">
        <v>1475</v>
      </c>
      <c r="M24" s="218">
        <v>1195</v>
      </c>
      <c r="N24" s="218">
        <v>280</v>
      </c>
    </row>
    <row r="25" spans="1:14" ht="16.5" customHeight="1">
      <c r="A25" s="212"/>
      <c r="B25" s="212"/>
      <c r="C25" s="212"/>
      <c r="D25" s="210"/>
      <c r="E25" s="214"/>
      <c r="F25" s="215"/>
      <c r="G25" s="215"/>
      <c r="H25" s="215"/>
      <c r="I25" s="215"/>
      <c r="J25" s="215"/>
      <c r="K25" s="215"/>
      <c r="L25" s="215"/>
      <c r="M25" s="215"/>
      <c r="N25" s="215"/>
    </row>
    <row r="26" spans="1:14" ht="16.5" customHeight="1">
      <c r="A26" s="212"/>
      <c r="B26" s="306" t="s">
        <v>0</v>
      </c>
      <c r="C26" s="304"/>
      <c r="D26" s="304"/>
      <c r="E26" s="211"/>
      <c r="F26" s="215">
        <v>738</v>
      </c>
      <c r="G26" s="215">
        <v>460</v>
      </c>
      <c r="H26" s="215">
        <v>184</v>
      </c>
      <c r="I26" s="215">
        <v>67</v>
      </c>
      <c r="J26" s="215">
        <v>20</v>
      </c>
      <c r="K26" s="215">
        <v>7</v>
      </c>
      <c r="L26" s="215">
        <v>1299</v>
      </c>
      <c r="M26" s="215">
        <v>1064</v>
      </c>
      <c r="N26" s="215">
        <v>235</v>
      </c>
    </row>
    <row r="27" spans="1:14" ht="16.5" customHeight="1">
      <c r="A27" s="212"/>
      <c r="B27" s="306" t="s">
        <v>85</v>
      </c>
      <c r="C27" s="304"/>
      <c r="D27" s="304"/>
      <c r="E27" s="211"/>
      <c r="F27" s="215">
        <v>53</v>
      </c>
      <c r="G27" s="215">
        <v>20</v>
      </c>
      <c r="H27" s="215">
        <v>24</v>
      </c>
      <c r="I27" s="215">
        <v>7</v>
      </c>
      <c r="J27" s="215">
        <v>2</v>
      </c>
      <c r="K27" s="215" t="s">
        <v>83</v>
      </c>
      <c r="L27" s="215">
        <v>104</v>
      </c>
      <c r="M27" s="215">
        <v>84</v>
      </c>
      <c r="N27" s="215">
        <v>20</v>
      </c>
    </row>
    <row r="28" spans="1:22" s="213" customFormat="1" ht="16.5" customHeight="1">
      <c r="A28" s="209"/>
      <c r="B28" s="306" t="s">
        <v>1</v>
      </c>
      <c r="C28" s="304"/>
      <c r="D28" s="304"/>
      <c r="E28" s="216"/>
      <c r="F28" s="215">
        <v>30</v>
      </c>
      <c r="G28" s="215">
        <v>13</v>
      </c>
      <c r="H28" s="215">
        <v>10</v>
      </c>
      <c r="I28" s="215">
        <v>3</v>
      </c>
      <c r="J28" s="215">
        <v>3</v>
      </c>
      <c r="K28" s="215">
        <v>1</v>
      </c>
      <c r="L28" s="215">
        <v>72</v>
      </c>
      <c r="M28" s="215">
        <v>47</v>
      </c>
      <c r="N28" s="215">
        <v>25</v>
      </c>
      <c r="O28" s="184"/>
      <c r="P28" s="184"/>
      <c r="Q28" s="184"/>
      <c r="R28" s="184"/>
      <c r="S28" s="184"/>
      <c r="T28" s="184"/>
      <c r="U28" s="184"/>
      <c r="V28" s="184"/>
    </row>
    <row r="29" spans="1:14" ht="16.5" customHeight="1">
      <c r="A29" s="212"/>
      <c r="B29" s="212"/>
      <c r="C29" s="212"/>
      <c r="D29" s="210"/>
      <c r="E29" s="214"/>
      <c r="F29" s="215"/>
      <c r="G29" s="215"/>
      <c r="H29" s="215"/>
      <c r="I29" s="215"/>
      <c r="J29" s="215"/>
      <c r="K29" s="215"/>
      <c r="L29" s="215"/>
      <c r="M29" s="215"/>
      <c r="N29" s="215"/>
    </row>
    <row r="30" spans="1:14" s="208" customFormat="1" ht="16.5" customHeight="1">
      <c r="A30" s="307" t="s">
        <v>94</v>
      </c>
      <c r="B30" s="307"/>
      <c r="C30" s="307"/>
      <c r="D30" s="307"/>
      <c r="E30" s="219"/>
      <c r="F30" s="218">
        <v>1136</v>
      </c>
      <c r="G30" s="218">
        <v>121</v>
      </c>
      <c r="H30" s="218">
        <v>402</v>
      </c>
      <c r="I30" s="218">
        <v>432</v>
      </c>
      <c r="J30" s="218">
        <v>142</v>
      </c>
      <c r="K30" s="218">
        <v>39</v>
      </c>
      <c r="L30" s="218">
        <v>3705</v>
      </c>
      <c r="M30" s="218">
        <v>2309</v>
      </c>
      <c r="N30" s="218">
        <v>1396</v>
      </c>
    </row>
    <row r="31" spans="1:14" ht="16.5" customHeight="1">
      <c r="A31" s="212"/>
      <c r="B31" s="212"/>
      <c r="C31" s="212"/>
      <c r="D31" s="210"/>
      <c r="E31" s="214"/>
      <c r="F31" s="215"/>
      <c r="G31" s="215"/>
      <c r="H31" s="215"/>
      <c r="I31" s="215"/>
      <c r="J31" s="215"/>
      <c r="K31" s="215"/>
      <c r="L31" s="215"/>
      <c r="M31" s="215"/>
      <c r="N31" s="215"/>
    </row>
    <row r="32" spans="1:14" ht="16.5" customHeight="1">
      <c r="A32" s="212"/>
      <c r="B32" s="306" t="s">
        <v>4</v>
      </c>
      <c r="C32" s="304"/>
      <c r="D32" s="304"/>
      <c r="E32" s="211"/>
      <c r="F32" s="215" t="s">
        <v>199</v>
      </c>
      <c r="G32" s="215" t="s">
        <v>199</v>
      </c>
      <c r="H32" s="215" t="s">
        <v>199</v>
      </c>
      <c r="I32" s="215" t="s">
        <v>199</v>
      </c>
      <c r="J32" s="215" t="s">
        <v>199</v>
      </c>
      <c r="K32" s="215" t="s">
        <v>199</v>
      </c>
      <c r="L32" s="215" t="s">
        <v>199</v>
      </c>
      <c r="M32" s="215" t="s">
        <v>199</v>
      </c>
      <c r="N32" s="215" t="s">
        <v>199</v>
      </c>
    </row>
    <row r="33" spans="1:14" ht="16.5" customHeight="1">
      <c r="A33" s="212"/>
      <c r="B33" s="306" t="s">
        <v>2</v>
      </c>
      <c r="C33" s="304"/>
      <c r="D33" s="304"/>
      <c r="E33" s="211"/>
      <c r="F33" s="215">
        <v>552</v>
      </c>
      <c r="G33" s="215">
        <v>51</v>
      </c>
      <c r="H33" s="215">
        <v>114</v>
      </c>
      <c r="I33" s="215">
        <v>268</v>
      </c>
      <c r="J33" s="215">
        <v>96</v>
      </c>
      <c r="K33" s="215">
        <v>23</v>
      </c>
      <c r="L33" s="215">
        <v>2029</v>
      </c>
      <c r="M33" s="215">
        <v>1186</v>
      </c>
      <c r="N33" s="215">
        <v>843</v>
      </c>
    </row>
    <row r="34" spans="1:14" ht="16.5" customHeight="1">
      <c r="A34" s="212"/>
      <c r="B34" s="306" t="s">
        <v>5</v>
      </c>
      <c r="C34" s="304"/>
      <c r="D34" s="304"/>
      <c r="E34" s="211"/>
      <c r="F34" s="215">
        <v>76</v>
      </c>
      <c r="G34" s="215">
        <v>7</v>
      </c>
      <c r="H34" s="215">
        <v>13</v>
      </c>
      <c r="I34" s="215">
        <v>29</v>
      </c>
      <c r="J34" s="215">
        <v>17</v>
      </c>
      <c r="K34" s="215">
        <v>10</v>
      </c>
      <c r="L34" s="215">
        <v>373</v>
      </c>
      <c r="M34" s="215">
        <v>126</v>
      </c>
      <c r="N34" s="215">
        <v>247</v>
      </c>
    </row>
    <row r="35" spans="1:14" ht="16.5" customHeight="1">
      <c r="A35" s="212"/>
      <c r="B35" s="306" t="s">
        <v>88</v>
      </c>
      <c r="C35" s="304"/>
      <c r="D35" s="304"/>
      <c r="E35" s="211"/>
      <c r="F35" s="215" t="s">
        <v>83</v>
      </c>
      <c r="G35" s="215" t="s">
        <v>83</v>
      </c>
      <c r="H35" s="215" t="s">
        <v>83</v>
      </c>
      <c r="I35" s="215" t="s">
        <v>83</v>
      </c>
      <c r="J35" s="215" t="s">
        <v>83</v>
      </c>
      <c r="K35" s="215" t="s">
        <v>83</v>
      </c>
      <c r="L35" s="215" t="s">
        <v>83</v>
      </c>
      <c r="M35" s="215" t="s">
        <v>83</v>
      </c>
      <c r="N35" s="215" t="s">
        <v>83</v>
      </c>
    </row>
    <row r="36" spans="1:14" ht="16.5" customHeight="1">
      <c r="A36" s="212"/>
      <c r="B36" s="306" t="s">
        <v>89</v>
      </c>
      <c r="C36" s="304"/>
      <c r="D36" s="304"/>
      <c r="E36" s="211"/>
      <c r="F36" s="215">
        <v>136</v>
      </c>
      <c r="G36" s="215">
        <v>17</v>
      </c>
      <c r="H36" s="215">
        <v>71</v>
      </c>
      <c r="I36" s="215">
        <v>35</v>
      </c>
      <c r="J36" s="215">
        <v>11</v>
      </c>
      <c r="K36" s="215">
        <v>2</v>
      </c>
      <c r="L36" s="215">
        <v>365</v>
      </c>
      <c r="M36" s="215">
        <v>270</v>
      </c>
      <c r="N36" s="215">
        <v>95</v>
      </c>
    </row>
    <row r="37" spans="1:14" ht="16.5" customHeight="1">
      <c r="A37" s="212"/>
      <c r="B37" s="306" t="s">
        <v>6</v>
      </c>
      <c r="C37" s="304"/>
      <c r="D37" s="304"/>
      <c r="E37" s="211"/>
      <c r="F37" s="215" t="s">
        <v>199</v>
      </c>
      <c r="G37" s="215" t="s">
        <v>199</v>
      </c>
      <c r="H37" s="215" t="s">
        <v>199</v>
      </c>
      <c r="I37" s="215" t="s">
        <v>199</v>
      </c>
      <c r="J37" s="215" t="s">
        <v>199</v>
      </c>
      <c r="K37" s="215" t="s">
        <v>199</v>
      </c>
      <c r="L37" s="215" t="s">
        <v>199</v>
      </c>
      <c r="M37" s="215" t="s">
        <v>199</v>
      </c>
      <c r="N37" s="215" t="s">
        <v>199</v>
      </c>
    </row>
    <row r="38" spans="1:14" ht="16.5" customHeight="1">
      <c r="A38" s="212"/>
      <c r="B38" s="306" t="s">
        <v>3</v>
      </c>
      <c r="C38" s="304"/>
      <c r="D38" s="304"/>
      <c r="E38" s="211"/>
      <c r="F38" s="215">
        <v>184</v>
      </c>
      <c r="G38" s="215">
        <v>35</v>
      </c>
      <c r="H38" s="215">
        <v>87</v>
      </c>
      <c r="I38" s="215">
        <v>53</v>
      </c>
      <c r="J38" s="215">
        <v>6</v>
      </c>
      <c r="K38" s="215">
        <v>3</v>
      </c>
      <c r="L38" s="215">
        <v>458</v>
      </c>
      <c r="M38" s="215">
        <v>348</v>
      </c>
      <c r="N38" s="215">
        <v>110</v>
      </c>
    </row>
    <row r="39" spans="1:14" ht="16.5" customHeight="1" thickBot="1">
      <c r="A39" s="185"/>
      <c r="B39" s="308" t="s">
        <v>90</v>
      </c>
      <c r="C39" s="308"/>
      <c r="D39" s="308"/>
      <c r="E39" s="220"/>
      <c r="F39" s="221">
        <v>180</v>
      </c>
      <c r="G39" s="222">
        <v>11</v>
      </c>
      <c r="H39" s="222">
        <v>116</v>
      </c>
      <c r="I39" s="222">
        <v>46</v>
      </c>
      <c r="J39" s="222">
        <v>6</v>
      </c>
      <c r="K39" s="222">
        <v>1</v>
      </c>
      <c r="L39" s="222">
        <v>436</v>
      </c>
      <c r="M39" s="222">
        <v>371</v>
      </c>
      <c r="N39" s="222">
        <v>65</v>
      </c>
    </row>
    <row r="40" spans="1:2" ht="12.75" customHeight="1">
      <c r="A40" s="223" t="s">
        <v>200</v>
      </c>
      <c r="B40" s="223"/>
    </row>
    <row r="41" spans="1:2" ht="12" customHeight="1">
      <c r="A41" s="224" t="s">
        <v>201</v>
      </c>
      <c r="B41" s="224"/>
    </row>
    <row r="42" spans="1:9" ht="12">
      <c r="A42" s="215"/>
      <c r="B42" s="215"/>
      <c r="C42" s="215"/>
      <c r="D42" s="215"/>
      <c r="E42" s="215"/>
      <c r="F42" s="215"/>
      <c r="G42" s="215"/>
      <c r="H42" s="215"/>
      <c r="I42" s="215"/>
    </row>
  </sheetData>
  <sheetProtection/>
  <mergeCells count="25">
    <mergeCell ref="B39:D39"/>
    <mergeCell ref="B33:D33"/>
    <mergeCell ref="B34:D34"/>
    <mergeCell ref="B35:D35"/>
    <mergeCell ref="B36:D36"/>
    <mergeCell ref="B37:D37"/>
    <mergeCell ref="B38:D38"/>
    <mergeCell ref="A24:D24"/>
    <mergeCell ref="B26:D26"/>
    <mergeCell ref="B27:D27"/>
    <mergeCell ref="B28:D28"/>
    <mergeCell ref="A30:D30"/>
    <mergeCell ref="B32:D32"/>
    <mergeCell ref="C15:D15"/>
    <mergeCell ref="C16:D16"/>
    <mergeCell ref="C17:D17"/>
    <mergeCell ref="B20:D20"/>
    <mergeCell ref="B21:D21"/>
    <mergeCell ref="B22:D22"/>
    <mergeCell ref="A4:E4"/>
    <mergeCell ref="A5:E5"/>
    <mergeCell ref="A9:D9"/>
    <mergeCell ref="A10:D10"/>
    <mergeCell ref="C13:D13"/>
    <mergeCell ref="C14:D14"/>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H63"/>
  <sheetViews>
    <sheetView zoomScalePageLayoutView="0" workbookViewId="0" topLeftCell="A7">
      <selection activeCell="F11" sqref="F11"/>
    </sheetView>
  </sheetViews>
  <sheetFormatPr defaultColWidth="8.00390625" defaultRowHeight="13.5"/>
  <cols>
    <col min="1" max="1" width="2.50390625" style="83" customWidth="1"/>
    <col min="2" max="2" width="17.50390625" style="83" customWidth="1"/>
    <col min="3" max="3" width="19.375" style="83" customWidth="1"/>
    <col min="4" max="4" width="19.25390625" style="83" customWidth="1"/>
    <col min="5" max="6" width="19.375" style="83" customWidth="1"/>
    <col min="7" max="16384" width="8.00390625" style="83" customWidth="1"/>
  </cols>
  <sheetData>
    <row r="1" spans="1:6" ht="18.75" customHeight="1">
      <c r="A1" s="262" t="s">
        <v>285</v>
      </c>
      <c r="B1" s="262"/>
      <c r="C1" s="262"/>
      <c r="D1" s="262"/>
      <c r="E1" s="262"/>
      <c r="F1" s="262"/>
    </row>
    <row r="2" spans="1:6" ht="11.25" customHeight="1">
      <c r="A2" s="263"/>
      <c r="B2" s="263"/>
      <c r="C2" s="264"/>
      <c r="D2" s="263"/>
      <c r="E2" s="263"/>
      <c r="F2" s="263"/>
    </row>
    <row r="3" spans="1:6" ht="12.75" thickBot="1">
      <c r="A3" s="263"/>
      <c r="B3" s="263"/>
      <c r="C3" s="263"/>
      <c r="D3" s="263"/>
      <c r="E3" s="263"/>
      <c r="F3" s="265" t="s">
        <v>283</v>
      </c>
    </row>
    <row r="4" spans="1:6" s="92" customFormat="1" ht="18.75" customHeight="1">
      <c r="A4" s="309" t="s">
        <v>91</v>
      </c>
      <c r="B4" s="310"/>
      <c r="C4" s="311" t="s">
        <v>92</v>
      </c>
      <c r="D4" s="312"/>
      <c r="E4" s="266" t="s">
        <v>93</v>
      </c>
      <c r="F4" s="266" t="s">
        <v>94</v>
      </c>
    </row>
    <row r="5" spans="1:6" s="92" customFormat="1" ht="18.75" customHeight="1">
      <c r="A5" s="313" t="s">
        <v>95</v>
      </c>
      <c r="B5" s="314"/>
      <c r="C5" s="267" t="s">
        <v>96</v>
      </c>
      <c r="D5" s="267" t="s">
        <v>97</v>
      </c>
      <c r="E5" s="268" t="s">
        <v>96</v>
      </c>
      <c r="F5" s="269" t="s">
        <v>96</v>
      </c>
    </row>
    <row r="6" spans="1:6" s="92" customFormat="1" ht="3.75" customHeight="1">
      <c r="A6" s="270"/>
      <c r="B6" s="271"/>
      <c r="C6" s="272"/>
      <c r="D6" s="270"/>
      <c r="E6" s="270"/>
      <c r="F6" s="270"/>
    </row>
    <row r="7" spans="1:6" s="140" customFormat="1" ht="14.25" customHeight="1">
      <c r="A7" s="273"/>
      <c r="B7" s="274" t="s">
        <v>286</v>
      </c>
      <c r="C7" s="250">
        <v>18205</v>
      </c>
      <c r="D7" s="251">
        <v>4302</v>
      </c>
      <c r="E7" s="251">
        <v>10605</v>
      </c>
      <c r="F7" s="251">
        <v>7600</v>
      </c>
    </row>
    <row r="8" spans="1:6" s="140" customFormat="1" ht="14.25" customHeight="1">
      <c r="A8" s="273"/>
      <c r="B8" s="275" t="s">
        <v>258</v>
      </c>
      <c r="C8" s="250">
        <v>14696</v>
      </c>
      <c r="D8" s="251">
        <v>4271</v>
      </c>
      <c r="E8" s="251">
        <v>10244</v>
      </c>
      <c r="F8" s="251">
        <v>4452</v>
      </c>
    </row>
    <row r="9" spans="1:6" s="140" customFormat="1" ht="14.25" customHeight="1">
      <c r="A9" s="273"/>
      <c r="B9" s="275" t="s">
        <v>287</v>
      </c>
      <c r="C9" s="250">
        <v>13954</v>
      </c>
      <c r="D9" s="251">
        <v>3695</v>
      </c>
      <c r="E9" s="251">
        <v>10159</v>
      </c>
      <c r="F9" s="251">
        <v>3795</v>
      </c>
    </row>
    <row r="10" spans="1:8" s="140" customFormat="1" ht="14.25" customHeight="1">
      <c r="A10" s="273"/>
      <c r="B10" s="275" t="s">
        <v>288</v>
      </c>
      <c r="C10" s="86" t="s">
        <v>259</v>
      </c>
      <c r="D10" s="174">
        <v>3805</v>
      </c>
      <c r="E10" s="174">
        <v>10282</v>
      </c>
      <c r="F10" s="174">
        <v>8424</v>
      </c>
      <c r="H10" s="146"/>
    </row>
    <row r="11" spans="1:7" s="148" customFormat="1" ht="14.25" customHeight="1">
      <c r="A11" s="276"/>
      <c r="B11" s="277" t="s">
        <v>260</v>
      </c>
      <c r="C11" s="255">
        <v>14251</v>
      </c>
      <c r="D11" s="258">
        <v>3570</v>
      </c>
      <c r="E11" s="258">
        <v>9570</v>
      </c>
      <c r="F11" s="258">
        <v>4681</v>
      </c>
      <c r="G11" s="147"/>
    </row>
    <row r="12" spans="1:7" s="148" customFormat="1" ht="4.5" customHeight="1">
      <c r="A12" s="276"/>
      <c r="B12" s="279"/>
      <c r="C12" s="252"/>
      <c r="D12" s="278"/>
      <c r="E12" s="278"/>
      <c r="G12" s="147"/>
    </row>
    <row r="13" spans="1:7" s="148" customFormat="1" ht="13.5" customHeight="1">
      <c r="A13" s="315" t="s">
        <v>98</v>
      </c>
      <c r="B13" s="316"/>
      <c r="C13" s="252">
        <v>8918</v>
      </c>
      <c r="D13" s="258">
        <v>2087</v>
      </c>
      <c r="E13" s="258">
        <v>8195</v>
      </c>
      <c r="F13" s="258">
        <v>723</v>
      </c>
      <c r="G13" s="147"/>
    </row>
    <row r="14" spans="1:7" s="140" customFormat="1" ht="12" customHeight="1">
      <c r="A14" s="280"/>
      <c r="B14" s="281" t="s">
        <v>99</v>
      </c>
      <c r="C14" s="149">
        <v>270</v>
      </c>
      <c r="D14" s="146">
        <v>136</v>
      </c>
      <c r="E14" s="146">
        <v>270</v>
      </c>
      <c r="F14" s="146" t="s">
        <v>220</v>
      </c>
      <c r="G14" s="150"/>
    </row>
    <row r="15" spans="1:7" s="140" customFormat="1" ht="12" customHeight="1">
      <c r="A15" s="280"/>
      <c r="B15" s="281" t="s">
        <v>100</v>
      </c>
      <c r="C15" s="149">
        <v>1</v>
      </c>
      <c r="D15" s="146">
        <v>1</v>
      </c>
      <c r="E15" s="146">
        <v>1</v>
      </c>
      <c r="F15" s="146" t="s">
        <v>220</v>
      </c>
      <c r="G15" s="150"/>
    </row>
    <row r="16" spans="1:7" s="140" customFormat="1" ht="12" customHeight="1">
      <c r="A16" s="280"/>
      <c r="B16" s="281" t="s">
        <v>101</v>
      </c>
      <c r="C16" s="149">
        <v>93</v>
      </c>
      <c r="D16" s="146">
        <v>6</v>
      </c>
      <c r="E16" s="146">
        <v>93</v>
      </c>
      <c r="F16" s="146" t="s">
        <v>220</v>
      </c>
      <c r="G16" s="150"/>
    </row>
    <row r="17" spans="1:7" s="140" customFormat="1" ht="12" customHeight="1">
      <c r="A17" s="280"/>
      <c r="B17" s="281" t="s">
        <v>102</v>
      </c>
      <c r="C17" s="149">
        <v>2</v>
      </c>
      <c r="D17" s="146" t="s">
        <v>220</v>
      </c>
      <c r="E17" s="146">
        <v>2</v>
      </c>
      <c r="F17" s="146" t="s">
        <v>220</v>
      </c>
      <c r="G17" s="150"/>
    </row>
    <row r="18" spans="1:7" s="140" customFormat="1" ht="12" customHeight="1">
      <c r="A18" s="280"/>
      <c r="B18" s="281" t="s">
        <v>103</v>
      </c>
      <c r="C18" s="149">
        <v>514</v>
      </c>
      <c r="D18" s="146">
        <v>153</v>
      </c>
      <c r="E18" s="146">
        <v>10</v>
      </c>
      <c r="F18" s="146">
        <v>504</v>
      </c>
      <c r="G18" s="150"/>
    </row>
    <row r="19" spans="1:7" s="140" customFormat="1" ht="12" customHeight="1">
      <c r="A19" s="280"/>
      <c r="B19" s="281" t="s">
        <v>104</v>
      </c>
      <c r="C19" s="149">
        <v>7</v>
      </c>
      <c r="D19" s="146">
        <v>1</v>
      </c>
      <c r="E19" s="146">
        <v>7</v>
      </c>
      <c r="F19" s="146" t="s">
        <v>220</v>
      </c>
      <c r="G19" s="150"/>
    </row>
    <row r="20" spans="1:7" s="140" customFormat="1" ht="12" customHeight="1">
      <c r="A20" s="280"/>
      <c r="B20" s="281" t="s">
        <v>105</v>
      </c>
      <c r="C20" s="149">
        <v>37</v>
      </c>
      <c r="D20" s="146">
        <v>3</v>
      </c>
      <c r="E20" s="146">
        <v>37</v>
      </c>
      <c r="F20" s="146" t="s">
        <v>220</v>
      </c>
      <c r="G20" s="150"/>
    </row>
    <row r="21" spans="1:7" s="140" customFormat="1" ht="12" customHeight="1">
      <c r="A21" s="280"/>
      <c r="B21" s="281" t="s">
        <v>106</v>
      </c>
      <c r="C21" s="149">
        <v>996</v>
      </c>
      <c r="D21" s="146">
        <v>25</v>
      </c>
      <c r="E21" s="146">
        <v>996</v>
      </c>
      <c r="F21" s="146">
        <v>0</v>
      </c>
      <c r="G21" s="150"/>
    </row>
    <row r="22" spans="1:7" s="140" customFormat="1" ht="12" customHeight="1">
      <c r="A22" s="280"/>
      <c r="B22" s="281" t="s">
        <v>261</v>
      </c>
      <c r="C22" s="149">
        <v>6</v>
      </c>
      <c r="D22" s="146">
        <v>4</v>
      </c>
      <c r="E22" s="146">
        <v>6</v>
      </c>
      <c r="F22" s="146" t="s">
        <v>220</v>
      </c>
      <c r="G22" s="150"/>
    </row>
    <row r="23" spans="1:7" s="140" customFormat="1" ht="12" customHeight="1">
      <c r="A23" s="280"/>
      <c r="B23" s="281" t="s">
        <v>107</v>
      </c>
      <c r="C23" s="149">
        <v>1937</v>
      </c>
      <c r="D23" s="146">
        <v>333</v>
      </c>
      <c r="E23" s="146">
        <v>1937</v>
      </c>
      <c r="F23" s="146" t="s">
        <v>220</v>
      </c>
      <c r="G23" s="150"/>
    </row>
    <row r="24" spans="1:7" s="140" customFormat="1" ht="12" customHeight="1">
      <c r="A24" s="280"/>
      <c r="B24" s="281" t="s">
        <v>108</v>
      </c>
      <c r="C24" s="149">
        <v>104</v>
      </c>
      <c r="D24" s="146">
        <v>17</v>
      </c>
      <c r="E24" s="146">
        <v>104</v>
      </c>
      <c r="F24" s="146" t="s">
        <v>220</v>
      </c>
      <c r="G24" s="150"/>
    </row>
    <row r="25" spans="1:7" s="140" customFormat="1" ht="12" customHeight="1">
      <c r="A25" s="280"/>
      <c r="B25" s="281" t="s">
        <v>109</v>
      </c>
      <c r="C25" s="149">
        <v>2641</v>
      </c>
      <c r="D25" s="146">
        <v>232</v>
      </c>
      <c r="E25" s="146">
        <v>2641</v>
      </c>
      <c r="F25" s="146" t="s">
        <v>220</v>
      </c>
      <c r="G25" s="150"/>
    </row>
    <row r="26" spans="1:7" s="140" customFormat="1" ht="12" customHeight="1">
      <c r="A26" s="280"/>
      <c r="B26" s="281" t="s">
        <v>262</v>
      </c>
      <c r="C26" s="149">
        <v>5</v>
      </c>
      <c r="D26" s="146">
        <v>2</v>
      </c>
      <c r="E26" s="146">
        <v>5</v>
      </c>
      <c r="F26" s="146" t="s">
        <v>220</v>
      </c>
      <c r="G26" s="150"/>
    </row>
    <row r="27" spans="1:7" s="140" customFormat="1" ht="12" customHeight="1">
      <c r="A27" s="280"/>
      <c r="B27" s="281" t="s">
        <v>110</v>
      </c>
      <c r="C27" s="149">
        <v>505</v>
      </c>
      <c r="D27" s="146">
        <v>209</v>
      </c>
      <c r="E27" s="146">
        <v>505</v>
      </c>
      <c r="F27" s="146" t="s">
        <v>220</v>
      </c>
      <c r="G27" s="150"/>
    </row>
    <row r="28" spans="1:7" s="140" customFormat="1" ht="12" customHeight="1">
      <c r="A28" s="280"/>
      <c r="B28" s="281" t="s">
        <v>263</v>
      </c>
      <c r="C28" s="149">
        <v>15</v>
      </c>
      <c r="D28" s="146">
        <v>16</v>
      </c>
      <c r="E28" s="146">
        <v>15</v>
      </c>
      <c r="F28" s="146">
        <v>0</v>
      </c>
      <c r="G28" s="150"/>
    </row>
    <row r="29" spans="1:7" s="140" customFormat="1" ht="12" customHeight="1">
      <c r="A29" s="280"/>
      <c r="B29" s="281" t="s">
        <v>264</v>
      </c>
      <c r="C29" s="149">
        <v>47</v>
      </c>
      <c r="D29" s="146">
        <v>20</v>
      </c>
      <c r="E29" s="146">
        <v>20</v>
      </c>
      <c r="F29" s="146">
        <v>27</v>
      </c>
      <c r="G29" s="150"/>
    </row>
    <row r="30" spans="1:7" s="140" customFormat="1" ht="12" customHeight="1">
      <c r="A30" s="280"/>
      <c r="B30" s="281" t="s">
        <v>111</v>
      </c>
      <c r="C30" s="149">
        <v>17</v>
      </c>
      <c r="D30" s="146">
        <v>11</v>
      </c>
      <c r="E30" s="146">
        <v>8</v>
      </c>
      <c r="F30" s="146">
        <v>9</v>
      </c>
      <c r="G30" s="150"/>
    </row>
    <row r="31" spans="1:7" s="140" customFormat="1" ht="12" customHeight="1">
      <c r="A31" s="280"/>
      <c r="B31" s="281" t="s">
        <v>265</v>
      </c>
      <c r="C31" s="149">
        <v>48</v>
      </c>
      <c r="D31" s="146">
        <v>17</v>
      </c>
      <c r="E31" s="146">
        <v>48</v>
      </c>
      <c r="F31" s="146" t="s">
        <v>220</v>
      </c>
      <c r="G31" s="150"/>
    </row>
    <row r="32" spans="1:7" s="140" customFormat="1" ht="12" customHeight="1">
      <c r="A32" s="280"/>
      <c r="B32" s="281" t="s">
        <v>112</v>
      </c>
      <c r="C32" s="149">
        <v>202</v>
      </c>
      <c r="D32" s="146">
        <v>137</v>
      </c>
      <c r="E32" s="146">
        <v>202</v>
      </c>
      <c r="F32" s="146" t="s">
        <v>220</v>
      </c>
      <c r="G32" s="150"/>
    </row>
    <row r="33" spans="1:7" s="140" customFormat="1" ht="12" customHeight="1">
      <c r="A33" s="282"/>
      <c r="B33" s="283" t="s">
        <v>266</v>
      </c>
      <c r="C33" s="149">
        <v>55</v>
      </c>
      <c r="D33" s="146">
        <v>16</v>
      </c>
      <c r="E33" s="146">
        <v>55</v>
      </c>
      <c r="F33" s="146" t="s">
        <v>220</v>
      </c>
      <c r="G33" s="150"/>
    </row>
    <row r="34" spans="1:7" s="140" customFormat="1" ht="12" customHeight="1">
      <c r="A34" s="280"/>
      <c r="B34" s="281" t="s">
        <v>267</v>
      </c>
      <c r="C34" s="149">
        <v>15</v>
      </c>
      <c r="D34" s="146">
        <v>8</v>
      </c>
      <c r="E34" s="146">
        <v>14</v>
      </c>
      <c r="F34" s="146">
        <v>1</v>
      </c>
      <c r="G34" s="150"/>
    </row>
    <row r="35" spans="1:7" s="140" customFormat="1" ht="12" customHeight="1">
      <c r="A35" s="280"/>
      <c r="B35" s="281" t="s">
        <v>113</v>
      </c>
      <c r="C35" s="149">
        <v>29</v>
      </c>
      <c r="D35" s="146">
        <v>28</v>
      </c>
      <c r="E35" s="146">
        <v>29</v>
      </c>
      <c r="F35" s="146" t="s">
        <v>220</v>
      </c>
      <c r="G35" s="150"/>
    </row>
    <row r="36" spans="1:7" s="140" customFormat="1" ht="12" customHeight="1">
      <c r="A36" s="280"/>
      <c r="B36" s="281" t="s">
        <v>114</v>
      </c>
      <c r="C36" s="149">
        <v>147</v>
      </c>
      <c r="D36" s="146">
        <v>102</v>
      </c>
      <c r="E36" s="146">
        <v>147</v>
      </c>
      <c r="F36" s="146">
        <v>0</v>
      </c>
      <c r="G36" s="150"/>
    </row>
    <row r="37" spans="1:7" s="140" customFormat="1" ht="12" customHeight="1">
      <c r="A37" s="280"/>
      <c r="B37" s="281" t="s">
        <v>115</v>
      </c>
      <c r="C37" s="149">
        <v>74</v>
      </c>
      <c r="D37" s="146">
        <v>57</v>
      </c>
      <c r="E37" s="146">
        <v>35</v>
      </c>
      <c r="F37" s="146">
        <v>39</v>
      </c>
      <c r="G37" s="150"/>
    </row>
    <row r="38" spans="1:7" s="140" customFormat="1" ht="12" customHeight="1">
      <c r="A38" s="280"/>
      <c r="B38" s="281" t="s">
        <v>116</v>
      </c>
      <c r="C38" s="149">
        <v>15</v>
      </c>
      <c r="D38" s="146">
        <v>21</v>
      </c>
      <c r="E38" s="146">
        <v>15</v>
      </c>
      <c r="F38" s="146" t="s">
        <v>220</v>
      </c>
      <c r="G38" s="150"/>
    </row>
    <row r="39" spans="1:7" s="140" customFormat="1" ht="12" customHeight="1">
      <c r="A39" s="280"/>
      <c r="B39" s="281" t="s">
        <v>117</v>
      </c>
      <c r="C39" s="149">
        <v>34</v>
      </c>
      <c r="D39" s="146">
        <v>57</v>
      </c>
      <c r="E39" s="146">
        <v>34</v>
      </c>
      <c r="F39" s="146">
        <v>0</v>
      </c>
      <c r="G39" s="150"/>
    </row>
    <row r="40" spans="1:7" s="140" customFormat="1" ht="12" customHeight="1">
      <c r="A40" s="280"/>
      <c r="B40" s="281" t="s">
        <v>118</v>
      </c>
      <c r="C40" s="149">
        <v>1101</v>
      </c>
      <c r="D40" s="146">
        <v>477</v>
      </c>
      <c r="E40" s="146">
        <v>958</v>
      </c>
      <c r="F40" s="146">
        <v>143</v>
      </c>
      <c r="G40" s="150"/>
    </row>
    <row r="41" spans="1:7" s="148" customFormat="1" ht="13.5" customHeight="1">
      <c r="A41" s="315" t="s">
        <v>119</v>
      </c>
      <c r="B41" s="316"/>
      <c r="C41" s="257">
        <v>96</v>
      </c>
      <c r="D41" s="258">
        <v>99</v>
      </c>
      <c r="E41" s="258">
        <v>31</v>
      </c>
      <c r="F41" s="258">
        <v>66</v>
      </c>
      <c r="G41" s="147"/>
    </row>
    <row r="42" spans="1:7" s="140" customFormat="1" ht="12" customHeight="1">
      <c r="A42" s="280"/>
      <c r="B42" s="281" t="s">
        <v>268</v>
      </c>
      <c r="C42" s="149">
        <v>0</v>
      </c>
      <c r="D42" s="146" t="s">
        <v>220</v>
      </c>
      <c r="E42" s="146">
        <v>0</v>
      </c>
      <c r="F42" s="146" t="s">
        <v>220</v>
      </c>
      <c r="G42" s="150"/>
    </row>
    <row r="43" spans="1:7" s="140" customFormat="1" ht="12" customHeight="1">
      <c r="A43" s="280"/>
      <c r="B43" s="281" t="s">
        <v>120</v>
      </c>
      <c r="C43" s="149">
        <v>6</v>
      </c>
      <c r="D43" s="146">
        <v>21</v>
      </c>
      <c r="E43" s="146">
        <v>6</v>
      </c>
      <c r="F43" s="146" t="s">
        <v>220</v>
      </c>
      <c r="G43" s="150"/>
    </row>
    <row r="44" spans="1:7" s="140" customFormat="1" ht="12" customHeight="1">
      <c r="A44" s="280"/>
      <c r="B44" s="281" t="s">
        <v>121</v>
      </c>
      <c r="C44" s="149">
        <v>90</v>
      </c>
      <c r="D44" s="146">
        <v>78</v>
      </c>
      <c r="E44" s="146">
        <v>25</v>
      </c>
      <c r="F44" s="146" t="s">
        <v>220</v>
      </c>
      <c r="G44" s="150"/>
    </row>
    <row r="45" spans="1:7" s="148" customFormat="1" ht="13.5" customHeight="1">
      <c r="A45" s="315" t="s">
        <v>122</v>
      </c>
      <c r="B45" s="316"/>
      <c r="C45" s="257">
        <v>40</v>
      </c>
      <c r="D45" s="258">
        <v>28</v>
      </c>
      <c r="E45" s="258">
        <v>12</v>
      </c>
      <c r="F45" s="258">
        <v>28</v>
      </c>
      <c r="G45" s="147"/>
    </row>
    <row r="46" spans="1:7" s="140" customFormat="1" ht="12" customHeight="1">
      <c r="A46" s="282"/>
      <c r="B46" s="283" t="s">
        <v>123</v>
      </c>
      <c r="C46" s="149">
        <v>40</v>
      </c>
      <c r="D46" s="146">
        <v>28</v>
      </c>
      <c r="E46" s="146">
        <v>12</v>
      </c>
      <c r="F46" s="146">
        <v>28</v>
      </c>
      <c r="G46" s="150"/>
    </row>
    <row r="47" spans="1:7" s="140" customFormat="1" ht="12" customHeight="1">
      <c r="A47" s="282"/>
      <c r="B47" s="283" t="s">
        <v>124</v>
      </c>
      <c r="C47" s="149">
        <v>0</v>
      </c>
      <c r="D47" s="146" t="s">
        <v>220</v>
      </c>
      <c r="E47" s="146">
        <v>0</v>
      </c>
      <c r="F47" s="146">
        <v>0</v>
      </c>
      <c r="G47" s="150"/>
    </row>
    <row r="48" spans="1:7" s="148" customFormat="1" ht="13.5" customHeight="1">
      <c r="A48" s="315" t="s">
        <v>125</v>
      </c>
      <c r="B48" s="316"/>
      <c r="C48" s="257">
        <v>4047</v>
      </c>
      <c r="D48" s="258">
        <v>492</v>
      </c>
      <c r="E48" s="258">
        <v>309</v>
      </c>
      <c r="F48" s="258">
        <v>3739</v>
      </c>
      <c r="G48" s="147"/>
    </row>
    <row r="49" spans="1:7" s="140" customFormat="1" ht="12" customHeight="1">
      <c r="A49" s="280"/>
      <c r="B49" s="281" t="s">
        <v>126</v>
      </c>
      <c r="C49" s="149">
        <v>15</v>
      </c>
      <c r="D49" s="146">
        <v>45</v>
      </c>
      <c r="E49" s="146">
        <v>15</v>
      </c>
      <c r="F49" s="146" t="s">
        <v>220</v>
      </c>
      <c r="G49" s="150"/>
    </row>
    <row r="50" spans="1:7" s="140" customFormat="1" ht="12" customHeight="1">
      <c r="A50" s="280"/>
      <c r="B50" s="281" t="s">
        <v>127</v>
      </c>
      <c r="C50" s="149">
        <v>80</v>
      </c>
      <c r="D50" s="146">
        <v>58</v>
      </c>
      <c r="E50" s="146">
        <v>80</v>
      </c>
      <c r="F50" s="146" t="s">
        <v>220</v>
      </c>
      <c r="G50" s="150"/>
    </row>
    <row r="51" spans="1:7" s="140" customFormat="1" ht="12" customHeight="1">
      <c r="A51" s="280"/>
      <c r="B51" s="281" t="s">
        <v>128</v>
      </c>
      <c r="C51" s="149">
        <v>30</v>
      </c>
      <c r="D51" s="146">
        <v>15</v>
      </c>
      <c r="E51" s="146">
        <v>9</v>
      </c>
      <c r="F51" s="146">
        <v>21</v>
      </c>
      <c r="G51" s="150"/>
    </row>
    <row r="52" spans="1:7" s="140" customFormat="1" ht="12" customHeight="1">
      <c r="A52" s="280"/>
      <c r="B52" s="281" t="s">
        <v>129</v>
      </c>
      <c r="C52" s="149">
        <v>3923</v>
      </c>
      <c r="D52" s="146">
        <v>373</v>
      </c>
      <c r="E52" s="146">
        <v>205</v>
      </c>
      <c r="F52" s="146">
        <v>3717</v>
      </c>
      <c r="G52" s="150"/>
    </row>
    <row r="53" spans="1:7" s="148" customFormat="1" ht="13.5" customHeight="1">
      <c r="A53" s="315" t="s">
        <v>130</v>
      </c>
      <c r="B53" s="316"/>
      <c r="C53" s="257">
        <v>776</v>
      </c>
      <c r="D53" s="258">
        <v>475</v>
      </c>
      <c r="E53" s="258">
        <v>773</v>
      </c>
      <c r="F53" s="258">
        <v>3</v>
      </c>
      <c r="G53" s="147"/>
    </row>
    <row r="54" spans="1:7" s="140" customFormat="1" ht="12" customHeight="1">
      <c r="A54" s="280"/>
      <c r="B54" s="281" t="s">
        <v>131</v>
      </c>
      <c r="C54" s="149">
        <v>333</v>
      </c>
      <c r="D54" s="146">
        <v>70</v>
      </c>
      <c r="E54" s="146">
        <v>333</v>
      </c>
      <c r="F54" s="146" t="s">
        <v>220</v>
      </c>
      <c r="G54" s="150"/>
    </row>
    <row r="55" spans="1:7" s="140" customFormat="1" ht="12" customHeight="1">
      <c r="A55" s="280"/>
      <c r="B55" s="281" t="s">
        <v>132</v>
      </c>
      <c r="C55" s="149">
        <v>443</v>
      </c>
      <c r="D55" s="146">
        <v>406</v>
      </c>
      <c r="E55" s="146">
        <v>440</v>
      </c>
      <c r="F55" s="146">
        <v>3</v>
      </c>
      <c r="G55" s="150"/>
    </row>
    <row r="56" spans="1:7" s="148" customFormat="1" ht="13.5" customHeight="1">
      <c r="A56" s="315" t="s">
        <v>133</v>
      </c>
      <c r="B56" s="316"/>
      <c r="C56" s="257">
        <v>59</v>
      </c>
      <c r="D56" s="258">
        <v>44</v>
      </c>
      <c r="E56" s="258">
        <v>38</v>
      </c>
      <c r="F56" s="258">
        <v>20</v>
      </c>
      <c r="G56" s="147"/>
    </row>
    <row r="57" spans="1:7" s="148" customFormat="1" ht="13.5" customHeight="1">
      <c r="A57" s="315" t="s">
        <v>134</v>
      </c>
      <c r="B57" s="316"/>
      <c r="C57" s="257">
        <v>110</v>
      </c>
      <c r="D57" s="258">
        <v>208</v>
      </c>
      <c r="E57" s="258">
        <v>110</v>
      </c>
      <c r="F57" s="258" t="s">
        <v>220</v>
      </c>
      <c r="G57" s="147"/>
    </row>
    <row r="58" spans="1:7" s="148" customFormat="1" ht="13.5" customHeight="1">
      <c r="A58" s="315" t="s">
        <v>284</v>
      </c>
      <c r="B58" s="316"/>
      <c r="C58" s="257">
        <v>8</v>
      </c>
      <c r="D58" s="258">
        <v>13</v>
      </c>
      <c r="E58" s="258">
        <v>8</v>
      </c>
      <c r="F58" s="258" t="s">
        <v>220</v>
      </c>
      <c r="G58" s="147"/>
    </row>
    <row r="59" spans="1:7" s="148" customFormat="1" ht="13.5" customHeight="1">
      <c r="A59" s="315" t="s">
        <v>135</v>
      </c>
      <c r="B59" s="316"/>
      <c r="C59" s="257">
        <v>141</v>
      </c>
      <c r="D59" s="258">
        <v>108</v>
      </c>
      <c r="E59" s="258">
        <v>39</v>
      </c>
      <c r="F59" s="258">
        <v>102</v>
      </c>
      <c r="G59" s="147"/>
    </row>
    <row r="60" spans="1:7" s="148" customFormat="1" ht="13.5" customHeight="1" thickBot="1">
      <c r="A60" s="317" t="s">
        <v>269</v>
      </c>
      <c r="B60" s="318"/>
      <c r="C60" s="259">
        <v>55</v>
      </c>
      <c r="D60" s="260">
        <v>16</v>
      </c>
      <c r="E60" s="260">
        <v>55</v>
      </c>
      <c r="F60" s="260" t="s">
        <v>220</v>
      </c>
      <c r="G60" s="147"/>
    </row>
    <row r="61" spans="1:6" s="92" customFormat="1" ht="12.75" customHeight="1">
      <c r="A61" s="92" t="s">
        <v>270</v>
      </c>
      <c r="F61" s="284"/>
    </row>
    <row r="62" s="140" customFormat="1" ht="11.25" customHeight="1">
      <c r="A62" s="140" t="s">
        <v>282</v>
      </c>
    </row>
    <row r="63" spans="1:6" s="92" customFormat="1" ht="12.75" customHeight="1">
      <c r="A63" s="140" t="s">
        <v>281</v>
      </c>
      <c r="C63" s="151"/>
      <c r="D63" s="151"/>
      <c r="E63" s="151"/>
      <c r="F63" s="151"/>
    </row>
  </sheetData>
  <sheetProtection/>
  <mergeCells count="13">
    <mergeCell ref="A60:B60"/>
    <mergeCell ref="A48:B48"/>
    <mergeCell ref="A53:B53"/>
    <mergeCell ref="A56:B56"/>
    <mergeCell ref="A57:B57"/>
    <mergeCell ref="A58:B58"/>
    <mergeCell ref="A59:B59"/>
    <mergeCell ref="A4:B4"/>
    <mergeCell ref="C4:D4"/>
    <mergeCell ref="A5:B5"/>
    <mergeCell ref="A13:B13"/>
    <mergeCell ref="A41:B41"/>
    <mergeCell ref="A45:B45"/>
  </mergeCells>
  <printOptions/>
  <pageMargins left="0.3937007874015748" right="0.3937007874015748" top="0.5905511811023623" bottom="0.31496062992125984"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M13"/>
  <sheetViews>
    <sheetView showGridLines="0" zoomScalePageLayoutView="0" workbookViewId="0" topLeftCell="A1">
      <selection activeCell="M11" sqref="M11"/>
    </sheetView>
  </sheetViews>
  <sheetFormatPr defaultColWidth="8.00390625" defaultRowHeight="13.5"/>
  <cols>
    <col min="1" max="1" width="9.875" style="83" customWidth="1"/>
    <col min="2" max="2" width="9.50390625" style="83" customWidth="1"/>
    <col min="3" max="3" width="7.125" style="83" customWidth="1"/>
    <col min="4" max="4" width="7.00390625" style="83" customWidth="1"/>
    <col min="5" max="5" width="7.125" style="83" customWidth="1"/>
    <col min="6" max="6" width="7.00390625" style="83" customWidth="1"/>
    <col min="7" max="9" width="7.125" style="83" customWidth="1"/>
    <col min="10" max="10" width="7.00390625" style="83" customWidth="1"/>
    <col min="11" max="11" width="7.125" style="83" customWidth="1"/>
    <col min="12" max="12" width="7.00390625" style="83" customWidth="1"/>
    <col min="13" max="13" width="7.125" style="83" customWidth="1"/>
    <col min="14" max="16384" width="8.00390625" style="83" customWidth="1"/>
  </cols>
  <sheetData>
    <row r="1" spans="1:13" ht="17.25">
      <c r="A1" s="79" t="s">
        <v>271</v>
      </c>
      <c r="B1" s="79"/>
      <c r="C1" s="80"/>
      <c r="D1" s="80"/>
      <c r="E1" s="80"/>
      <c r="F1" s="80"/>
      <c r="G1" s="80"/>
      <c r="H1" s="80"/>
      <c r="I1" s="80"/>
      <c r="J1" s="80"/>
      <c r="K1" s="80"/>
      <c r="L1" s="80"/>
      <c r="M1" s="80"/>
    </row>
    <row r="2" spans="1:13" ht="12" customHeight="1">
      <c r="A2" s="79"/>
      <c r="B2" s="79"/>
      <c r="C2" s="80"/>
      <c r="D2" s="80"/>
      <c r="E2" s="80"/>
      <c r="F2" s="80"/>
      <c r="G2" s="80"/>
      <c r="H2" s="80"/>
      <c r="I2" s="80"/>
      <c r="J2" s="80"/>
      <c r="K2" s="80"/>
      <c r="L2" s="80"/>
      <c r="M2" s="80"/>
    </row>
    <row r="3" spans="2:11" ht="12.75" customHeight="1" thickBot="1">
      <c r="B3" s="80"/>
      <c r="C3" s="80"/>
      <c r="D3" s="80"/>
      <c r="E3" s="80"/>
      <c r="F3" s="80"/>
      <c r="G3" s="80"/>
      <c r="J3" s="152"/>
      <c r="K3" s="80"/>
    </row>
    <row r="4" spans="1:13" s="157" customFormat="1" ht="26.25" customHeight="1">
      <c r="A4" s="319" t="s">
        <v>136</v>
      </c>
      <c r="B4" s="153" t="s">
        <v>137</v>
      </c>
      <c r="C4" s="154"/>
      <c r="D4" s="153" t="s">
        <v>138</v>
      </c>
      <c r="E4" s="154"/>
      <c r="F4" s="153" t="s">
        <v>110</v>
      </c>
      <c r="G4" s="154"/>
      <c r="H4" s="153" t="s">
        <v>272</v>
      </c>
      <c r="I4" s="154"/>
      <c r="J4" s="155" t="s">
        <v>139</v>
      </c>
      <c r="K4" s="154"/>
      <c r="L4" s="153" t="s">
        <v>140</v>
      </c>
      <c r="M4" s="156"/>
    </row>
    <row r="5" spans="1:13" s="157" customFormat="1" ht="26.25" customHeight="1">
      <c r="A5" s="320"/>
      <c r="B5" s="158" t="s">
        <v>141</v>
      </c>
      <c r="C5" s="158" t="s">
        <v>97</v>
      </c>
      <c r="D5" s="158" t="s">
        <v>141</v>
      </c>
      <c r="E5" s="158" t="s">
        <v>97</v>
      </c>
      <c r="F5" s="158" t="s">
        <v>141</v>
      </c>
      <c r="G5" s="158" t="s">
        <v>97</v>
      </c>
      <c r="H5" s="158" t="s">
        <v>141</v>
      </c>
      <c r="I5" s="158" t="s">
        <v>97</v>
      </c>
      <c r="J5" s="158" t="s">
        <v>141</v>
      </c>
      <c r="K5" s="158" t="s">
        <v>97</v>
      </c>
      <c r="L5" s="158" t="s">
        <v>141</v>
      </c>
      <c r="M5" s="159" t="s">
        <v>97</v>
      </c>
    </row>
    <row r="6" spans="1:13" s="140" customFormat="1" ht="15" customHeight="1">
      <c r="A6" s="160"/>
      <c r="B6" s="161" t="s">
        <v>142</v>
      </c>
      <c r="C6" s="161" t="s">
        <v>143</v>
      </c>
      <c r="D6" s="161" t="s">
        <v>144</v>
      </c>
      <c r="E6" s="161" t="s">
        <v>143</v>
      </c>
      <c r="F6" s="161" t="s">
        <v>145</v>
      </c>
      <c r="G6" s="161" t="s">
        <v>143</v>
      </c>
      <c r="H6" s="161" t="s">
        <v>145</v>
      </c>
      <c r="I6" s="161" t="s">
        <v>143</v>
      </c>
      <c r="J6" s="161" t="s">
        <v>145</v>
      </c>
      <c r="K6" s="161" t="s">
        <v>143</v>
      </c>
      <c r="L6" s="161" t="s">
        <v>145</v>
      </c>
      <c r="M6" s="161" t="s">
        <v>143</v>
      </c>
    </row>
    <row r="7" spans="1:13" s="92" customFormat="1" ht="30" customHeight="1">
      <c r="A7" s="162" t="s">
        <v>273</v>
      </c>
      <c r="B7" s="109">
        <v>2128868</v>
      </c>
      <c r="C7" s="108">
        <v>23843</v>
      </c>
      <c r="D7" s="108">
        <v>672</v>
      </c>
      <c r="E7" s="108">
        <v>251</v>
      </c>
      <c r="F7" s="108">
        <v>638</v>
      </c>
      <c r="G7" s="108">
        <v>461</v>
      </c>
      <c r="H7" s="108">
        <v>960</v>
      </c>
      <c r="I7" s="109">
        <v>778</v>
      </c>
      <c r="J7" s="108">
        <v>115</v>
      </c>
      <c r="K7" s="108">
        <v>51</v>
      </c>
      <c r="L7" s="109">
        <v>37</v>
      </c>
      <c r="M7" s="109">
        <v>6</v>
      </c>
    </row>
    <row r="8" spans="1:13" s="92" customFormat="1" ht="30" customHeight="1">
      <c r="A8" s="162" t="s">
        <v>274</v>
      </c>
      <c r="B8" s="125">
        <v>2227220</v>
      </c>
      <c r="C8" s="108">
        <v>21916</v>
      </c>
      <c r="D8" s="108">
        <v>518</v>
      </c>
      <c r="E8" s="109">
        <v>118</v>
      </c>
      <c r="F8" s="108">
        <v>724</v>
      </c>
      <c r="G8" s="108">
        <v>538</v>
      </c>
      <c r="H8" s="108">
        <v>677</v>
      </c>
      <c r="I8" s="109">
        <v>453</v>
      </c>
      <c r="J8" s="108">
        <v>94</v>
      </c>
      <c r="K8" s="108">
        <v>49</v>
      </c>
      <c r="L8" s="109">
        <v>37</v>
      </c>
      <c r="M8" s="109">
        <v>6</v>
      </c>
    </row>
    <row r="9" spans="1:13" s="92" customFormat="1" ht="30" customHeight="1">
      <c r="A9" s="162" t="s">
        <v>275</v>
      </c>
      <c r="B9" s="109">
        <v>1802059</v>
      </c>
      <c r="C9" s="108">
        <v>18669</v>
      </c>
      <c r="D9" s="108">
        <v>458</v>
      </c>
      <c r="E9" s="109">
        <v>66</v>
      </c>
      <c r="F9" s="108">
        <v>862</v>
      </c>
      <c r="G9" s="108">
        <v>608</v>
      </c>
      <c r="H9" s="108">
        <v>443</v>
      </c>
      <c r="I9" s="109">
        <v>265</v>
      </c>
      <c r="J9" s="108">
        <v>208</v>
      </c>
      <c r="K9" s="108">
        <v>99</v>
      </c>
      <c r="L9" s="109">
        <v>36</v>
      </c>
      <c r="M9" s="109">
        <v>5</v>
      </c>
    </row>
    <row r="10" spans="1:13" s="92" customFormat="1" ht="30" customHeight="1">
      <c r="A10" s="162" t="s">
        <v>276</v>
      </c>
      <c r="B10" s="125">
        <v>1998386</v>
      </c>
      <c r="C10" s="108">
        <v>23085</v>
      </c>
      <c r="D10" s="108">
        <v>311</v>
      </c>
      <c r="E10" s="108">
        <v>72</v>
      </c>
      <c r="F10" s="108">
        <v>650</v>
      </c>
      <c r="G10" s="108">
        <v>405</v>
      </c>
      <c r="H10" s="108">
        <v>311</v>
      </c>
      <c r="I10" s="108">
        <v>195</v>
      </c>
      <c r="J10" s="108">
        <v>163</v>
      </c>
      <c r="K10" s="108">
        <v>79</v>
      </c>
      <c r="L10" s="109">
        <v>38</v>
      </c>
      <c r="M10" s="108">
        <v>6</v>
      </c>
    </row>
    <row r="11" spans="1:13" s="104" customFormat="1" ht="30" customHeight="1" thickBot="1">
      <c r="A11" s="253" t="s">
        <v>277</v>
      </c>
      <c r="B11" s="163">
        <v>1894109</v>
      </c>
      <c r="C11" s="164">
        <v>18062</v>
      </c>
      <c r="D11" s="164">
        <v>287</v>
      </c>
      <c r="E11" s="164">
        <v>73</v>
      </c>
      <c r="F11" s="261">
        <v>749</v>
      </c>
      <c r="G11" s="164">
        <v>429</v>
      </c>
      <c r="H11" s="261">
        <v>362</v>
      </c>
      <c r="I11" s="164">
        <v>254</v>
      </c>
      <c r="J11" s="261">
        <v>170</v>
      </c>
      <c r="K11" s="164">
        <v>80</v>
      </c>
      <c r="L11" s="261">
        <v>48</v>
      </c>
      <c r="M11" s="164">
        <v>8</v>
      </c>
    </row>
    <row r="12" s="92" customFormat="1" ht="12.75" customHeight="1">
      <c r="A12" s="139" t="s">
        <v>278</v>
      </c>
    </row>
    <row r="13" ht="12">
      <c r="A13" s="140"/>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R33"/>
  <sheetViews>
    <sheetView showGridLines="0" zoomScale="89" zoomScaleNormal="89" zoomScalePageLayoutView="0" workbookViewId="0" topLeftCell="A7">
      <selection activeCell="L4" sqref="L4"/>
    </sheetView>
  </sheetViews>
  <sheetFormatPr defaultColWidth="8.00390625" defaultRowHeight="13.5"/>
  <cols>
    <col min="1" max="1" width="3.125" style="47" customWidth="1"/>
    <col min="2" max="2" width="11.875" style="47" customWidth="1"/>
    <col min="3" max="3" width="3.125" style="47" customWidth="1"/>
    <col min="4" max="4" width="13.125" style="47" customWidth="1"/>
    <col min="5" max="5" width="3.125" style="47" customWidth="1"/>
    <col min="6" max="6" width="13.125" style="47" customWidth="1"/>
    <col min="7" max="7" width="3.125" style="47" customWidth="1"/>
    <col min="8" max="8" width="13.125" style="47" customWidth="1"/>
    <col min="9" max="9" width="3.125" style="47" customWidth="1"/>
    <col min="10" max="10" width="13.125" style="47" customWidth="1"/>
    <col min="11" max="11" width="3.125" style="47" customWidth="1"/>
    <col min="12" max="12" width="13.125" style="48" customWidth="1"/>
    <col min="13" max="16384" width="8.00390625" style="47" customWidth="1"/>
  </cols>
  <sheetData>
    <row r="1" spans="1:12" s="76" customFormat="1" ht="18.75" customHeight="1">
      <c r="A1" s="78" t="s">
        <v>226</v>
      </c>
      <c r="B1" s="78"/>
      <c r="C1" s="78"/>
      <c r="D1" s="78"/>
      <c r="E1" s="78"/>
      <c r="F1" s="78"/>
      <c r="G1" s="78"/>
      <c r="H1" s="78"/>
      <c r="I1" s="78"/>
      <c r="J1" s="78"/>
      <c r="K1" s="78"/>
      <c r="L1" s="77"/>
    </row>
    <row r="2" ht="7.5" customHeight="1"/>
    <row r="3" spans="3:12" ht="12.75" thickBot="1">
      <c r="C3" s="75"/>
      <c r="D3" s="75"/>
      <c r="E3" s="74"/>
      <c r="F3" s="75"/>
      <c r="G3" s="74"/>
      <c r="J3" s="73"/>
      <c r="L3" s="72" t="s">
        <v>58</v>
      </c>
    </row>
    <row r="4" spans="1:12" s="68" customFormat="1" ht="30" customHeight="1">
      <c r="A4" s="321" t="s">
        <v>57</v>
      </c>
      <c r="B4" s="322"/>
      <c r="C4" s="71" t="s">
        <v>56</v>
      </c>
      <c r="D4" s="70"/>
      <c r="E4" s="71" t="s">
        <v>222</v>
      </c>
      <c r="F4" s="70"/>
      <c r="G4" s="71" t="s">
        <v>223</v>
      </c>
      <c r="H4" s="70"/>
      <c r="I4" s="71" t="s">
        <v>55</v>
      </c>
      <c r="J4" s="242"/>
      <c r="K4" s="288" t="s">
        <v>227</v>
      </c>
      <c r="L4" s="69"/>
    </row>
    <row r="5" spans="2:12" s="49" customFormat="1" ht="11.25" customHeight="1">
      <c r="B5" s="67"/>
      <c r="C5" s="60"/>
      <c r="E5" s="60"/>
      <c r="G5" s="60"/>
      <c r="J5" s="50"/>
      <c r="L5" s="244"/>
    </row>
    <row r="6" spans="1:12" s="66" customFormat="1" ht="25.5" customHeight="1">
      <c r="A6" s="323" t="s">
        <v>54</v>
      </c>
      <c r="B6" s="324"/>
      <c r="C6" s="245"/>
      <c r="D6" s="246">
        <v>932016</v>
      </c>
      <c r="E6" s="245"/>
      <c r="F6" s="246">
        <f>F7</f>
        <v>931511</v>
      </c>
      <c r="G6" s="245"/>
      <c r="H6" s="246">
        <f>H7</f>
        <v>931511</v>
      </c>
      <c r="I6" s="244"/>
      <c r="J6" s="246">
        <f>SUM(J10:J27)</f>
        <v>931511</v>
      </c>
      <c r="K6" s="244"/>
      <c r="L6" s="248" t="s">
        <v>230</v>
      </c>
    </row>
    <row r="7" spans="1:12" s="66" customFormat="1" ht="26.25" customHeight="1">
      <c r="A7" s="325" t="s">
        <v>53</v>
      </c>
      <c r="B7" s="326"/>
      <c r="C7" s="245"/>
      <c r="D7" s="247">
        <v>932016</v>
      </c>
      <c r="E7" s="245"/>
      <c r="F7" s="247">
        <f>SUM(F10:F27)</f>
        <v>931511</v>
      </c>
      <c r="G7" s="245"/>
      <c r="H7" s="247">
        <f>SUM(H10:H27)</f>
        <v>931511</v>
      </c>
      <c r="I7" s="244"/>
      <c r="J7" s="246">
        <f>SUM(J10:J27)</f>
        <v>931511</v>
      </c>
      <c r="K7" s="244"/>
      <c r="L7" s="248" t="s">
        <v>231</v>
      </c>
    </row>
    <row r="8" spans="1:11" s="66" customFormat="1" ht="9" customHeight="1">
      <c r="A8" s="243"/>
      <c r="B8" s="63"/>
      <c r="C8" s="60"/>
      <c r="D8" s="50"/>
      <c r="E8" s="60"/>
      <c r="F8" s="50"/>
      <c r="G8" s="60"/>
      <c r="H8" s="50"/>
      <c r="I8" s="49"/>
      <c r="J8" s="59"/>
      <c r="K8" s="49"/>
    </row>
    <row r="9" spans="1:12" s="49" customFormat="1" ht="17.25" customHeight="1">
      <c r="A9" s="327" t="s">
        <v>52</v>
      </c>
      <c r="B9" s="328"/>
      <c r="C9" s="60"/>
      <c r="E9" s="60"/>
      <c r="G9" s="60"/>
      <c r="J9" s="59"/>
      <c r="L9" s="244"/>
    </row>
    <row r="10" spans="2:12" s="49" customFormat="1" ht="18.75" customHeight="1">
      <c r="B10" s="63" t="s">
        <v>51</v>
      </c>
      <c r="C10" s="60"/>
      <c r="D10" s="59">
        <v>19780</v>
      </c>
      <c r="E10" s="60"/>
      <c r="F10" s="59">
        <v>19780</v>
      </c>
      <c r="G10" s="60"/>
      <c r="H10" s="59" t="s">
        <v>31</v>
      </c>
      <c r="J10" s="59" t="s">
        <v>224</v>
      </c>
      <c r="L10" s="249" t="s">
        <v>224</v>
      </c>
    </row>
    <row r="11" spans="2:12" s="49" customFormat="1" ht="18.75" customHeight="1">
      <c r="B11" s="61" t="s">
        <v>50</v>
      </c>
      <c r="C11" s="60"/>
      <c r="D11" s="50">
        <v>53715</v>
      </c>
      <c r="E11" s="60"/>
      <c r="F11" s="50">
        <v>53715</v>
      </c>
      <c r="G11" s="60"/>
      <c r="H11" s="50">
        <f>56225+4660+12610</f>
        <v>73495</v>
      </c>
      <c r="J11" s="59">
        <v>73495</v>
      </c>
      <c r="L11" s="249" t="s">
        <v>232</v>
      </c>
    </row>
    <row r="12" spans="2:14" s="49" customFormat="1" ht="18.75" customHeight="1">
      <c r="B12" s="61" t="s">
        <v>49</v>
      </c>
      <c r="C12" s="60"/>
      <c r="D12" s="50">
        <v>44674</v>
      </c>
      <c r="E12" s="60"/>
      <c r="F12" s="50">
        <v>44674</v>
      </c>
      <c r="G12" s="60"/>
      <c r="H12" s="50">
        <f>35470+9204</f>
        <v>44674</v>
      </c>
      <c r="J12" s="59">
        <v>44674</v>
      </c>
      <c r="L12" s="249" t="s">
        <v>233</v>
      </c>
      <c r="N12" s="50"/>
    </row>
    <row r="13" spans="2:12" s="49" customFormat="1" ht="18.75" customHeight="1">
      <c r="B13" s="61" t="s">
        <v>48</v>
      </c>
      <c r="C13" s="60"/>
      <c r="D13" s="50">
        <v>62930</v>
      </c>
      <c r="E13" s="60"/>
      <c r="F13" s="50">
        <v>62930</v>
      </c>
      <c r="G13" s="60"/>
      <c r="H13" s="50">
        <f>45370+17560</f>
        <v>62930</v>
      </c>
      <c r="J13" s="59">
        <v>62930</v>
      </c>
      <c r="L13" s="249" t="s">
        <v>234</v>
      </c>
    </row>
    <row r="14" spans="2:12" s="49" customFormat="1" ht="18.75" customHeight="1">
      <c r="B14" s="61" t="s">
        <v>47</v>
      </c>
      <c r="C14" s="60"/>
      <c r="D14" s="59" t="s">
        <v>31</v>
      </c>
      <c r="E14" s="60"/>
      <c r="F14" s="59" t="s">
        <v>46</v>
      </c>
      <c r="G14" s="60"/>
      <c r="H14" s="59" t="s">
        <v>31</v>
      </c>
      <c r="J14" s="59" t="s">
        <v>224</v>
      </c>
      <c r="L14" s="249" t="s">
        <v>224</v>
      </c>
    </row>
    <row r="15" spans="2:12" s="49" customFormat="1" ht="18.75" customHeight="1">
      <c r="B15" s="61" t="s">
        <v>45</v>
      </c>
      <c r="C15" s="60"/>
      <c r="D15" s="50">
        <v>134709</v>
      </c>
      <c r="E15" s="60"/>
      <c r="F15" s="50">
        <v>134709</v>
      </c>
      <c r="G15" s="60"/>
      <c r="H15" s="50">
        <f>107635+27074</f>
        <v>134709</v>
      </c>
      <c r="J15" s="59">
        <v>134709</v>
      </c>
      <c r="L15" s="50">
        <v>134709</v>
      </c>
    </row>
    <row r="16" spans="2:12" s="49" customFormat="1" ht="18.75" customHeight="1">
      <c r="B16" s="61" t="s">
        <v>44</v>
      </c>
      <c r="C16" s="60"/>
      <c r="D16" s="50">
        <v>56683</v>
      </c>
      <c r="E16" s="60"/>
      <c r="F16" s="50">
        <v>56683</v>
      </c>
      <c r="G16" s="60"/>
      <c r="H16" s="50">
        <f>51655+5028</f>
        <v>56683</v>
      </c>
      <c r="J16" s="59">
        <v>56683</v>
      </c>
      <c r="L16" s="50">
        <v>56683</v>
      </c>
    </row>
    <row r="17" spans="2:12" s="49" customFormat="1" ht="18.75" customHeight="1">
      <c r="B17" s="63" t="s">
        <v>43</v>
      </c>
      <c r="C17" s="60"/>
      <c r="D17" s="50">
        <v>71675</v>
      </c>
      <c r="E17" s="60"/>
      <c r="F17" s="50">
        <v>71675</v>
      </c>
      <c r="G17" s="60"/>
      <c r="H17" s="50">
        <f>71675</f>
        <v>71675</v>
      </c>
      <c r="J17" s="59">
        <v>71675</v>
      </c>
      <c r="L17" s="50">
        <v>71675</v>
      </c>
    </row>
    <row r="18" spans="2:18" s="49" customFormat="1" ht="18.75" customHeight="1">
      <c r="B18" s="63" t="s">
        <v>42</v>
      </c>
      <c r="C18" s="62"/>
      <c r="D18" s="50">
        <v>43340</v>
      </c>
      <c r="E18" s="62"/>
      <c r="F18" s="50">
        <v>43340</v>
      </c>
      <c r="G18" s="62"/>
      <c r="H18" s="50">
        <f>43340</f>
        <v>43340</v>
      </c>
      <c r="J18" s="59">
        <v>43340</v>
      </c>
      <c r="L18" s="50">
        <v>43340</v>
      </c>
      <c r="N18" s="65"/>
      <c r="O18" s="64"/>
      <c r="P18" s="64"/>
      <c r="Q18" s="64"/>
      <c r="R18" s="64"/>
    </row>
    <row r="19" spans="2:18" s="49" customFormat="1" ht="18.75" customHeight="1">
      <c r="B19" s="63" t="s">
        <v>41</v>
      </c>
      <c r="C19" s="60"/>
      <c r="D19" s="59">
        <v>28460</v>
      </c>
      <c r="E19" s="60"/>
      <c r="F19" s="59">
        <v>28460</v>
      </c>
      <c r="G19" s="60"/>
      <c r="H19" s="59">
        <f>28460</f>
        <v>28460</v>
      </c>
      <c r="J19" s="59">
        <v>28460</v>
      </c>
      <c r="L19" s="50">
        <v>28460</v>
      </c>
      <c r="N19" s="64"/>
      <c r="O19" s="64"/>
      <c r="P19" s="64"/>
      <c r="Q19" s="64"/>
      <c r="R19" s="64"/>
    </row>
    <row r="20" spans="2:18" s="49" customFormat="1" ht="18.75" customHeight="1">
      <c r="B20" s="61" t="s">
        <v>40</v>
      </c>
      <c r="C20" s="60"/>
      <c r="D20" s="50">
        <v>60235</v>
      </c>
      <c r="E20" s="60"/>
      <c r="F20" s="50">
        <v>60235</v>
      </c>
      <c r="G20" s="60"/>
      <c r="H20" s="50">
        <f>60235</f>
        <v>60235</v>
      </c>
      <c r="J20" s="59">
        <v>60235</v>
      </c>
      <c r="L20" s="50">
        <v>60235</v>
      </c>
      <c r="N20" s="64"/>
      <c r="O20" s="64"/>
      <c r="P20" s="64"/>
      <c r="Q20" s="64"/>
      <c r="R20" s="64"/>
    </row>
    <row r="21" spans="2:18" s="49" customFormat="1" ht="18.75" customHeight="1">
      <c r="B21" s="61" t="s">
        <v>39</v>
      </c>
      <c r="C21" s="60"/>
      <c r="D21" s="50">
        <v>28535</v>
      </c>
      <c r="E21" s="60"/>
      <c r="F21" s="50">
        <v>28535</v>
      </c>
      <c r="G21" s="60"/>
      <c r="H21" s="50">
        <f>28535</f>
        <v>28535</v>
      </c>
      <c r="J21" s="59">
        <v>28535</v>
      </c>
      <c r="L21" s="50">
        <v>28535</v>
      </c>
      <c r="N21" s="64"/>
      <c r="O21" s="64"/>
      <c r="P21" s="64"/>
      <c r="Q21" s="64"/>
      <c r="R21" s="64"/>
    </row>
    <row r="22" spans="2:12" s="49" customFormat="1" ht="18.75" customHeight="1">
      <c r="B22" s="63" t="s">
        <v>38</v>
      </c>
      <c r="C22" s="60"/>
      <c r="D22" s="50">
        <v>33650</v>
      </c>
      <c r="E22" s="60"/>
      <c r="F22" s="50">
        <v>33650</v>
      </c>
      <c r="G22" s="60"/>
      <c r="H22" s="50">
        <f>33650</f>
        <v>33650</v>
      </c>
      <c r="J22" s="59">
        <v>33650</v>
      </c>
      <c r="L22" s="50">
        <v>54520</v>
      </c>
    </row>
    <row r="23" spans="2:12" s="49" customFormat="1" ht="18.75" customHeight="1">
      <c r="B23" s="61" t="s">
        <v>37</v>
      </c>
      <c r="C23" s="60"/>
      <c r="D23" s="50">
        <v>64310</v>
      </c>
      <c r="E23" s="60"/>
      <c r="F23" s="50">
        <v>63805</v>
      </c>
      <c r="G23" s="60"/>
      <c r="H23" s="50">
        <f>63805</f>
        <v>63805</v>
      </c>
      <c r="J23" s="59">
        <v>63805</v>
      </c>
      <c r="L23" s="50">
        <v>63805</v>
      </c>
    </row>
    <row r="24" spans="2:12" s="49" customFormat="1" ht="18.75" customHeight="1">
      <c r="B24" s="61" t="s">
        <v>36</v>
      </c>
      <c r="C24" s="60"/>
      <c r="D24" s="50">
        <v>20870</v>
      </c>
      <c r="E24" s="60"/>
      <c r="F24" s="50">
        <v>20870</v>
      </c>
      <c r="G24" s="60"/>
      <c r="H24" s="50">
        <f>20870</f>
        <v>20870</v>
      </c>
      <c r="J24" s="59">
        <v>20870</v>
      </c>
      <c r="L24" s="59" t="s">
        <v>224</v>
      </c>
    </row>
    <row r="25" spans="2:12" s="49" customFormat="1" ht="18.75" customHeight="1">
      <c r="B25" s="63" t="s">
        <v>35</v>
      </c>
      <c r="C25" s="60"/>
      <c r="D25" s="50">
        <v>133370</v>
      </c>
      <c r="E25" s="60"/>
      <c r="F25" s="50">
        <v>133370</v>
      </c>
      <c r="G25" s="60"/>
      <c r="H25" s="50">
        <f>133370</f>
        <v>133370</v>
      </c>
      <c r="J25" s="59">
        <v>133370</v>
      </c>
      <c r="L25" s="50">
        <v>133370</v>
      </c>
    </row>
    <row r="26" spans="2:12" s="49" customFormat="1" ht="18.75" customHeight="1">
      <c r="B26" s="63" t="s">
        <v>225</v>
      </c>
      <c r="C26" s="62"/>
      <c r="D26" s="50">
        <v>45250</v>
      </c>
      <c r="E26" s="62"/>
      <c r="F26" s="50">
        <v>45250</v>
      </c>
      <c r="G26" s="62"/>
      <c r="H26" s="50">
        <f>45250</f>
        <v>45250</v>
      </c>
      <c r="J26" s="59">
        <v>45250</v>
      </c>
      <c r="L26" s="50">
        <v>45250</v>
      </c>
    </row>
    <row r="27" spans="2:12" s="49" customFormat="1" ht="18.75" customHeight="1">
      <c r="B27" s="61" t="s">
        <v>34</v>
      </c>
      <c r="C27" s="60"/>
      <c r="D27" s="59">
        <v>29830</v>
      </c>
      <c r="E27" s="60"/>
      <c r="F27" s="59">
        <v>29830</v>
      </c>
      <c r="G27" s="60"/>
      <c r="H27" s="59">
        <f>29830</f>
        <v>29830</v>
      </c>
      <c r="J27" s="59">
        <v>29830</v>
      </c>
      <c r="L27" s="50">
        <v>29830</v>
      </c>
    </row>
    <row r="28" spans="1:12" s="49" customFormat="1" ht="15" customHeight="1" thickBot="1">
      <c r="A28" s="57"/>
      <c r="B28" s="58"/>
      <c r="C28" s="56"/>
      <c r="D28" s="57"/>
      <c r="E28" s="56"/>
      <c r="F28" s="57"/>
      <c r="G28" s="56"/>
      <c r="H28" s="57"/>
      <c r="I28" s="56"/>
      <c r="J28" s="55"/>
      <c r="K28" s="57"/>
      <c r="L28" s="57"/>
    </row>
    <row r="29" spans="1:2" ht="13.5" customHeight="1">
      <c r="A29" s="49" t="s">
        <v>33</v>
      </c>
      <c r="B29" s="54"/>
    </row>
    <row r="30" spans="1:12" ht="12">
      <c r="A30" s="53" t="s">
        <v>32</v>
      </c>
      <c r="B30" s="52"/>
      <c r="C30" s="52"/>
      <c r="D30" s="52"/>
      <c r="E30" s="52"/>
      <c r="F30" s="52"/>
      <c r="G30" s="52"/>
      <c r="H30" s="52"/>
      <c r="I30" s="52"/>
      <c r="J30" s="52"/>
      <c r="K30" s="52"/>
      <c r="L30" s="51"/>
    </row>
    <row r="31" spans="1:12" ht="12">
      <c r="A31" s="49" t="s">
        <v>228</v>
      </c>
      <c r="B31" s="49"/>
      <c r="C31" s="49"/>
      <c r="D31" s="50"/>
      <c r="E31" s="49"/>
      <c r="F31" s="50"/>
      <c r="G31" s="49"/>
      <c r="H31" s="50"/>
      <c r="I31" s="49"/>
      <c r="J31" s="50"/>
      <c r="K31" s="52"/>
      <c r="L31" s="51"/>
    </row>
    <row r="32" spans="1:10" ht="12">
      <c r="A32" s="49" t="s">
        <v>229</v>
      </c>
      <c r="B32" s="49"/>
      <c r="C32" s="49"/>
      <c r="D32" s="50"/>
      <c r="E32" s="49"/>
      <c r="F32" s="50"/>
      <c r="G32" s="49"/>
      <c r="H32" s="50"/>
      <c r="I32" s="49"/>
      <c r="J32" s="50"/>
    </row>
    <row r="33" ht="12">
      <c r="A33" s="49"/>
    </row>
  </sheetData>
  <sheetProtection/>
  <mergeCells count="4">
    <mergeCell ref="A4:B4"/>
    <mergeCell ref="A6:B6"/>
    <mergeCell ref="A7:B7"/>
    <mergeCell ref="A9:B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I18"/>
  <sheetViews>
    <sheetView showGridLines="0" zoomScalePageLayoutView="0" workbookViewId="0" topLeftCell="A1">
      <selection activeCell="I11" sqref="I11"/>
    </sheetView>
  </sheetViews>
  <sheetFormatPr defaultColWidth="7.75390625" defaultRowHeight="13.5"/>
  <cols>
    <col min="1" max="1" width="11.25390625" style="184" customWidth="1"/>
    <col min="2" max="2" width="11.125" style="184" customWidth="1"/>
    <col min="3" max="7" width="10.625" style="184" customWidth="1"/>
    <col min="8" max="9" width="10.875" style="184" customWidth="1"/>
    <col min="10" max="13" width="6.00390625" style="184" customWidth="1"/>
    <col min="14" max="16384" width="7.75390625" style="184" customWidth="1"/>
  </cols>
  <sheetData>
    <row r="1" spans="1:9" ht="18.75" customHeight="1">
      <c r="A1" s="182" t="s">
        <v>202</v>
      </c>
      <c r="B1" s="183"/>
      <c r="C1" s="183"/>
      <c r="D1" s="183"/>
      <c r="E1" s="183"/>
      <c r="F1" s="183"/>
      <c r="G1" s="183"/>
      <c r="H1" s="183"/>
      <c r="I1" s="183"/>
    </row>
    <row r="2" spans="1:9" ht="11.25" customHeight="1">
      <c r="A2" s="182"/>
      <c r="B2" s="183"/>
      <c r="C2" s="183"/>
      <c r="D2" s="183"/>
      <c r="E2" s="183"/>
      <c r="F2" s="183"/>
      <c r="G2" s="183"/>
      <c r="H2" s="183"/>
      <c r="I2" s="183"/>
    </row>
    <row r="3" spans="1:7" ht="12.75" customHeight="1" thickBot="1">
      <c r="A3" s="212" t="s">
        <v>203</v>
      </c>
      <c r="B3" s="183"/>
      <c r="C3" s="183"/>
      <c r="D3" s="183"/>
      <c r="E3" s="183"/>
      <c r="F3" s="183"/>
      <c r="G3" s="183"/>
    </row>
    <row r="4" spans="1:9" ht="13.5" customHeight="1">
      <c r="A4" s="329" t="s">
        <v>91</v>
      </c>
      <c r="B4" s="225"/>
      <c r="C4" s="226" t="s">
        <v>204</v>
      </c>
      <c r="D4" s="226"/>
      <c r="E4" s="226"/>
      <c r="F4" s="226"/>
      <c r="G4" s="227"/>
      <c r="H4" s="331" t="s">
        <v>205</v>
      </c>
      <c r="I4" s="333" t="s">
        <v>206</v>
      </c>
    </row>
    <row r="5" spans="1:9" ht="13.5" customHeight="1">
      <c r="A5" s="330"/>
      <c r="B5" s="228" t="s">
        <v>54</v>
      </c>
      <c r="C5" s="228" t="s">
        <v>207</v>
      </c>
      <c r="D5" s="228" t="s">
        <v>208</v>
      </c>
      <c r="E5" s="228" t="s">
        <v>209</v>
      </c>
      <c r="F5" s="228" t="s">
        <v>210</v>
      </c>
      <c r="G5" s="228" t="s">
        <v>211</v>
      </c>
      <c r="H5" s="332"/>
      <c r="I5" s="334"/>
    </row>
    <row r="6" spans="1:9" ht="11.25" customHeight="1">
      <c r="A6" s="229"/>
      <c r="B6" s="230"/>
      <c r="C6" s="230"/>
      <c r="D6" s="230"/>
      <c r="E6" s="230"/>
      <c r="F6" s="230"/>
      <c r="G6" s="230"/>
      <c r="H6" s="230" t="s">
        <v>212</v>
      </c>
      <c r="I6" s="230" t="s">
        <v>213</v>
      </c>
    </row>
    <row r="7" spans="1:9" ht="13.5" customHeight="1">
      <c r="A7" s="231" t="s">
        <v>214</v>
      </c>
      <c r="B7" s="232">
        <v>44</v>
      </c>
      <c r="C7" s="233">
        <v>7</v>
      </c>
      <c r="D7" s="232">
        <v>1</v>
      </c>
      <c r="E7" s="232">
        <v>3</v>
      </c>
      <c r="F7" s="232">
        <v>4</v>
      </c>
      <c r="G7" s="233">
        <v>29</v>
      </c>
      <c r="H7" s="233">
        <v>794</v>
      </c>
      <c r="I7" s="232">
        <v>21</v>
      </c>
    </row>
    <row r="8" spans="1:9" ht="5.25" customHeight="1">
      <c r="A8" s="234"/>
      <c r="B8" s="232"/>
      <c r="C8" s="233"/>
      <c r="D8" s="232"/>
      <c r="E8" s="232"/>
      <c r="F8" s="232"/>
      <c r="G8" s="233"/>
      <c r="H8" s="233"/>
      <c r="I8" s="232"/>
    </row>
    <row r="9" spans="1:9" ht="13.5" customHeight="1">
      <c r="A9" s="231" t="s">
        <v>215</v>
      </c>
      <c r="B9" s="235">
        <v>27</v>
      </c>
      <c r="C9" s="236">
        <v>4</v>
      </c>
      <c r="D9" s="235">
        <v>2</v>
      </c>
      <c r="E9" s="236">
        <v>2</v>
      </c>
      <c r="F9" s="236">
        <v>4</v>
      </c>
      <c r="G9" s="236">
        <v>15</v>
      </c>
      <c r="H9" s="236">
        <v>464</v>
      </c>
      <c r="I9" s="235">
        <v>9</v>
      </c>
    </row>
    <row r="10" spans="1:9" ht="5.25" customHeight="1">
      <c r="A10" s="234"/>
      <c r="B10" s="232"/>
      <c r="C10" s="233"/>
      <c r="D10" s="232"/>
      <c r="E10" s="232"/>
      <c r="F10" s="232"/>
      <c r="G10" s="233"/>
      <c r="H10" s="233"/>
      <c r="I10" s="232"/>
    </row>
    <row r="11" spans="1:9" s="208" customFormat="1" ht="13.5" customHeight="1">
      <c r="A11" s="237" t="s">
        <v>216</v>
      </c>
      <c r="B11" s="238">
        <v>18</v>
      </c>
      <c r="C11" s="239">
        <v>3</v>
      </c>
      <c r="D11" s="239" t="s">
        <v>83</v>
      </c>
      <c r="E11" s="239">
        <v>2</v>
      </c>
      <c r="F11" s="239">
        <v>4</v>
      </c>
      <c r="G11" s="239">
        <v>9</v>
      </c>
      <c r="H11" s="239">
        <v>396</v>
      </c>
      <c r="I11" s="238">
        <v>5</v>
      </c>
    </row>
    <row r="12" spans="1:9" ht="5.25" customHeight="1" thickBot="1">
      <c r="A12" s="240"/>
      <c r="B12" s="221"/>
      <c r="C12" s="222"/>
      <c r="D12" s="221"/>
      <c r="E12" s="222"/>
      <c r="F12" s="222"/>
      <c r="G12" s="222"/>
      <c r="H12" s="222"/>
      <c r="I12" s="221"/>
    </row>
    <row r="13" ht="12">
      <c r="A13" s="241" t="s">
        <v>217</v>
      </c>
    </row>
    <row r="14" ht="24" customHeight="1"/>
    <row r="18" spans="2:4" ht="12">
      <c r="B18" s="184" t="s">
        <v>218</v>
      </c>
      <c r="D18" s="184" t="s">
        <v>219</v>
      </c>
    </row>
    <row r="38" ht="21.75" customHeight="1"/>
  </sheetData>
  <sheetProtection/>
  <mergeCells count="3">
    <mergeCell ref="A4:A5"/>
    <mergeCell ref="H4:H5"/>
    <mergeCell ref="I4:I5"/>
  </mergeCells>
  <printOptions/>
  <pageMargins left="0.3937007874015748" right="0.3937007874015748" top="0.5905511811023623" bottom="0.3937007874015748" header="0.3937007874015748" footer="0.1574803149606299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K19"/>
  <sheetViews>
    <sheetView showGridLines="0" zoomScalePageLayoutView="0" workbookViewId="0" topLeftCell="A1">
      <pane xSplit="1" ySplit="5" topLeftCell="B6" activePane="bottomRight" state="frozen"/>
      <selection pane="topLeft" activeCell="A27" sqref="A27:IV27"/>
      <selection pane="topRight" activeCell="A27" sqref="A27:IV27"/>
      <selection pane="bottomLeft" activeCell="A27" sqref="A27:IV27"/>
      <selection pane="bottomRight" activeCell="J7" sqref="J7"/>
    </sheetView>
  </sheetViews>
  <sheetFormatPr defaultColWidth="8.00390625" defaultRowHeight="13.5"/>
  <cols>
    <col min="1" max="1" width="16.00390625" style="83" customWidth="1"/>
    <col min="2" max="9" width="8.125" style="83" customWidth="1"/>
    <col min="10" max="16384" width="8.00390625" style="83" customWidth="1"/>
  </cols>
  <sheetData>
    <row r="1" spans="1:11" ht="18.75" customHeight="1">
      <c r="A1" s="335" t="s">
        <v>279</v>
      </c>
      <c r="B1" s="335"/>
      <c r="C1" s="335"/>
      <c r="D1" s="335"/>
      <c r="E1" s="335"/>
      <c r="F1" s="335"/>
      <c r="G1" s="335"/>
      <c r="H1" s="335"/>
      <c r="I1" s="335"/>
      <c r="J1" s="335"/>
      <c r="K1" s="335"/>
    </row>
    <row r="2" spans="2:9" ht="7.5" customHeight="1">
      <c r="B2" s="80"/>
      <c r="C2" s="80"/>
      <c r="D2" s="80"/>
      <c r="E2" s="80"/>
      <c r="H2" s="152"/>
      <c r="I2" s="80"/>
    </row>
    <row r="3" spans="1:11" s="92" customFormat="1" ht="12.75" customHeight="1" thickBot="1">
      <c r="A3" s="165"/>
      <c r="K3" s="86" t="s">
        <v>146</v>
      </c>
    </row>
    <row r="4" spans="1:11" s="92" customFormat="1" ht="15" customHeight="1">
      <c r="A4" s="336" t="s">
        <v>147</v>
      </c>
      <c r="B4" s="166" t="s">
        <v>148</v>
      </c>
      <c r="C4" s="167"/>
      <c r="D4" s="166" t="s">
        <v>149</v>
      </c>
      <c r="E4" s="167"/>
      <c r="F4" s="166" t="s">
        <v>150</v>
      </c>
      <c r="G4" s="167"/>
      <c r="H4" s="166" t="s">
        <v>151</v>
      </c>
      <c r="I4" s="167"/>
      <c r="J4" s="168" t="s">
        <v>280</v>
      </c>
      <c r="K4" s="169"/>
    </row>
    <row r="5" spans="1:11" s="92" customFormat="1" ht="15" customHeight="1">
      <c r="A5" s="337"/>
      <c r="B5" s="170" t="s">
        <v>152</v>
      </c>
      <c r="C5" s="170" t="s">
        <v>153</v>
      </c>
      <c r="D5" s="170" t="s">
        <v>154</v>
      </c>
      <c r="E5" s="171" t="s">
        <v>153</v>
      </c>
      <c r="F5" s="170" t="s">
        <v>154</v>
      </c>
      <c r="G5" s="171" t="s">
        <v>153</v>
      </c>
      <c r="H5" s="170" t="s">
        <v>154</v>
      </c>
      <c r="I5" s="171" t="s">
        <v>153</v>
      </c>
      <c r="J5" s="172" t="s">
        <v>154</v>
      </c>
      <c r="K5" s="173" t="s">
        <v>153</v>
      </c>
    </row>
    <row r="6" spans="1:11" s="92" customFormat="1" ht="3.75" customHeight="1">
      <c r="A6" s="127"/>
      <c r="B6" s="108"/>
      <c r="C6" s="108"/>
      <c r="D6" s="174"/>
      <c r="E6" s="174"/>
      <c r="F6" s="174"/>
      <c r="G6" s="174"/>
      <c r="H6" s="174"/>
      <c r="I6" s="174"/>
      <c r="J6" s="104"/>
      <c r="K6" s="104"/>
    </row>
    <row r="7" spans="1:11" s="92" customFormat="1" ht="13.5" customHeight="1">
      <c r="A7" s="127" t="s">
        <v>155</v>
      </c>
      <c r="B7" s="174" t="s">
        <v>156</v>
      </c>
      <c r="C7" s="174">
        <v>10094</v>
      </c>
      <c r="D7" s="176">
        <v>0</v>
      </c>
      <c r="E7" s="174">
        <v>7415</v>
      </c>
      <c r="F7" s="176">
        <v>0</v>
      </c>
      <c r="G7" s="174">
        <v>8192</v>
      </c>
      <c r="H7" s="176">
        <v>0</v>
      </c>
      <c r="I7" s="174">
        <v>8287</v>
      </c>
      <c r="J7" s="177">
        <v>0</v>
      </c>
      <c r="K7" s="255">
        <v>8271</v>
      </c>
    </row>
    <row r="8" spans="1:11" s="92" customFormat="1" ht="13.5" customHeight="1">
      <c r="A8" s="178" t="s">
        <v>157</v>
      </c>
      <c r="B8" s="174" t="s">
        <v>156</v>
      </c>
      <c r="C8" s="174">
        <v>49634</v>
      </c>
      <c r="D8" s="176">
        <v>0</v>
      </c>
      <c r="E8" s="174">
        <v>47745</v>
      </c>
      <c r="F8" s="176">
        <v>0</v>
      </c>
      <c r="G8" s="174">
        <v>38276</v>
      </c>
      <c r="H8" s="176">
        <v>0</v>
      </c>
      <c r="I8" s="174">
        <v>32979</v>
      </c>
      <c r="J8" s="177">
        <v>0</v>
      </c>
      <c r="K8" s="255">
        <v>33570</v>
      </c>
    </row>
    <row r="9" spans="1:11" s="92" customFormat="1" ht="13.5" customHeight="1">
      <c r="A9" s="127" t="s">
        <v>158</v>
      </c>
      <c r="B9" s="174" t="s">
        <v>156</v>
      </c>
      <c r="C9" s="174">
        <v>3316</v>
      </c>
      <c r="D9" s="176">
        <v>0</v>
      </c>
      <c r="E9" s="174">
        <v>6098</v>
      </c>
      <c r="F9" s="176">
        <v>0</v>
      </c>
      <c r="G9" s="174">
        <v>3589</v>
      </c>
      <c r="H9" s="176">
        <v>0</v>
      </c>
      <c r="I9" s="174">
        <v>3514</v>
      </c>
      <c r="J9" s="177">
        <v>0</v>
      </c>
      <c r="K9" s="255">
        <v>3633</v>
      </c>
    </row>
    <row r="10" spans="1:11" s="92" customFormat="1" ht="13.5" customHeight="1">
      <c r="A10" s="127" t="s">
        <v>159</v>
      </c>
      <c r="B10" s="174" t="s">
        <v>156</v>
      </c>
      <c r="C10" s="174">
        <v>119</v>
      </c>
      <c r="D10" s="176">
        <v>0</v>
      </c>
      <c r="E10" s="174">
        <v>126</v>
      </c>
      <c r="F10" s="176">
        <v>0</v>
      </c>
      <c r="G10" s="174">
        <v>139</v>
      </c>
      <c r="H10" s="176">
        <v>0</v>
      </c>
      <c r="I10" s="174">
        <v>137</v>
      </c>
      <c r="J10" s="177">
        <v>0</v>
      </c>
      <c r="K10" s="255">
        <v>120</v>
      </c>
    </row>
    <row r="11" spans="1:11" s="92" customFormat="1" ht="13.5" customHeight="1">
      <c r="A11" s="178" t="s">
        <v>160</v>
      </c>
      <c r="B11" s="174" t="s">
        <v>156</v>
      </c>
      <c r="C11" s="174">
        <v>3911</v>
      </c>
      <c r="D11" s="176">
        <v>0</v>
      </c>
      <c r="E11" s="174">
        <v>3984</v>
      </c>
      <c r="F11" s="176">
        <v>0</v>
      </c>
      <c r="G11" s="174">
        <v>4323</v>
      </c>
      <c r="H11" s="176">
        <v>0</v>
      </c>
      <c r="I11" s="174">
        <v>2982</v>
      </c>
      <c r="J11" s="177">
        <v>0</v>
      </c>
      <c r="K11" s="255">
        <v>2927</v>
      </c>
    </row>
    <row r="12" spans="1:11" s="92" customFormat="1" ht="13.5" customHeight="1">
      <c r="A12" s="127" t="s">
        <v>161</v>
      </c>
      <c r="B12" s="174" t="s">
        <v>156</v>
      </c>
      <c r="C12" s="174">
        <v>554</v>
      </c>
      <c r="D12" s="176">
        <v>0</v>
      </c>
      <c r="E12" s="174">
        <v>278</v>
      </c>
      <c r="F12" s="176">
        <v>0</v>
      </c>
      <c r="G12" s="174">
        <v>194</v>
      </c>
      <c r="H12" s="176">
        <v>0</v>
      </c>
      <c r="I12" s="174">
        <v>250</v>
      </c>
      <c r="J12" s="177">
        <v>0</v>
      </c>
      <c r="K12" s="255">
        <v>218</v>
      </c>
    </row>
    <row r="13" spans="1:11" s="92" customFormat="1" ht="13.5" customHeight="1">
      <c r="A13" s="127" t="s">
        <v>162</v>
      </c>
      <c r="B13" s="174" t="s">
        <v>156</v>
      </c>
      <c r="C13" s="174">
        <v>83</v>
      </c>
      <c r="D13" s="176">
        <v>0</v>
      </c>
      <c r="E13" s="174">
        <v>152</v>
      </c>
      <c r="F13" s="176">
        <v>0</v>
      </c>
      <c r="G13" s="174">
        <v>757</v>
      </c>
      <c r="H13" s="176">
        <v>0</v>
      </c>
      <c r="I13" s="174">
        <v>1039</v>
      </c>
      <c r="J13" s="177">
        <v>0</v>
      </c>
      <c r="K13" s="255">
        <v>1004</v>
      </c>
    </row>
    <row r="14" spans="1:11" s="92" customFormat="1" ht="13.5" customHeight="1">
      <c r="A14" s="127" t="s">
        <v>163</v>
      </c>
      <c r="B14" s="174" t="s">
        <v>156</v>
      </c>
      <c r="C14" s="174" t="s">
        <v>46</v>
      </c>
      <c r="D14" s="176">
        <v>0</v>
      </c>
      <c r="E14" s="179" t="s">
        <v>46</v>
      </c>
      <c r="F14" s="176">
        <v>0</v>
      </c>
      <c r="G14" s="179" t="s">
        <v>80</v>
      </c>
      <c r="H14" s="176">
        <v>0</v>
      </c>
      <c r="I14" s="174" t="s">
        <v>46</v>
      </c>
      <c r="J14" s="177">
        <v>0</v>
      </c>
      <c r="K14" s="175" t="s">
        <v>46</v>
      </c>
    </row>
    <row r="15" spans="1:11" s="92" customFormat="1" ht="13.5" customHeight="1">
      <c r="A15" s="127" t="s">
        <v>164</v>
      </c>
      <c r="B15" s="174" t="s">
        <v>156</v>
      </c>
      <c r="C15" s="174">
        <v>31</v>
      </c>
      <c r="D15" s="176">
        <v>0</v>
      </c>
      <c r="E15" s="174">
        <v>28</v>
      </c>
      <c r="F15" s="176">
        <v>0</v>
      </c>
      <c r="G15" s="174" t="s">
        <v>80</v>
      </c>
      <c r="H15" s="176">
        <v>0</v>
      </c>
      <c r="I15" s="174" t="s">
        <v>80</v>
      </c>
      <c r="J15" s="177">
        <v>0</v>
      </c>
      <c r="K15" s="175" t="s">
        <v>80</v>
      </c>
    </row>
    <row r="16" spans="1:11" s="92" customFormat="1" ht="13.5" customHeight="1" thickBot="1">
      <c r="A16" s="134" t="s">
        <v>165</v>
      </c>
      <c r="B16" s="136" t="s">
        <v>156</v>
      </c>
      <c r="C16" s="136">
        <v>3851</v>
      </c>
      <c r="D16" s="180">
        <v>0</v>
      </c>
      <c r="E16" s="136">
        <v>3598</v>
      </c>
      <c r="F16" s="180">
        <v>0</v>
      </c>
      <c r="G16" s="136">
        <v>3041</v>
      </c>
      <c r="H16" s="180">
        <v>0</v>
      </c>
      <c r="I16" s="136">
        <v>3950</v>
      </c>
      <c r="J16" s="181">
        <v>0</v>
      </c>
      <c r="K16" s="163">
        <v>3821</v>
      </c>
    </row>
    <row r="17" ht="12.75" customHeight="1">
      <c r="A17" s="139" t="s">
        <v>221</v>
      </c>
    </row>
    <row r="18" ht="12">
      <c r="A18" s="140" t="s">
        <v>166</v>
      </c>
    </row>
    <row r="19" ht="12">
      <c r="A19" s="140"/>
    </row>
  </sheetData>
  <sheetProtection/>
  <mergeCells count="2">
    <mergeCell ref="A1:K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M36"/>
  <sheetViews>
    <sheetView showGridLines="0" zoomScalePageLayoutView="0" workbookViewId="0" topLeftCell="A1">
      <selection activeCell="K13" sqref="K13"/>
    </sheetView>
  </sheetViews>
  <sheetFormatPr defaultColWidth="8.00390625" defaultRowHeight="13.5"/>
  <cols>
    <col min="1" max="1" width="1.37890625" style="3" customWidth="1"/>
    <col min="2" max="2" width="13.75390625" style="3" customWidth="1"/>
    <col min="3" max="3" width="1.25" style="3" customWidth="1"/>
    <col min="4" max="4" width="10.50390625" style="3" customWidth="1"/>
    <col min="5" max="5" width="9.375" style="3" customWidth="1"/>
    <col min="6" max="6" width="6.875" style="3" customWidth="1"/>
    <col min="7" max="7" width="10.50390625" style="3" customWidth="1"/>
    <col min="8" max="8" width="9.375" style="3" customWidth="1"/>
    <col min="9" max="9" width="6.875" style="3" customWidth="1"/>
    <col min="10" max="10" width="10.50390625" style="3" customWidth="1"/>
    <col min="11" max="11" width="9.375" style="3" customWidth="1"/>
    <col min="12" max="12" width="6.875" style="3" customWidth="1"/>
    <col min="13" max="16384" width="8.00390625" style="3" customWidth="1"/>
  </cols>
  <sheetData>
    <row r="1" spans="1:12" s="2" customFormat="1" ht="18.75" customHeight="1">
      <c r="A1" s="1" t="s">
        <v>290</v>
      </c>
      <c r="B1" s="1"/>
      <c r="C1" s="1"/>
      <c r="D1" s="1"/>
      <c r="E1" s="1"/>
      <c r="F1" s="1"/>
      <c r="G1" s="1"/>
      <c r="H1" s="1"/>
      <c r="I1" s="1"/>
      <c r="J1" s="1"/>
      <c r="K1" s="1"/>
      <c r="L1" s="1"/>
    </row>
    <row r="2" ht="11.25" customHeight="1">
      <c r="D2" s="4"/>
    </row>
    <row r="3" spans="2:3" ht="12.75" thickBot="1">
      <c r="B3" s="5" t="s">
        <v>25</v>
      </c>
      <c r="C3" s="5"/>
    </row>
    <row r="4" spans="1:12" ht="15" customHeight="1">
      <c r="A4" s="6"/>
      <c r="B4" s="7" t="s">
        <v>7</v>
      </c>
      <c r="C4" s="8"/>
      <c r="D4" s="9" t="s">
        <v>8</v>
      </c>
      <c r="E4" s="9"/>
      <c r="F4" s="9"/>
      <c r="G4" s="9" t="s">
        <v>9</v>
      </c>
      <c r="H4" s="9"/>
      <c r="I4" s="9"/>
      <c r="J4" s="9" t="s">
        <v>10</v>
      </c>
      <c r="K4" s="10"/>
      <c r="L4" s="11"/>
    </row>
    <row r="5" spans="1:12" ht="15" customHeight="1">
      <c r="A5" s="12"/>
      <c r="B5" s="13" t="s">
        <v>26</v>
      </c>
      <c r="C5" s="14"/>
      <c r="D5" s="15" t="s">
        <v>11</v>
      </c>
      <c r="E5" s="16" t="s">
        <v>12</v>
      </c>
      <c r="F5" s="17"/>
      <c r="G5" s="15" t="s">
        <v>11</v>
      </c>
      <c r="H5" s="16" t="s">
        <v>12</v>
      </c>
      <c r="I5" s="17"/>
      <c r="J5" s="15" t="s">
        <v>11</v>
      </c>
      <c r="K5" s="16" t="s">
        <v>12</v>
      </c>
      <c r="L5" s="18"/>
    </row>
    <row r="6" spans="2:12" ht="12.75" customHeight="1">
      <c r="B6" s="19" t="s">
        <v>291</v>
      </c>
      <c r="C6" s="20"/>
      <c r="D6" s="21">
        <v>25</v>
      </c>
      <c r="E6" s="22">
        <v>4619</v>
      </c>
      <c r="F6" s="45">
        <v>1298</v>
      </c>
      <c r="G6" s="21">
        <v>14</v>
      </c>
      <c r="H6" s="22">
        <v>3489</v>
      </c>
      <c r="I6" s="45">
        <v>1202</v>
      </c>
      <c r="J6" s="21">
        <v>11</v>
      </c>
      <c r="K6" s="22">
        <v>1130</v>
      </c>
      <c r="L6" s="23">
        <v>96</v>
      </c>
    </row>
    <row r="7" spans="2:12" ht="12.75" customHeight="1">
      <c r="B7" s="19">
        <v>20</v>
      </c>
      <c r="C7" s="20"/>
      <c r="D7" s="21">
        <v>24</v>
      </c>
      <c r="E7" s="22">
        <v>4325</v>
      </c>
      <c r="F7" s="45">
        <v>1222</v>
      </c>
      <c r="G7" s="21">
        <v>14</v>
      </c>
      <c r="H7" s="22">
        <v>3337</v>
      </c>
      <c r="I7" s="45">
        <v>1215</v>
      </c>
      <c r="J7" s="21">
        <v>10</v>
      </c>
      <c r="K7" s="22">
        <v>988</v>
      </c>
      <c r="L7" s="23">
        <v>7</v>
      </c>
    </row>
    <row r="8" spans="2:12" ht="12.75" customHeight="1">
      <c r="B8" s="19">
        <v>21</v>
      </c>
      <c r="C8" s="20"/>
      <c r="D8" s="21">
        <v>23</v>
      </c>
      <c r="E8" s="22">
        <v>4116</v>
      </c>
      <c r="F8" s="45">
        <v>1259</v>
      </c>
      <c r="G8" s="21">
        <v>14</v>
      </c>
      <c r="H8" s="22">
        <v>3181</v>
      </c>
      <c r="I8" s="45">
        <v>1247</v>
      </c>
      <c r="J8" s="21">
        <v>9</v>
      </c>
      <c r="K8" s="22">
        <v>935</v>
      </c>
      <c r="L8" s="23">
        <v>12</v>
      </c>
    </row>
    <row r="9" spans="2:12" ht="12.75" customHeight="1">
      <c r="B9" s="19">
        <v>22</v>
      </c>
      <c r="C9" s="20"/>
      <c r="D9" s="21">
        <f>G9+J9</f>
        <v>23</v>
      </c>
      <c r="E9" s="21">
        <f>H9+K9</f>
        <v>3871</v>
      </c>
      <c r="F9" s="45">
        <f>I9+L9</f>
        <v>1201</v>
      </c>
      <c r="G9" s="21">
        <v>14</v>
      </c>
      <c r="H9" s="21">
        <v>2981</v>
      </c>
      <c r="I9" s="45">
        <v>1191</v>
      </c>
      <c r="J9" s="21">
        <v>9</v>
      </c>
      <c r="K9" s="21">
        <f>28+32+83+29+299+224+105+90</f>
        <v>890</v>
      </c>
      <c r="L9" s="45">
        <f>10</f>
        <v>10</v>
      </c>
    </row>
    <row r="10" spans="2:13" s="24" customFormat="1" ht="12.75" customHeight="1">
      <c r="B10" s="28">
        <v>23</v>
      </c>
      <c r="D10" s="285">
        <f>SUM(G10,J10)</f>
        <v>23</v>
      </c>
      <c r="E10" s="26">
        <f>H10+K10</f>
        <v>3697</v>
      </c>
      <c r="F10" s="286">
        <f>SUM(I10,L10)</f>
        <v>1123</v>
      </c>
      <c r="G10" s="287">
        <v>14</v>
      </c>
      <c r="H10" s="26">
        <v>2842</v>
      </c>
      <c r="I10" s="46">
        <v>1116</v>
      </c>
      <c r="J10" s="287">
        <v>9</v>
      </c>
      <c r="K10" s="287">
        <v>855</v>
      </c>
      <c r="L10" s="46">
        <v>7</v>
      </c>
      <c r="M10" s="27"/>
    </row>
    <row r="11" spans="2:12" s="24" customFormat="1" ht="7.5" customHeight="1">
      <c r="B11" s="28"/>
      <c r="C11" s="25"/>
      <c r="D11" s="26"/>
      <c r="E11" s="27"/>
      <c r="F11" s="27"/>
      <c r="G11" s="26"/>
      <c r="H11" s="27"/>
      <c r="I11" s="27"/>
      <c r="J11" s="27"/>
      <c r="K11" s="27"/>
      <c r="L11" s="27"/>
    </row>
    <row r="12" spans="2:12" s="24" customFormat="1" ht="12.75" customHeight="1">
      <c r="B12" s="29" t="s">
        <v>13</v>
      </c>
      <c r="C12" s="30"/>
      <c r="D12" s="26">
        <f>SUM(D15:D23)</f>
        <v>21</v>
      </c>
      <c r="E12" s="26">
        <f>SUM(E15:E23)</f>
        <v>3593</v>
      </c>
      <c r="F12" s="46">
        <f>SUM(F15:F23)</f>
        <v>1024</v>
      </c>
      <c r="G12" s="26">
        <v>12</v>
      </c>
      <c r="H12" s="26">
        <v>2738</v>
      </c>
      <c r="I12" s="46">
        <v>1017</v>
      </c>
      <c r="J12" s="26">
        <v>9</v>
      </c>
      <c r="K12" s="26">
        <v>855</v>
      </c>
      <c r="L12" s="46">
        <v>7</v>
      </c>
    </row>
    <row r="13" spans="2:12" s="24" customFormat="1" ht="12.75" customHeight="1">
      <c r="B13" s="29" t="s">
        <v>14</v>
      </c>
      <c r="C13" s="30"/>
      <c r="D13" s="26">
        <v>2</v>
      </c>
      <c r="E13" s="26">
        <v>104</v>
      </c>
      <c r="F13" s="46">
        <v>99</v>
      </c>
      <c r="G13" s="26">
        <v>2</v>
      </c>
      <c r="H13" s="26">
        <v>104</v>
      </c>
      <c r="I13" s="46">
        <v>99</v>
      </c>
      <c r="J13" s="27" t="s">
        <v>46</v>
      </c>
      <c r="K13" s="27" t="s">
        <v>46</v>
      </c>
      <c r="L13" s="26"/>
    </row>
    <row r="14" spans="2:12" ht="7.5" customHeight="1">
      <c r="B14" s="31"/>
      <c r="C14" s="32"/>
      <c r="D14" s="21"/>
      <c r="E14" s="22"/>
      <c r="F14" s="23"/>
      <c r="G14" s="21"/>
      <c r="H14" s="22"/>
      <c r="I14" s="23"/>
      <c r="J14" s="21"/>
      <c r="K14" s="22"/>
      <c r="L14" s="23"/>
    </row>
    <row r="15" spans="2:12" ht="12" customHeight="1">
      <c r="B15" s="31" t="s">
        <v>2</v>
      </c>
      <c r="C15" s="32"/>
      <c r="D15" s="21">
        <f>SUM(G15,J15)</f>
        <v>4</v>
      </c>
      <c r="E15" s="22">
        <f>SUM(H15,K15)</f>
        <v>1944</v>
      </c>
      <c r="F15" s="23">
        <f>SUM(I15)</f>
        <v>311</v>
      </c>
      <c r="G15" s="21">
        <v>1</v>
      </c>
      <c r="H15" s="22">
        <v>1839</v>
      </c>
      <c r="I15" s="23">
        <v>311</v>
      </c>
      <c r="J15" s="21">
        <v>3</v>
      </c>
      <c r="K15" s="38">
        <v>105</v>
      </c>
      <c r="L15" s="23"/>
    </row>
    <row r="16" spans="2:12" ht="12" customHeight="1">
      <c r="B16" s="31" t="s">
        <v>0</v>
      </c>
      <c r="C16" s="32"/>
      <c r="D16" s="21">
        <f>SUM(G16,J16)</f>
        <v>13</v>
      </c>
      <c r="E16" s="22">
        <f>SUM(H16,K16)</f>
        <v>1475</v>
      </c>
      <c r="F16" s="23">
        <f>SUM(I16,L16)</f>
        <v>683</v>
      </c>
      <c r="G16" s="21">
        <v>10</v>
      </c>
      <c r="H16" s="22">
        <v>877</v>
      </c>
      <c r="I16" s="23">
        <v>676</v>
      </c>
      <c r="J16" s="22">
        <v>3</v>
      </c>
      <c r="K16" s="22">
        <v>598</v>
      </c>
      <c r="L16" s="23">
        <v>7</v>
      </c>
    </row>
    <row r="17" spans="2:12" ht="12" customHeight="1">
      <c r="B17" s="31" t="s">
        <v>15</v>
      </c>
      <c r="C17" s="32"/>
      <c r="D17" s="22" t="s">
        <v>46</v>
      </c>
      <c r="E17" s="22" t="s">
        <v>46</v>
      </c>
      <c r="F17" s="22"/>
      <c r="G17" s="22" t="s">
        <v>46</v>
      </c>
      <c r="H17" s="22" t="s">
        <v>46</v>
      </c>
      <c r="I17" s="22"/>
      <c r="J17" s="22" t="s">
        <v>46</v>
      </c>
      <c r="K17" s="22" t="s">
        <v>46</v>
      </c>
      <c r="L17" s="22"/>
    </row>
    <row r="18" spans="2:12" ht="12" customHeight="1">
      <c r="B18" s="31" t="s">
        <v>16</v>
      </c>
      <c r="C18" s="32"/>
      <c r="D18" s="22" t="s">
        <v>46</v>
      </c>
      <c r="E18" s="22" t="s">
        <v>46</v>
      </c>
      <c r="F18" s="22"/>
      <c r="G18" s="22" t="s">
        <v>46</v>
      </c>
      <c r="H18" s="22" t="s">
        <v>46</v>
      </c>
      <c r="I18" s="22"/>
      <c r="J18" s="22" t="s">
        <v>46</v>
      </c>
      <c r="K18" s="22" t="s">
        <v>46</v>
      </c>
      <c r="L18" s="22"/>
    </row>
    <row r="19" spans="2:12" ht="12" customHeight="1">
      <c r="B19" s="31" t="s">
        <v>1</v>
      </c>
      <c r="C19" s="32"/>
      <c r="D19" s="21">
        <f>SUM(G19,J19)</f>
        <v>2</v>
      </c>
      <c r="E19" s="22">
        <f>SUM(H19,K19)</f>
        <v>113</v>
      </c>
      <c r="F19" s="23">
        <f>SUM(I19)</f>
        <v>30</v>
      </c>
      <c r="G19" s="21">
        <v>1</v>
      </c>
      <c r="H19" s="22">
        <v>22</v>
      </c>
      <c r="I19" s="23">
        <v>30</v>
      </c>
      <c r="J19" s="21">
        <v>1</v>
      </c>
      <c r="K19" s="22">
        <v>91</v>
      </c>
      <c r="L19" s="23"/>
    </row>
    <row r="20" spans="2:12" ht="12" customHeight="1">
      <c r="B20" s="31" t="s">
        <v>17</v>
      </c>
      <c r="C20" s="32"/>
      <c r="D20" s="22">
        <f>SUM(G20,J20)</f>
        <v>1</v>
      </c>
      <c r="E20" s="22">
        <f>SUM(K20)</f>
        <v>32</v>
      </c>
      <c r="F20" s="23"/>
      <c r="G20" s="22" t="s">
        <v>46</v>
      </c>
      <c r="H20" s="22" t="s">
        <v>46</v>
      </c>
      <c r="I20" s="22"/>
      <c r="J20" s="22">
        <v>1</v>
      </c>
      <c r="K20" s="22">
        <v>32</v>
      </c>
      <c r="L20" s="23"/>
    </row>
    <row r="21" spans="2:12" ht="12" customHeight="1">
      <c r="B21" s="31" t="s">
        <v>3</v>
      </c>
      <c r="C21" s="32"/>
      <c r="D21" s="22" t="s">
        <v>46</v>
      </c>
      <c r="E21" s="22" t="s">
        <v>46</v>
      </c>
      <c r="F21" s="22"/>
      <c r="G21" s="22" t="s">
        <v>46</v>
      </c>
      <c r="H21" s="22" t="s">
        <v>46</v>
      </c>
      <c r="I21" s="22"/>
      <c r="J21" s="22" t="s">
        <v>46</v>
      </c>
      <c r="K21" s="22" t="s">
        <v>46</v>
      </c>
      <c r="L21" s="23"/>
    </row>
    <row r="22" spans="2:12" ht="12" customHeight="1">
      <c r="B22" s="31" t="s">
        <v>5</v>
      </c>
      <c r="C22" s="32"/>
      <c r="D22" s="22" t="s">
        <v>46</v>
      </c>
      <c r="E22" s="22" t="s">
        <v>46</v>
      </c>
      <c r="F22" s="22"/>
      <c r="G22" s="22" t="s">
        <v>46</v>
      </c>
      <c r="H22" s="22" t="s">
        <v>46</v>
      </c>
      <c r="I22" s="22"/>
      <c r="J22" s="22" t="s">
        <v>46</v>
      </c>
      <c r="K22" s="22" t="s">
        <v>46</v>
      </c>
      <c r="L22" s="23"/>
    </row>
    <row r="23" spans="2:12" ht="12" customHeight="1">
      <c r="B23" s="31" t="s">
        <v>6</v>
      </c>
      <c r="C23" s="32"/>
      <c r="D23" s="21">
        <f>SUM(G23,J23)</f>
        <v>1</v>
      </c>
      <c r="E23" s="22">
        <f>SUM(K23)</f>
        <v>29</v>
      </c>
      <c r="F23" s="23"/>
      <c r="G23" s="22" t="s">
        <v>46</v>
      </c>
      <c r="H23" s="22" t="s">
        <v>46</v>
      </c>
      <c r="I23" s="22"/>
      <c r="J23" s="22">
        <v>1</v>
      </c>
      <c r="K23" s="22">
        <v>29</v>
      </c>
      <c r="L23" s="23"/>
    </row>
    <row r="24" spans="2:12" ht="12" customHeight="1">
      <c r="B24" s="31" t="s">
        <v>4</v>
      </c>
      <c r="C24" s="32"/>
      <c r="D24" s="22" t="s">
        <v>46</v>
      </c>
      <c r="E24" s="22" t="s">
        <v>46</v>
      </c>
      <c r="F24" s="22"/>
      <c r="G24" s="22" t="s">
        <v>46</v>
      </c>
      <c r="H24" s="22" t="s">
        <v>46</v>
      </c>
      <c r="I24" s="22"/>
      <c r="J24" s="22" t="s">
        <v>46</v>
      </c>
      <c r="K24" s="22" t="s">
        <v>46</v>
      </c>
      <c r="L24" s="22"/>
    </row>
    <row r="25" spans="2:12" ht="12" customHeight="1">
      <c r="B25" s="31"/>
      <c r="C25" s="32"/>
      <c r="D25" s="22"/>
      <c r="E25" s="22"/>
      <c r="F25" s="23"/>
      <c r="G25" s="22"/>
      <c r="H25" s="39"/>
      <c r="I25" s="23"/>
      <c r="J25" s="22"/>
      <c r="K25" s="22"/>
      <c r="L25" s="23"/>
    </row>
    <row r="26" spans="2:12" ht="12" customHeight="1">
      <c r="B26" s="31" t="s">
        <v>18</v>
      </c>
      <c r="C26" s="32"/>
      <c r="D26" s="22" t="s">
        <v>46</v>
      </c>
      <c r="E26" s="22" t="s">
        <v>46</v>
      </c>
      <c r="F26" s="22"/>
      <c r="G26" s="22" t="s">
        <v>46</v>
      </c>
      <c r="H26" s="22" t="s">
        <v>46</v>
      </c>
      <c r="I26" s="22"/>
      <c r="J26" s="22" t="s">
        <v>46</v>
      </c>
      <c r="K26" s="22" t="s">
        <v>46</v>
      </c>
      <c r="L26" s="23"/>
    </row>
    <row r="27" spans="2:12" ht="12" customHeight="1">
      <c r="B27" s="31" t="s">
        <v>19</v>
      </c>
      <c r="C27" s="32"/>
      <c r="D27" s="22" t="s">
        <v>46</v>
      </c>
      <c r="E27" s="22" t="s">
        <v>46</v>
      </c>
      <c r="F27" s="22"/>
      <c r="G27" s="22" t="s">
        <v>46</v>
      </c>
      <c r="H27" s="22" t="s">
        <v>46</v>
      </c>
      <c r="I27" s="23"/>
      <c r="J27" s="22" t="s">
        <v>46</v>
      </c>
      <c r="K27" s="22" t="s">
        <v>46</v>
      </c>
      <c r="L27" s="23"/>
    </row>
    <row r="28" spans="2:12" ht="12" customHeight="1">
      <c r="B28" s="31" t="s">
        <v>20</v>
      </c>
      <c r="C28" s="32"/>
      <c r="D28" s="22" t="s">
        <v>46</v>
      </c>
      <c r="E28" s="22" t="s">
        <v>46</v>
      </c>
      <c r="F28" s="23"/>
      <c r="G28" s="22" t="s">
        <v>46</v>
      </c>
      <c r="H28" s="22" t="s">
        <v>46</v>
      </c>
      <c r="I28" s="23"/>
      <c r="J28" s="22" t="s">
        <v>46</v>
      </c>
      <c r="K28" s="22" t="s">
        <v>46</v>
      </c>
      <c r="L28" s="23"/>
    </row>
    <row r="29" spans="2:12" ht="12" customHeight="1">
      <c r="B29" s="31" t="s">
        <v>21</v>
      </c>
      <c r="C29" s="32"/>
      <c r="D29" s="21">
        <f>SUM(J29,G29)</f>
        <v>2</v>
      </c>
      <c r="E29" s="22">
        <f>SUM(H29)</f>
        <v>104</v>
      </c>
      <c r="F29" s="23">
        <f>SUM(I29)</f>
        <v>99</v>
      </c>
      <c r="G29" s="22">
        <v>2</v>
      </c>
      <c r="H29" s="22">
        <v>104</v>
      </c>
      <c r="I29" s="23">
        <v>99</v>
      </c>
      <c r="J29" s="22" t="s">
        <v>46</v>
      </c>
      <c r="K29" s="22" t="s">
        <v>46</v>
      </c>
      <c r="L29" s="23"/>
    </row>
    <row r="30" spans="2:12" ht="12.75" customHeight="1">
      <c r="B30" s="31" t="s">
        <v>22</v>
      </c>
      <c r="C30" s="32"/>
      <c r="D30" s="22" t="s">
        <v>46</v>
      </c>
      <c r="E30" s="22" t="s">
        <v>46</v>
      </c>
      <c r="F30" s="23"/>
      <c r="G30" s="22" t="s">
        <v>46</v>
      </c>
      <c r="H30" s="22" t="s">
        <v>46</v>
      </c>
      <c r="I30" s="23"/>
      <c r="J30" s="22" t="s">
        <v>46</v>
      </c>
      <c r="K30" s="22" t="s">
        <v>46</v>
      </c>
      <c r="L30" s="40"/>
    </row>
    <row r="31" spans="1:12" s="33" customFormat="1" ht="12.75" customHeight="1">
      <c r="A31" s="3"/>
      <c r="B31" s="31" t="s">
        <v>23</v>
      </c>
      <c r="C31" s="32"/>
      <c r="D31" s="22" t="s">
        <v>46</v>
      </c>
      <c r="E31" s="22" t="s">
        <v>46</v>
      </c>
      <c r="F31" s="23"/>
      <c r="G31" s="22" t="s">
        <v>46</v>
      </c>
      <c r="H31" s="22" t="s">
        <v>46</v>
      </c>
      <c r="I31" s="23"/>
      <c r="J31" s="22" t="s">
        <v>46</v>
      </c>
      <c r="K31" s="22" t="s">
        <v>46</v>
      </c>
      <c r="L31" s="40"/>
    </row>
    <row r="32" spans="1:12" ht="12.75" customHeight="1" thickBot="1">
      <c r="A32" s="34"/>
      <c r="B32" s="35" t="s">
        <v>24</v>
      </c>
      <c r="C32" s="36"/>
      <c r="D32" s="41" t="s">
        <v>46</v>
      </c>
      <c r="E32" s="42" t="s">
        <v>46</v>
      </c>
      <c r="F32" s="43"/>
      <c r="G32" s="42" t="s">
        <v>46</v>
      </c>
      <c r="H32" s="42" t="s">
        <v>46</v>
      </c>
      <c r="I32" s="43"/>
      <c r="J32" s="42" t="s">
        <v>46</v>
      </c>
      <c r="K32" s="42" t="s">
        <v>46</v>
      </c>
      <c r="L32" s="44"/>
    </row>
    <row r="33" ht="12">
      <c r="A33" s="5" t="s">
        <v>27</v>
      </c>
    </row>
    <row r="34" ht="12">
      <c r="A34" s="37" t="s">
        <v>28</v>
      </c>
    </row>
    <row r="35" ht="12">
      <c r="A35" s="37" t="s">
        <v>29</v>
      </c>
    </row>
    <row r="36" spans="1:12" ht="12">
      <c r="A36" s="37"/>
      <c r="B36" s="338" t="s">
        <v>30</v>
      </c>
      <c r="C36" s="339"/>
      <c r="D36" s="339"/>
      <c r="E36" s="339"/>
      <c r="F36" s="339"/>
      <c r="G36" s="339"/>
      <c r="H36" s="339"/>
      <c r="I36" s="339"/>
      <c r="J36" s="339"/>
      <c r="K36" s="339"/>
      <c r="L36" s="339"/>
    </row>
  </sheetData>
  <sheetProtection/>
  <mergeCells count="1">
    <mergeCell ref="B36:L3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2013-04-13T04:22:25Z</cp:lastPrinted>
  <dcterms:created xsi:type="dcterms:W3CDTF">2010-04-02T06:29:26Z</dcterms:created>
  <dcterms:modified xsi:type="dcterms:W3CDTF">2014-06-25T02:08:05Z</dcterms:modified>
  <cp:category/>
  <cp:version/>
  <cp:contentType/>
  <cp:contentStatus/>
</cp:coreProperties>
</file>