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9630" activeTab="0"/>
  </bookViews>
  <sheets>
    <sheet name="- 25 -" sheetId="1" r:id="rId1"/>
    <sheet name="- 26 -" sheetId="2" r:id="rId2"/>
    <sheet name="- 27 -" sheetId="3" r:id="rId3"/>
    <sheet name="- 28 -" sheetId="4" r:id="rId4"/>
    <sheet name="- 29 -" sheetId="5" r:id="rId5"/>
    <sheet name="- 30 -" sheetId="6" r:id="rId6"/>
  </sheets>
  <definedNames>
    <definedName name="_xlnm.Print_Area" localSheetId="0">'- 25 -'!$A$1:$O$35</definedName>
    <definedName name="_xlnm.Print_Area" localSheetId="2">'- 27 -'!$A$1:$R$31</definedName>
    <definedName name="_xlnm.Print_Area" localSheetId="3">'- 28 -'!$A$1:$L$31</definedName>
    <definedName name="_xlnm.Print_Area" localSheetId="4">'- 29 -'!$A$1:$I$55</definedName>
    <definedName name="_xlnm.Print_Area" localSheetId="5">'- 30 -'!$A$1:$J$51</definedName>
  </definedNames>
  <calcPr fullCalcOnLoad="1"/>
</workbook>
</file>

<file path=xl/sharedStrings.xml><?xml version="1.0" encoding="utf-8"?>
<sst xmlns="http://schemas.openxmlformats.org/spreadsheetml/2006/main" count="288" uniqueCount="209">
  <si>
    <t xml:space="preserve">     2  「専修学校(一般課程)等入学者」は、専修学校(一般課程)及び各種学校に入学した者である。</t>
  </si>
  <si>
    <t xml:space="preserve">      校へ進学した者である。</t>
  </si>
  <si>
    <t xml:space="preserve"> (注)1  「高等学校等進学者」は、高等学校等の本科(全日制、定時制、通信制)、別科、高等専門学</t>
  </si>
  <si>
    <t>進学者</t>
  </si>
  <si>
    <t>うち</t>
  </si>
  <si>
    <t>うち</t>
  </si>
  <si>
    <t>不詳者</t>
  </si>
  <si>
    <t>外の者</t>
  </si>
  <si>
    <t>等入学者</t>
  </si>
  <si>
    <t>等入学者</t>
  </si>
  <si>
    <t>進学者</t>
  </si>
  <si>
    <t xml:space="preserve"> 他県への</t>
  </si>
  <si>
    <t>Dの</t>
  </si>
  <si>
    <t>C の</t>
  </si>
  <si>
    <t>B の</t>
  </si>
  <si>
    <t>A の</t>
  </si>
  <si>
    <t>計</t>
  </si>
  <si>
    <t>死亡・</t>
  </si>
  <si>
    <t>左記以</t>
  </si>
  <si>
    <t>就職者</t>
  </si>
  <si>
    <t>力開発施設</t>
  </si>
  <si>
    <t>(一般課程)</t>
  </si>
  <si>
    <t>(高等課程)</t>
  </si>
  <si>
    <t>学校等</t>
  </si>
  <si>
    <t>年度</t>
  </si>
  <si>
    <t>Aのうち</t>
  </si>
  <si>
    <t>左記ABCDのうち就職している者</t>
  </si>
  <si>
    <t>D公共職業能</t>
  </si>
  <si>
    <t>C専修学校</t>
  </si>
  <si>
    <t>B専修学校</t>
  </si>
  <si>
    <t>A  高等</t>
  </si>
  <si>
    <t>(単位：人)</t>
  </si>
  <si>
    <t>表-41  中学校の進路別卒業者数</t>
  </si>
  <si>
    <t>　</t>
  </si>
  <si>
    <t>　  度より8人（17.8％）減少している。</t>
  </si>
  <si>
    <t xml:space="preserve">    課程)等入学者及び公共職業能力開発施設等入学者のうち就職している者の12人で計37人になり、前年</t>
  </si>
  <si>
    <t xml:space="preserve"> (2)  就職者総数は、就職者の25人並びに高等学校等進学者､専修学校(高等課程)進学者､専修学校(一般</t>
  </si>
  <si>
    <t xml:space="preserve">減少している。   </t>
  </si>
  <si>
    <t>・ ｢左記以外の者」及び「死亡・不詳」は126人（男77人、女49人)で、前年度より25人（16.6％）</t>
  </si>
  <si>
    <t>・「就職者」は25人(男19人、女6人)で、前年度より4人(13.8％)減少している。</t>
  </si>
  <si>
    <t>は8人（男8人、女0人）となっている。</t>
  </si>
  <si>
    <t>・「専修学校(一般課程)等入学者」は1人(男1人、女0人)、「公共職業能力開発施設等入学者」</t>
  </si>
  <si>
    <t>・「専修学校(高等課程)進学者」は35人(男14人、女21人)で、前年度より5人（16.7％）増加している。</t>
  </si>
  <si>
    <t>人)で、前年度より108人(1.2％)増加している。</t>
  </si>
  <si>
    <t>・「高等学校等進学者」(昭和59年度より通信制へ進学した者を含む)は8,978人(男4,619人、女4,359</t>
  </si>
  <si>
    <t>　　いる。</t>
  </si>
  <si>
    <t xml:space="preserve"> (1)  平成25年3月の中学校卒業者は9,173人(男4,738人、女4,435人)で、前年度より78人(0.9％)増加して</t>
  </si>
  <si>
    <t>10  中学校の卒業後の状況</t>
  </si>
  <si>
    <t xml:space="preserve">   ただし、高等学校等進学率には含まない。</t>
  </si>
  <si>
    <t xml:space="preserve"> * 平成３年度から専修学校高等課程入学者は進学者として捉える。</t>
  </si>
  <si>
    <t>就   職   率</t>
  </si>
  <si>
    <t>高 等 学 校 等 進 学 率</t>
  </si>
  <si>
    <t>特別支援学校高等部本科</t>
  </si>
  <si>
    <t>高 等 専 門 学 校</t>
  </si>
  <si>
    <t>中等教育学校後期課程（全日制）</t>
  </si>
  <si>
    <t>定時制</t>
  </si>
  <si>
    <t>全日制</t>
  </si>
  <si>
    <t>高等学校    (本科)</t>
  </si>
  <si>
    <t>入学志願者</t>
  </si>
  <si>
    <t>Dのうち</t>
  </si>
  <si>
    <t>Cのうち</t>
  </si>
  <si>
    <t>掲</t>
  </si>
  <si>
    <t>Bのうち</t>
  </si>
  <si>
    <t>上記ABCDのうち就職している者</t>
  </si>
  <si>
    <t>再</t>
  </si>
  <si>
    <t xml:space="preserve"> Aのうち他県への進学者</t>
  </si>
  <si>
    <t xml:space="preserve"> G 死  亡 ・ 不  詳  者</t>
  </si>
  <si>
    <t xml:space="preserve"> F 上  記  以  外  の  者</t>
  </si>
  <si>
    <t xml:space="preserve"> E 就職者(上記ABC除く)</t>
  </si>
  <si>
    <t xml:space="preserve"> D公共職業能力開発施設等入学者</t>
  </si>
  <si>
    <t>各種学校</t>
  </si>
  <si>
    <t>専・一般</t>
  </si>
  <si>
    <t xml:space="preserve"> C</t>
  </si>
  <si>
    <t>専修学校        （一般課程）等入学者</t>
  </si>
  <si>
    <t xml:space="preserve"> B専修学校(高等課程)進学者</t>
  </si>
  <si>
    <t>別科</t>
  </si>
  <si>
    <t>学</t>
  </si>
  <si>
    <t>本科</t>
  </si>
  <si>
    <t>特別支援学校　高等部</t>
  </si>
  <si>
    <t>進</t>
  </si>
  <si>
    <t>高等専門学校</t>
  </si>
  <si>
    <t>等</t>
  </si>
  <si>
    <t>高等学校別科</t>
  </si>
  <si>
    <t>校</t>
  </si>
  <si>
    <t>通信制</t>
  </si>
  <si>
    <t>高</t>
  </si>
  <si>
    <t>A</t>
  </si>
  <si>
    <t>卒業者総数 A+B+C+D+E+F+G</t>
  </si>
  <si>
    <t>女</t>
  </si>
  <si>
    <t>男</t>
  </si>
  <si>
    <t>私 立</t>
  </si>
  <si>
    <t>国 ・ 公 立</t>
  </si>
  <si>
    <t>合  計</t>
  </si>
  <si>
    <t>進 路 区 分</t>
  </si>
  <si>
    <t>(単位：人・％)</t>
  </si>
  <si>
    <t xml:space="preserve">表-42 中学校の進路別卒業者数 </t>
  </si>
  <si>
    <t>太良町</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</si>
  <si>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</si>
  <si>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</si>
  <si>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</si>
  <si>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</si>
  <si>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</si>
  <si>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</si>
  <si>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</si>
  <si>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</si>
  <si>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</si>
  <si>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</si>
  <si>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</si>
  <si>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</si>
  <si>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</si>
  <si>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</si>
  <si>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</si>
  <si>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</si>
  <si>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</si>
  <si>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</si>
  <si>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</si>
  <si>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私立</t>
  </si>
  <si>
    <t>公立</t>
  </si>
  <si>
    <t>国立</t>
  </si>
  <si>
    <t>佐賀県</t>
  </si>
  <si>
    <t>G 死亡・
不詳</t>
  </si>
  <si>
    <t>F
左記以外
  の者</t>
  </si>
  <si>
    <t>E
就職者</t>
  </si>
  <si>
    <r>
      <t>D</t>
    </r>
    <r>
      <rPr>
        <sz val="7.5"/>
        <color indexed="8"/>
        <rFont val="ＭＳ 明朝"/>
        <family val="1"/>
      </rPr>
      <t xml:space="preserve"> </t>
    </r>
    <r>
      <rPr>
        <sz val="9"/>
        <color indexed="8"/>
        <rFont val="ＭＳ 明朝"/>
        <family val="1"/>
      </rPr>
      <t>公共職業
能力開発
施設</t>
    </r>
  </si>
  <si>
    <r>
      <t xml:space="preserve">C 専修
学校等
</t>
    </r>
    <r>
      <rPr>
        <sz val="9"/>
        <color indexed="8"/>
        <rFont val="ＭＳ 明朝"/>
        <family val="1"/>
      </rPr>
      <t>(一般課程)</t>
    </r>
  </si>
  <si>
    <t>B 専修学校
(高等課程)</t>
  </si>
  <si>
    <t>A 高等学校等
進学者</t>
  </si>
  <si>
    <t xml:space="preserve"> 計(A+B+C+D+E+F+G)</t>
  </si>
  <si>
    <t>(単位：人)</t>
  </si>
  <si>
    <t>表-43 中学校の市町別・進路別卒業者数</t>
  </si>
  <si>
    <t>-</t>
  </si>
  <si>
    <t>吉野ヶ里町</t>
  </si>
  <si>
    <t>-</t>
  </si>
  <si>
    <t>D</t>
  </si>
  <si>
    <t>C</t>
  </si>
  <si>
    <t>B</t>
  </si>
  <si>
    <t>就職者の内県内就職者</t>
  </si>
  <si>
    <t>高等学校等入学志願者</t>
  </si>
  <si>
    <t>特別支援学級の卒業者</t>
  </si>
  <si>
    <t>ABCDのうち就職している者</t>
  </si>
  <si>
    <t>Aのうち他県への進学者</t>
  </si>
  <si>
    <t>就職率(％)</t>
  </si>
  <si>
    <t>高等学校等進学率(％)</t>
  </si>
  <si>
    <t>再          掲</t>
  </si>
  <si>
    <t>(単位：人)</t>
  </si>
  <si>
    <t/>
  </si>
  <si>
    <t xml:space="preserve">    </t>
  </si>
  <si>
    <t xml:space="preserve">  =    就職者総数/中学校卒業者数×100   </t>
  </si>
  <si>
    <t xml:space="preserve">      就職率</t>
  </si>
  <si>
    <t xml:space="preserve">  =    他県の高等学校への進学者数/高等学校等への進学者数×100</t>
  </si>
  <si>
    <t xml:space="preserve">      県外進学率 </t>
  </si>
  <si>
    <t>　=　　高等学校等への進学者数/中学校卒業者数×100</t>
  </si>
  <si>
    <t xml:space="preserve">（注）高等学校等進学率   </t>
  </si>
  <si>
    <t>就職率</t>
  </si>
  <si>
    <t>除く進学率</t>
  </si>
  <si>
    <t>進学率</t>
  </si>
  <si>
    <t>通信制を</t>
  </si>
  <si>
    <t>県外</t>
  </si>
  <si>
    <t>年度</t>
  </si>
  <si>
    <t>全 国</t>
  </si>
  <si>
    <t>佐 賀 県</t>
  </si>
  <si>
    <t>(単位：％)</t>
  </si>
  <si>
    <t>表-45  高等学校等進学率・就職率の推移</t>
  </si>
  <si>
    <t xml:space="preserve">     全国と比較してみると、男子、女子とも同率となっている。</t>
  </si>
  <si>
    <t xml:space="preserve">  (4)　就職率は0.4％(男0.6％、女0.2％)で、前年度より0.1ポイント減少している。</t>
  </si>
  <si>
    <t>沖   縄</t>
  </si>
  <si>
    <t>鹿 児 島</t>
  </si>
  <si>
    <t>宮   崎</t>
  </si>
  <si>
    <t>大   分</t>
  </si>
  <si>
    <t>熊   本</t>
  </si>
  <si>
    <t>長   崎</t>
  </si>
  <si>
    <t>福   岡</t>
  </si>
  <si>
    <t>佐   賀</t>
  </si>
  <si>
    <t>全   国</t>
  </si>
  <si>
    <t>進   学   率</t>
  </si>
  <si>
    <t>区   分</t>
  </si>
  <si>
    <t>表-44  中学校卒業者の全国・九州各県高等学校等進学率</t>
  </si>
  <si>
    <t xml:space="preserve">     なっている。</t>
  </si>
  <si>
    <t xml:space="preserve">     進学率を全国と比較してみると、男子は0.6ポイント低くなっており、女子は0.4ポイント低く</t>
  </si>
  <si>
    <t xml:space="preserve"> (3) 高等学校等進学率は97.9％で、前年度より0.4ポイント増加している。</t>
  </si>
  <si>
    <t>男女別</t>
  </si>
  <si>
    <t>県外</t>
  </si>
  <si>
    <t>県内</t>
  </si>
  <si>
    <t>地域別</t>
  </si>
  <si>
    <t>計</t>
  </si>
  <si>
    <t>女</t>
  </si>
  <si>
    <t>男</t>
  </si>
  <si>
    <t>左記以外
・不詳</t>
  </si>
  <si>
    <t>第三次産業</t>
  </si>
  <si>
    <t>第二次産業</t>
  </si>
  <si>
    <t>第一次産業</t>
  </si>
  <si>
    <t>区 分</t>
  </si>
  <si>
    <t>(単位：人)</t>
  </si>
  <si>
    <t>表-47 中学校の県内・県外別産業別就職者数</t>
  </si>
  <si>
    <t xml:space="preserve">    ものを除く)}の14人(37.8％)の順になっている。</t>
  </si>
  <si>
    <r>
      <t xml:space="preserve">     医療，福祉、複合サービス事業、サービス業</t>
    </r>
    <r>
      <rPr>
        <sz val="11"/>
        <color indexed="8"/>
        <rFont val="ＭＳ 明朝"/>
        <family val="1"/>
      </rPr>
      <t>(</t>
    </r>
    <r>
      <rPr>
        <sz val="10"/>
        <color indexed="8"/>
        <rFont val="ＭＳ 明朝"/>
        <family val="1"/>
      </rPr>
      <t>他に分類されないもの</t>
    </r>
    <r>
      <rPr>
        <sz val="11"/>
        <color indexed="8"/>
        <rFont val="ＭＳ 明朝"/>
        <family val="1"/>
      </rPr>
      <t>)</t>
    </r>
    <r>
      <rPr>
        <sz val="10"/>
        <color indexed="8"/>
        <rFont val="ＭＳ 明朝"/>
        <family val="1"/>
      </rPr>
      <t>、公務</t>
    </r>
    <r>
      <rPr>
        <sz val="10"/>
        <color indexed="8"/>
        <rFont val="ＭＳ 明朝"/>
        <family val="1"/>
      </rPr>
      <t xml:space="preserve"> (</t>
    </r>
    <r>
      <rPr>
        <sz val="10"/>
        <color indexed="8"/>
        <rFont val="ＭＳ 明朝"/>
        <family val="1"/>
      </rPr>
      <t>他に分類される</t>
    </r>
  </si>
  <si>
    <t xml:space="preserve">     技術サービス業、宿泊業，飲食サービス業、生活関連サービス業，娯楽業、教育，学習支援業、</t>
  </si>
  <si>
    <t xml:space="preserve">     運輸業，郵便業、卸売業，小売業、金融業，保険業、不動産業，物品賃貸業、学術研究，専門・</t>
  </si>
  <si>
    <t xml:space="preserve">     設業、製造業)の18人(48.6％)、次いで第3次産業{電気・ガス・熱供給・水道業、情報通信業、</t>
  </si>
  <si>
    <t xml:space="preserve">  (6)  就職者総数を産業部門別にみると、最も多いのが第2次産業 (鉱業，採石業，砂利採取業、建</t>
  </si>
  <si>
    <t>県外就職率</t>
  </si>
  <si>
    <t>県内就職率</t>
  </si>
  <si>
    <t>県外就職者数</t>
  </si>
  <si>
    <t>県内就職者数</t>
  </si>
  <si>
    <t>総就職者数</t>
  </si>
  <si>
    <t>年  度</t>
  </si>
  <si>
    <t>(単位：人・％)</t>
  </si>
  <si>
    <t>表-46 中卒者の県内・県外就職者</t>
  </si>
  <si>
    <t xml:space="preserve">  (5)  就職者総数のうち県外へ就職した者は12人(32.4％)で、前年度と同数になっている。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</si>
</sst>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0;_ * &quot;-&quot;_ ;_ @_ "/>
    <numFmt numFmtId="177" formatCode="_ * #,##0.0_ ;_ * \-#,##0.0_ ;_ * &quot;-&quot;_ ;_ @_ "/>
    <numFmt numFmtId="178" formatCode="#,##0__;&quot;△&quot;\ #,##0;__\ * &quot;-&quot;;_ @_ "/>
    <numFmt numFmtId="179" formatCode="#,##0.0;&quot;△&quot;\ #,##0.0;\ * &quot;-&quot;_ ;_ @_ "/>
    <numFmt numFmtId="180" formatCode="0.0"/>
    <numFmt numFmtId="181" formatCode="#,##0.0_);[Red]\(#,##0.0\)"/>
    <numFmt numFmtId="182" formatCode="0.0_ "/>
    <numFmt numFmtId="183" formatCode="0.0_);[Red]\(0.0\)"/>
    <numFmt numFmtId="184" formatCode="0_ "/>
    <numFmt numFmtId="185" formatCode="[=96]&quot;0.0&quot;;[=96.2]&quot;&quot;;##0.0"/>
  </numFmts>
  <fonts count="6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0"/>
      <color indexed="8"/>
      <name val="ＭＳ 明朝"/>
      <family val="1"/>
    </font>
    <font>
      <sz val="6"/>
      <name val="ＭＳ Ｐゴシック"/>
      <family val="3"/>
    </font>
    <font>
      <sz val="6"/>
      <name val="ＭＳ Ｐ明朝"/>
      <family val="1"/>
    </font>
    <font>
      <sz val="8"/>
      <color indexed="8"/>
      <name val="ＭＳ 明朝"/>
      <family val="1"/>
    </font>
    <font>
      <b/>
      <sz val="11"/>
      <color indexed="8"/>
      <name val="ＭＳ ゴシック"/>
      <family val="3"/>
    </font>
    <font>
      <sz val="10"/>
      <name val="ＭＳ 明朝"/>
      <family val="1"/>
    </font>
    <font>
      <sz val="11"/>
      <color indexed="8"/>
      <name val="ＭＳ 明朝"/>
      <family val="1"/>
    </font>
    <font>
      <sz val="9"/>
      <color indexed="8"/>
      <name val="ＭＳ 明朝"/>
      <family val="1"/>
    </font>
    <font>
      <sz val="10"/>
      <color indexed="10"/>
      <name val="ＭＳ 明朝"/>
      <family val="1"/>
    </font>
    <font>
      <sz val="8"/>
      <color indexed="10"/>
      <name val="ＭＳ 明朝"/>
      <family val="1"/>
    </font>
    <font>
      <sz val="7"/>
      <color indexed="10"/>
      <name val="ＭＳ 明朝"/>
      <family val="1"/>
    </font>
    <font>
      <sz val="7.5"/>
      <color indexed="8"/>
      <name val="ＭＳ 明朝"/>
      <family val="1"/>
    </font>
    <font>
      <sz val="11.25"/>
      <color indexed="8"/>
      <name val="ＭＳ Ｐゴシック"/>
      <family val="3"/>
    </font>
    <font>
      <sz val="11.25"/>
      <color indexed="8"/>
      <name val="ＭＳ 明朝"/>
      <family val="1"/>
    </font>
    <font>
      <b/>
      <sz val="11.25"/>
      <color indexed="8"/>
      <name val="ＭＳ ゴシック"/>
      <family val="3"/>
    </font>
    <font>
      <sz val="8.25"/>
      <color indexed="8"/>
      <name val="ＭＳ 明朝"/>
      <family val="1"/>
    </font>
    <font>
      <sz val="9.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b/>
      <sz val="11"/>
      <color theme="1"/>
      <name val="ＭＳ ゴシック"/>
      <family val="3"/>
    </font>
    <font>
      <sz val="11"/>
      <color theme="1"/>
      <name val="ＭＳ Ｐゴシック"/>
      <family val="3"/>
    </font>
    <font>
      <sz val="11"/>
      <color theme="1"/>
      <name val="ＭＳ 明朝"/>
      <family val="1"/>
    </font>
    <font>
      <sz val="9"/>
      <color theme="1"/>
      <name val="ＭＳ 明朝"/>
      <family val="1"/>
    </font>
    <font>
      <sz val="10"/>
      <color rgb="FFFF0000"/>
      <name val="ＭＳ 明朝"/>
      <family val="1"/>
    </font>
    <font>
      <sz val="8"/>
      <color rgb="FFFF0000"/>
      <name val="ＭＳ 明朝"/>
      <family val="1"/>
    </font>
    <font>
      <sz val="7"/>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diagonalUp="1">
      <left>
        <color indexed="63"/>
      </left>
      <right style="thin"/>
      <top>
        <color indexed="63"/>
      </top>
      <bottom style="thin"/>
      <diagonal style="thin"/>
    </border>
    <border diagonalUp="1">
      <left>
        <color indexed="63"/>
      </left>
      <right>
        <color indexed="63"/>
      </right>
      <top>
        <color indexed="63"/>
      </top>
      <bottom style="thin"/>
      <diagonal style="thin"/>
    </border>
    <border diagonalUp="1">
      <left style="thin"/>
      <right>
        <color indexed="63"/>
      </right>
      <top>
        <color indexed="63"/>
      </top>
      <bottom style="thin"/>
      <diagonal style="thin"/>
    </border>
    <border>
      <left style="thin"/>
      <right>
        <color indexed="63"/>
      </right>
      <top style="thin"/>
      <bottom style="thin"/>
    </border>
    <border diagonalUp="1">
      <left>
        <color indexed="63"/>
      </left>
      <right style="thin"/>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left>
        <color indexed="63"/>
      </left>
      <right style="thin"/>
      <top>
        <color indexed="63"/>
      </top>
      <bottom style="thin"/>
    </border>
    <border>
      <left style="thin"/>
      <right style="thin"/>
      <top style="medium"/>
      <bottom style="medium"/>
    </border>
    <border>
      <left style="thin"/>
      <right style="thin"/>
      <top style="thin"/>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medium"/>
    </border>
    <border>
      <left style="dashed"/>
      <right>
        <color indexed="63"/>
      </right>
      <top style="thin"/>
      <bottom style="thin"/>
    </border>
    <border>
      <left style="dashed"/>
      <right style="dashed"/>
      <top style="thin"/>
      <bottom style="thin"/>
    </border>
    <border>
      <left style="dashed"/>
      <right>
        <color indexed="63"/>
      </right>
      <top>
        <color indexed="63"/>
      </top>
      <bottom style="thin"/>
    </border>
    <border>
      <left style="dashed"/>
      <right style="dashed"/>
      <top>
        <color indexed="63"/>
      </top>
      <bottom style="thin"/>
    </border>
    <border>
      <left style="dashed"/>
      <right>
        <color indexed="63"/>
      </right>
      <top style="thin"/>
      <bottom>
        <color indexed="63"/>
      </bottom>
    </border>
    <border>
      <left style="dashed"/>
      <right style="dashed"/>
      <top style="thin"/>
      <bottom>
        <color indexed="63"/>
      </bottom>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18" fillId="0" borderId="0">
      <alignment/>
      <protection/>
    </xf>
    <xf numFmtId="0" fontId="24" fillId="0" borderId="0">
      <alignment/>
      <protection/>
    </xf>
    <xf numFmtId="0" fontId="18" fillId="0" borderId="0">
      <alignment/>
      <protection/>
    </xf>
    <xf numFmtId="0" fontId="52" fillId="32" borderId="0" applyNumberFormat="0" applyBorder="0" applyAlignment="0" applyProtection="0"/>
  </cellStyleXfs>
  <cellXfs count="252">
    <xf numFmtId="0" fontId="0" fillId="0" borderId="0" xfId="0" applyAlignment="1">
      <alignment/>
    </xf>
    <xf numFmtId="0" fontId="53" fillId="0" borderId="0" xfId="60" applyFont="1" applyAlignment="1">
      <alignment vertical="center"/>
      <protection/>
    </xf>
    <xf numFmtId="0" fontId="53" fillId="0" borderId="0" xfId="60" applyFont="1" applyAlignment="1" quotePrefix="1">
      <alignment horizontal="left" vertical="center"/>
      <protection/>
    </xf>
    <xf numFmtId="176" fontId="53" fillId="0" borderId="10" xfId="48" applyNumberFormat="1" applyFont="1" applyFill="1" applyBorder="1" applyAlignment="1">
      <alignment vertical="center"/>
    </xf>
    <xf numFmtId="176" fontId="53" fillId="0" borderId="10" xfId="48" applyNumberFormat="1" applyFont="1" applyBorder="1" applyAlignment="1">
      <alignment horizontal="right" vertical="center"/>
    </xf>
    <xf numFmtId="176" fontId="53" fillId="0" borderId="10" xfId="48" applyNumberFormat="1" applyFont="1" applyBorder="1" applyAlignment="1">
      <alignment vertical="center"/>
    </xf>
    <xf numFmtId="0" fontId="53" fillId="0" borderId="10" xfId="60" applyFont="1" applyBorder="1" applyAlignment="1">
      <alignment horizontal="center" vertical="center"/>
      <protection/>
    </xf>
    <xf numFmtId="0" fontId="53" fillId="0" borderId="0" xfId="60" applyFont="1" applyBorder="1" applyAlignment="1">
      <alignment vertical="center"/>
      <protection/>
    </xf>
    <xf numFmtId="0" fontId="54" fillId="0" borderId="11" xfId="60" applyFont="1" applyBorder="1" applyAlignment="1">
      <alignment horizontal="center" vertical="center"/>
      <protection/>
    </xf>
    <xf numFmtId="0" fontId="54" fillId="0" borderId="12" xfId="60" applyFont="1" applyBorder="1" applyAlignment="1">
      <alignment vertical="center"/>
      <protection/>
    </xf>
    <xf numFmtId="0" fontId="54" fillId="0" borderId="12" xfId="60" applyFont="1" applyBorder="1" applyAlignment="1">
      <alignment horizontal="center" vertical="center"/>
      <protection/>
    </xf>
    <xf numFmtId="0" fontId="54" fillId="0" borderId="11" xfId="60" applyFont="1" applyBorder="1" applyAlignment="1">
      <alignment vertical="center"/>
      <protection/>
    </xf>
    <xf numFmtId="0" fontId="53" fillId="0" borderId="13" xfId="60" applyFont="1" applyBorder="1" applyAlignment="1">
      <alignment vertical="center"/>
      <protection/>
    </xf>
    <xf numFmtId="0" fontId="54" fillId="0" borderId="14" xfId="60" applyFont="1" applyBorder="1" applyAlignment="1">
      <alignment vertical="center"/>
      <protection/>
    </xf>
    <xf numFmtId="0" fontId="54" fillId="0" borderId="14" xfId="60" applyFont="1" applyBorder="1" applyAlignment="1">
      <alignment horizontal="center" vertical="center"/>
      <protection/>
    </xf>
    <xf numFmtId="0" fontId="54" fillId="0" borderId="15" xfId="60" applyFont="1" applyBorder="1" applyAlignment="1">
      <alignment horizontal="center" vertical="center"/>
      <protection/>
    </xf>
    <xf numFmtId="0" fontId="54" fillId="0" borderId="0" xfId="60" applyFont="1" applyBorder="1" applyAlignment="1">
      <alignment horizontal="center" vertical="center"/>
      <protection/>
    </xf>
    <xf numFmtId="0" fontId="54" fillId="0" borderId="16" xfId="60" applyFont="1" applyBorder="1" applyAlignment="1">
      <alignment horizontal="center" vertical="center"/>
      <protection/>
    </xf>
    <xf numFmtId="0" fontId="53" fillId="0" borderId="17" xfId="60" applyFont="1" applyBorder="1" applyAlignment="1">
      <alignment horizontal="center" vertical="center"/>
      <protection/>
    </xf>
    <xf numFmtId="0" fontId="54" fillId="0" borderId="18" xfId="60" applyFont="1" applyBorder="1" applyAlignment="1">
      <alignment horizontal="center" vertical="center"/>
      <protection/>
    </xf>
    <xf numFmtId="0" fontId="54" fillId="0" borderId="10" xfId="60" applyFont="1" applyBorder="1" applyAlignment="1">
      <alignment vertical="center" wrapText="1"/>
      <protection/>
    </xf>
    <xf numFmtId="0" fontId="54" fillId="0" borderId="19" xfId="60" applyFont="1" applyBorder="1" applyAlignment="1">
      <alignment vertical="center" wrapText="1"/>
      <protection/>
    </xf>
    <xf numFmtId="0" fontId="54" fillId="0" borderId="20" xfId="60" applyFont="1" applyBorder="1" applyAlignment="1">
      <alignment vertical="center" wrapText="1"/>
      <protection/>
    </xf>
    <xf numFmtId="0" fontId="54" fillId="0" borderId="20" xfId="60" applyFont="1" applyBorder="1" applyAlignment="1">
      <alignment horizontal="left" vertical="center"/>
      <protection/>
    </xf>
    <xf numFmtId="0" fontId="54" fillId="0" borderId="15" xfId="60" applyFont="1" applyBorder="1" applyAlignment="1">
      <alignment vertical="center"/>
      <protection/>
    </xf>
    <xf numFmtId="0" fontId="54" fillId="0" borderId="21" xfId="60" applyFont="1" applyBorder="1" applyAlignment="1">
      <alignment vertical="center"/>
      <protection/>
    </xf>
    <xf numFmtId="0" fontId="53" fillId="0" borderId="22" xfId="60" applyFont="1" applyBorder="1" applyAlignment="1">
      <alignment vertical="center"/>
      <protection/>
    </xf>
    <xf numFmtId="0" fontId="53" fillId="0" borderId="0" xfId="60" applyFont="1" applyAlignment="1" quotePrefix="1">
      <alignment horizontal="right" vertical="center"/>
      <protection/>
    </xf>
    <xf numFmtId="0" fontId="55" fillId="0" borderId="0" xfId="60" applyFont="1" applyAlignment="1">
      <alignment vertical="center"/>
      <protection/>
    </xf>
    <xf numFmtId="0" fontId="53" fillId="0" borderId="0" xfId="60" applyFont="1" applyAlignment="1">
      <alignment horizontal="right" vertical="center"/>
      <protection/>
    </xf>
    <xf numFmtId="0" fontId="53" fillId="0" borderId="0" xfId="60" applyFont="1" applyAlignment="1">
      <alignment horizontal="left" vertical="center"/>
      <protection/>
    </xf>
    <xf numFmtId="0" fontId="53" fillId="0" borderId="0" xfId="60" applyFont="1" applyAlignment="1">
      <alignment horizontal="left" vertical="center" indent="2"/>
      <protection/>
    </xf>
    <xf numFmtId="0" fontId="53" fillId="0" borderId="0" xfId="60" applyFont="1" applyAlignment="1" quotePrefix="1">
      <alignment horizontal="left" vertical="center" indent="1"/>
      <protection/>
    </xf>
    <xf numFmtId="0" fontId="53" fillId="0" borderId="0" xfId="61" applyFont="1" applyAlignment="1">
      <alignment vertical="center"/>
      <protection/>
    </xf>
    <xf numFmtId="0" fontId="53" fillId="0" borderId="0" xfId="60" applyFont="1" applyAlignment="1" quotePrefix="1">
      <alignment horizontal="left" vertical="center" indent="2"/>
      <protection/>
    </xf>
    <xf numFmtId="0" fontId="53" fillId="0" borderId="0" xfId="60" applyFont="1" applyFill="1" applyAlignment="1">
      <alignment vertical="center"/>
      <protection/>
    </xf>
    <xf numFmtId="41" fontId="53" fillId="0" borderId="23" xfId="60" applyNumberFormat="1" applyFont="1" applyBorder="1" applyAlignment="1">
      <alignment horizontal="center" vertical="center"/>
      <protection/>
    </xf>
    <xf numFmtId="41" fontId="53" fillId="0" borderId="24" xfId="60" applyNumberFormat="1" applyFont="1" applyBorder="1" applyAlignment="1">
      <alignment horizontal="center" vertical="center"/>
      <protection/>
    </xf>
    <xf numFmtId="41" fontId="53" fillId="0" borderId="25" xfId="60" applyNumberFormat="1" applyFont="1" applyBorder="1" applyAlignment="1">
      <alignment horizontal="center" vertical="center"/>
      <protection/>
    </xf>
    <xf numFmtId="177" fontId="53" fillId="0" borderId="10" xfId="48" applyNumberFormat="1" applyFont="1" applyFill="1" applyBorder="1" applyAlignment="1">
      <alignment vertical="center"/>
    </xf>
    <xf numFmtId="0" fontId="53" fillId="0" borderId="19" xfId="60" applyFont="1" applyBorder="1" applyAlignment="1">
      <alignment horizontal="centerContinuous" vertical="center"/>
      <protection/>
    </xf>
    <xf numFmtId="0" fontId="53" fillId="0" borderId="20" xfId="60" applyFont="1" applyBorder="1" applyAlignment="1">
      <alignment horizontal="centerContinuous" vertical="center"/>
      <protection/>
    </xf>
    <xf numFmtId="0" fontId="53" fillId="0" borderId="26" xfId="60" applyFont="1" applyBorder="1" applyAlignment="1">
      <alignment horizontal="centerContinuous" vertical="center"/>
      <protection/>
    </xf>
    <xf numFmtId="41" fontId="53" fillId="0" borderId="27" xfId="60" applyNumberFormat="1" applyFont="1" applyBorder="1" applyAlignment="1">
      <alignment horizontal="center" vertical="center"/>
      <protection/>
    </xf>
    <xf numFmtId="41" fontId="53" fillId="0" borderId="28" xfId="60" applyNumberFormat="1" applyFont="1" applyBorder="1" applyAlignment="1">
      <alignment horizontal="center" vertical="center"/>
      <protection/>
    </xf>
    <xf numFmtId="41" fontId="53" fillId="0" borderId="29" xfId="60" applyNumberFormat="1" applyFont="1" applyBorder="1" applyAlignment="1">
      <alignment horizontal="center" vertical="center"/>
      <protection/>
    </xf>
    <xf numFmtId="41" fontId="53" fillId="0" borderId="10" xfId="48" applyNumberFormat="1" applyFont="1" applyBorder="1" applyAlignment="1">
      <alignment horizontal="right" vertical="center"/>
    </xf>
    <xf numFmtId="41" fontId="53" fillId="0" borderId="10" xfId="48" applyNumberFormat="1" applyFont="1" applyBorder="1" applyAlignment="1">
      <alignment vertical="center"/>
    </xf>
    <xf numFmtId="0" fontId="53" fillId="0" borderId="19" xfId="60" applyFont="1" applyFill="1" applyBorder="1" applyAlignment="1">
      <alignment horizontal="centerContinuous" vertical="center"/>
      <protection/>
    </xf>
    <xf numFmtId="0" fontId="53" fillId="0" borderId="26" xfId="60" applyFont="1" applyFill="1" applyBorder="1" applyAlignment="1">
      <alignment horizontal="centerContinuous" vertical="center"/>
      <protection/>
    </xf>
    <xf numFmtId="0" fontId="56" fillId="0" borderId="11" xfId="0" applyFont="1" applyBorder="1" applyAlignment="1">
      <alignment horizontal="center" vertical="center" textRotation="255"/>
    </xf>
    <xf numFmtId="0" fontId="56" fillId="0" borderId="16" xfId="0" applyFont="1" applyBorder="1" applyAlignment="1">
      <alignment horizontal="center" vertical="center" textRotation="255"/>
    </xf>
    <xf numFmtId="0" fontId="57" fillId="0" borderId="19" xfId="62" applyFont="1" applyBorder="1" applyAlignment="1">
      <alignment horizontal="center" vertical="center" shrinkToFit="1"/>
      <protection/>
    </xf>
    <xf numFmtId="0" fontId="53" fillId="0" borderId="26" xfId="60" applyFont="1" applyFill="1" applyBorder="1" applyAlignment="1">
      <alignment horizontal="center" vertical="center" shrinkToFit="1"/>
      <protection/>
    </xf>
    <xf numFmtId="0" fontId="53" fillId="0" borderId="10" xfId="60" applyFont="1" applyFill="1" applyBorder="1" applyAlignment="1">
      <alignment horizontal="center" vertical="center"/>
      <protection/>
    </xf>
    <xf numFmtId="0" fontId="53" fillId="0" borderId="11" xfId="60" applyFont="1" applyFill="1" applyBorder="1" applyAlignment="1">
      <alignment horizontal="center" vertical="center" wrapText="1"/>
      <protection/>
    </xf>
    <xf numFmtId="41" fontId="53" fillId="0" borderId="10" xfId="48" applyNumberFormat="1" applyFont="1" applyFill="1" applyBorder="1" applyAlignment="1">
      <alignment vertical="center"/>
    </xf>
    <xf numFmtId="0" fontId="53" fillId="0" borderId="15" xfId="60" applyFont="1" applyFill="1" applyBorder="1" applyAlignment="1">
      <alignment horizontal="center" vertical="center" wrapText="1"/>
      <protection/>
    </xf>
    <xf numFmtId="0" fontId="53" fillId="0" borderId="15" xfId="60" applyFont="1" applyFill="1" applyBorder="1" applyAlignment="1">
      <alignment horizontal="center" vertical="center" textRotation="255"/>
      <protection/>
    </xf>
    <xf numFmtId="0" fontId="53" fillId="0" borderId="19" xfId="60" applyFont="1" applyFill="1" applyBorder="1" applyAlignment="1">
      <alignment horizontal="center" vertical="center"/>
      <protection/>
    </xf>
    <xf numFmtId="0" fontId="53" fillId="0" borderId="11" xfId="60" applyFont="1" applyFill="1" applyBorder="1" applyAlignment="1">
      <alignment vertical="center"/>
      <protection/>
    </xf>
    <xf numFmtId="0" fontId="53" fillId="0" borderId="16" xfId="60" applyFont="1" applyFill="1" applyBorder="1" applyAlignment="1">
      <alignment horizontal="center" vertical="center" wrapText="1"/>
      <protection/>
    </xf>
    <xf numFmtId="0" fontId="53" fillId="0" borderId="16" xfId="60" applyFont="1" applyFill="1" applyBorder="1" applyAlignment="1">
      <alignment horizontal="center" vertical="center"/>
      <protection/>
    </xf>
    <xf numFmtId="0" fontId="53" fillId="0" borderId="16" xfId="60" applyFont="1" applyFill="1" applyBorder="1" applyAlignment="1">
      <alignment vertical="center"/>
      <protection/>
    </xf>
    <xf numFmtId="41" fontId="53" fillId="0" borderId="10" xfId="48" applyNumberFormat="1" applyFont="1" applyFill="1" applyBorder="1" applyAlignment="1">
      <alignment horizontal="right" vertical="center"/>
    </xf>
    <xf numFmtId="0" fontId="53" fillId="0" borderId="19" xfId="60" applyFont="1" applyFill="1" applyBorder="1" applyAlignment="1">
      <alignment vertical="center"/>
      <protection/>
    </xf>
    <xf numFmtId="0" fontId="53" fillId="0" borderId="22" xfId="60" applyFont="1" applyFill="1" applyBorder="1" applyAlignment="1">
      <alignment vertical="center"/>
      <protection/>
    </xf>
    <xf numFmtId="0" fontId="53" fillId="0" borderId="15" xfId="60" applyFont="1" applyFill="1" applyBorder="1" applyAlignment="1">
      <alignment vertical="center"/>
      <protection/>
    </xf>
    <xf numFmtId="0" fontId="53" fillId="0" borderId="19" xfId="60" applyFont="1" applyBorder="1" applyAlignment="1">
      <alignment horizontal="center" vertical="center"/>
      <protection/>
    </xf>
    <xf numFmtId="0" fontId="53" fillId="0" borderId="20" xfId="60" applyFont="1" applyBorder="1" applyAlignment="1">
      <alignment vertical="center"/>
      <protection/>
    </xf>
    <xf numFmtId="0" fontId="53" fillId="0" borderId="26" xfId="60" applyFont="1" applyBorder="1" applyAlignment="1">
      <alignment vertical="center"/>
      <protection/>
    </xf>
    <xf numFmtId="0" fontId="53" fillId="0" borderId="0" xfId="60" applyFont="1" applyBorder="1" applyAlignment="1">
      <alignment horizontal="center" vertical="center"/>
      <protection/>
    </xf>
    <xf numFmtId="0" fontId="53" fillId="0" borderId="17" xfId="60" applyFont="1" applyBorder="1" applyAlignment="1">
      <alignment vertical="center"/>
      <protection/>
    </xf>
    <xf numFmtId="0" fontId="53" fillId="0" borderId="19" xfId="60" applyFont="1" applyBorder="1" applyAlignment="1">
      <alignment vertical="center"/>
      <protection/>
    </xf>
    <xf numFmtId="0" fontId="58" fillId="0" borderId="12" xfId="60" applyFont="1" applyBorder="1" applyAlignment="1">
      <alignment vertical="center"/>
      <protection/>
    </xf>
    <xf numFmtId="0" fontId="57" fillId="0" borderId="30" xfId="60" applyFont="1" applyBorder="1" applyAlignment="1">
      <alignment horizontal="center" vertical="center" wrapText="1"/>
      <protection/>
    </xf>
    <xf numFmtId="0" fontId="57" fillId="0" borderId="11" xfId="60" applyFont="1" applyBorder="1" applyAlignment="1">
      <alignment horizontal="left" vertical="center" wrapText="1"/>
      <protection/>
    </xf>
    <xf numFmtId="0" fontId="53" fillId="0" borderId="14" xfId="60" applyFont="1" applyBorder="1" applyAlignment="1">
      <alignment horizontal="center" vertical="center" wrapText="1"/>
      <protection/>
    </xf>
    <xf numFmtId="0" fontId="57" fillId="0" borderId="16" xfId="60" applyFont="1" applyBorder="1" applyAlignment="1">
      <alignment horizontal="left" vertical="center" wrapText="1"/>
      <protection/>
    </xf>
    <xf numFmtId="0" fontId="57" fillId="0" borderId="18" xfId="60" applyFont="1" applyBorder="1" applyAlignment="1">
      <alignment horizontal="center" vertical="center" wrapText="1"/>
      <protection/>
    </xf>
    <xf numFmtId="0" fontId="53" fillId="0" borderId="15" xfId="60" applyFont="1" applyBorder="1" applyAlignment="1">
      <alignment horizontal="left" vertical="center" wrapText="1"/>
      <protection/>
    </xf>
    <xf numFmtId="0" fontId="53" fillId="0" borderId="11" xfId="60" applyFont="1" applyBorder="1" applyAlignment="1">
      <alignment horizontal="center" vertical="center" wrapText="1"/>
      <protection/>
    </xf>
    <xf numFmtId="0" fontId="53" fillId="0" borderId="11" xfId="60" applyFont="1" applyBorder="1" applyAlignment="1">
      <alignment horizontal="center" vertical="center"/>
      <protection/>
    </xf>
    <xf numFmtId="0" fontId="53" fillId="0" borderId="15" xfId="60" applyFont="1" applyBorder="1" applyAlignment="1">
      <alignment horizontal="center" vertical="center" wrapText="1"/>
      <protection/>
    </xf>
    <xf numFmtId="0" fontId="53" fillId="0" borderId="16" xfId="60" applyFont="1" applyBorder="1" applyAlignment="1">
      <alignment horizontal="center" vertical="center"/>
      <protection/>
    </xf>
    <xf numFmtId="0" fontId="53" fillId="0" borderId="16" xfId="60" applyFont="1" applyBorder="1" applyAlignment="1">
      <alignment horizontal="center" vertical="center" wrapText="1"/>
      <protection/>
    </xf>
    <xf numFmtId="0" fontId="53" fillId="0" borderId="18" xfId="60" applyFont="1" applyBorder="1" applyAlignment="1">
      <alignment horizontal="centerContinuous" vertical="center"/>
      <protection/>
    </xf>
    <xf numFmtId="0" fontId="53" fillId="0" borderId="15" xfId="60" applyFont="1" applyBorder="1" applyAlignment="1">
      <alignment horizontal="center" vertical="center"/>
      <protection/>
    </xf>
    <xf numFmtId="0" fontId="53" fillId="0" borderId="30" xfId="60" applyFont="1" applyBorder="1" applyAlignment="1">
      <alignment horizontal="center" vertical="center"/>
      <protection/>
    </xf>
    <xf numFmtId="0" fontId="53" fillId="0" borderId="12" xfId="60" applyFont="1" applyBorder="1" applyAlignment="1">
      <alignment horizontal="center" vertical="center"/>
      <protection/>
    </xf>
    <xf numFmtId="0" fontId="53" fillId="0" borderId="13" xfId="60" applyFont="1" applyBorder="1" applyAlignment="1">
      <alignment horizontal="center" vertical="center"/>
      <protection/>
    </xf>
    <xf numFmtId="0" fontId="53" fillId="0" borderId="21" xfId="60" applyFont="1" applyBorder="1" applyAlignment="1">
      <alignment horizontal="centerContinuous" vertical="center"/>
      <protection/>
    </xf>
    <xf numFmtId="0" fontId="53" fillId="0" borderId="18" xfId="60" applyFont="1" applyBorder="1" applyAlignment="1">
      <alignment horizontal="center" vertical="center"/>
      <protection/>
    </xf>
    <xf numFmtId="0" fontId="53" fillId="0" borderId="21" xfId="60" applyFont="1" applyBorder="1" applyAlignment="1">
      <alignment horizontal="center" vertical="center"/>
      <protection/>
    </xf>
    <xf numFmtId="0" fontId="53" fillId="0" borderId="22" xfId="60" applyFont="1" applyBorder="1" applyAlignment="1">
      <alignment horizontal="center" vertical="center"/>
      <protection/>
    </xf>
    <xf numFmtId="0" fontId="53" fillId="0" borderId="0" xfId="62" applyFont="1" applyAlignment="1" applyProtection="1">
      <alignment vertical="center"/>
      <protection locked="0"/>
    </xf>
    <xf numFmtId="0" fontId="59" fillId="0" borderId="0" xfId="62" applyFont="1" applyAlignment="1" applyProtection="1">
      <alignment vertical="center"/>
      <protection locked="0"/>
    </xf>
    <xf numFmtId="0" fontId="60" fillId="0" borderId="0" xfId="62" applyFont="1" applyAlignment="1" applyProtection="1">
      <alignment vertical="center"/>
      <protection locked="0"/>
    </xf>
    <xf numFmtId="0" fontId="61" fillId="0" borderId="0" xfId="62" applyFont="1" applyAlignment="1" applyProtection="1">
      <alignment vertical="center"/>
      <protection locked="0"/>
    </xf>
    <xf numFmtId="178" fontId="53" fillId="0" borderId="10" xfId="62" applyNumberFormat="1" applyFont="1" applyFill="1" applyBorder="1" applyAlignment="1">
      <alignment horizontal="right" vertical="center"/>
      <protection/>
    </xf>
    <xf numFmtId="178" fontId="53" fillId="0" borderId="10" xfId="62" applyNumberFormat="1" applyFont="1" applyBorder="1" applyAlignment="1">
      <alignment horizontal="right" vertical="center"/>
      <protection/>
    </xf>
    <xf numFmtId="178" fontId="53" fillId="0" borderId="10" xfId="48" applyNumberFormat="1" applyFont="1" applyBorder="1" applyAlignment="1" applyProtection="1">
      <alignment horizontal="right" vertical="center"/>
      <protection/>
    </xf>
    <xf numFmtId="178" fontId="53" fillId="0" borderId="10" xfId="48" applyNumberFormat="1" applyFont="1" applyBorder="1" applyAlignment="1" applyProtection="1">
      <alignment vertical="center"/>
      <protection locked="0"/>
    </xf>
    <xf numFmtId="178" fontId="53" fillId="0" borderId="11" xfId="48" applyNumberFormat="1" applyFont="1" applyFill="1" applyBorder="1" applyAlignment="1" applyProtection="1">
      <alignment vertical="center"/>
      <protection/>
    </xf>
    <xf numFmtId="178" fontId="53" fillId="0" borderId="10" xfId="48" applyNumberFormat="1" applyFont="1" applyBorder="1" applyAlignment="1" applyProtection="1">
      <alignment vertical="center"/>
      <protection/>
    </xf>
    <xf numFmtId="0" fontId="53" fillId="0" borderId="10" xfId="62" applyFont="1" applyBorder="1" applyAlignment="1" applyProtection="1">
      <alignment horizontal="distributed" vertical="center"/>
      <protection locked="0"/>
    </xf>
    <xf numFmtId="178" fontId="53" fillId="0" borderId="10" xfId="48" applyNumberFormat="1" applyFont="1" applyFill="1" applyBorder="1" applyAlignment="1" applyProtection="1">
      <alignment horizontal="right" vertical="center"/>
      <protection locked="0"/>
    </xf>
    <xf numFmtId="178" fontId="53" fillId="0" borderId="10" xfId="62" applyNumberFormat="1" applyFont="1" applyFill="1" applyBorder="1" applyAlignment="1" quotePrefix="1">
      <alignment horizontal="right" vertical="center"/>
      <protection/>
    </xf>
    <xf numFmtId="0" fontId="58" fillId="0" borderId="10" xfId="62" applyFont="1" applyBorder="1" applyAlignment="1" applyProtection="1">
      <alignment horizontal="distributed" vertical="center"/>
      <protection locked="0"/>
    </xf>
    <xf numFmtId="0" fontId="54" fillId="0" borderId="10" xfId="62" applyFont="1" applyBorder="1" applyAlignment="1" applyProtection="1">
      <alignment horizontal="distributed" vertical="center"/>
      <protection locked="0"/>
    </xf>
    <xf numFmtId="178" fontId="53" fillId="0" borderId="10" xfId="48" applyNumberFormat="1" applyFont="1" applyBorder="1" applyAlignment="1" applyProtection="1">
      <alignment horizontal="right" vertical="center"/>
      <protection locked="0"/>
    </xf>
    <xf numFmtId="0" fontId="53" fillId="0" borderId="15" xfId="62" applyFont="1" applyBorder="1" applyAlignment="1" applyProtection="1">
      <alignment horizontal="distributed" vertical="center"/>
      <protection locked="0"/>
    </xf>
    <xf numFmtId="178" fontId="53" fillId="0" borderId="10" xfId="62" applyNumberFormat="1" applyFont="1" applyBorder="1" applyAlignment="1" quotePrefix="1">
      <alignment horizontal="right" vertical="center"/>
      <protection/>
    </xf>
    <xf numFmtId="178" fontId="53" fillId="0" borderId="19" xfId="62" applyNumberFormat="1" applyFont="1" applyBorder="1" applyAlignment="1" applyProtection="1">
      <alignment vertical="center"/>
      <protection locked="0"/>
    </xf>
    <xf numFmtId="178" fontId="53" fillId="0" borderId="20" xfId="62" applyNumberFormat="1" applyFont="1" applyBorder="1" applyAlignment="1" applyProtection="1">
      <alignment vertical="center"/>
      <protection locked="0"/>
    </xf>
    <xf numFmtId="178" fontId="53" fillId="0" borderId="20" xfId="62" applyNumberFormat="1" applyFont="1" applyFill="1" applyBorder="1" applyAlignment="1" applyProtection="1">
      <alignment vertical="center"/>
      <protection locked="0"/>
    </xf>
    <xf numFmtId="0" fontId="53" fillId="0" borderId="26" xfId="62" applyFont="1" applyBorder="1" applyAlignment="1" applyProtection="1">
      <alignment vertical="center"/>
      <protection locked="0"/>
    </xf>
    <xf numFmtId="178" fontId="53" fillId="0" borderId="10" xfId="48" applyNumberFormat="1" applyFont="1" applyFill="1" applyBorder="1" applyAlignment="1" applyProtection="1">
      <alignment vertical="center"/>
      <protection/>
    </xf>
    <xf numFmtId="0" fontId="53" fillId="0" borderId="15" xfId="62" applyFont="1" applyBorder="1" applyAlignment="1" applyProtection="1">
      <alignment horizontal="distributed" vertical="center"/>
      <protection locked="0"/>
    </xf>
    <xf numFmtId="178" fontId="53" fillId="0" borderId="10" xfId="62" applyNumberFormat="1" applyFont="1" applyFill="1" applyBorder="1" applyAlignment="1" quotePrefix="1">
      <alignment vertical="center"/>
      <protection/>
    </xf>
    <xf numFmtId="178" fontId="53" fillId="0" borderId="11" xfId="62" applyNumberFormat="1" applyFont="1" applyFill="1" applyBorder="1" applyAlignment="1">
      <alignment horizontal="right" vertical="center"/>
      <protection/>
    </xf>
    <xf numFmtId="178" fontId="53" fillId="0" borderId="11" xfId="62" applyNumberFormat="1" applyFont="1" applyFill="1" applyBorder="1" applyAlignment="1" quotePrefix="1">
      <alignment vertical="center"/>
      <protection/>
    </xf>
    <xf numFmtId="178" fontId="53" fillId="0" borderId="31" xfId="48" applyNumberFormat="1" applyFont="1" applyBorder="1" applyAlignment="1" applyProtection="1">
      <alignment vertical="center"/>
      <protection/>
    </xf>
    <xf numFmtId="178" fontId="53" fillId="0" borderId="31" xfId="48" applyNumberFormat="1" applyFont="1" applyBorder="1" applyAlignment="1" applyProtection="1">
      <alignment horizontal="center" vertical="center"/>
      <protection/>
    </xf>
    <xf numFmtId="0" fontId="53" fillId="0" borderId="32" xfId="62" applyFont="1" applyBorder="1" applyAlignment="1" applyProtection="1">
      <alignment horizontal="distributed" vertical="center"/>
      <protection locked="0"/>
    </xf>
    <xf numFmtId="0" fontId="53" fillId="0" borderId="15" xfId="62" applyFont="1" applyBorder="1" applyAlignment="1" applyProtection="1">
      <alignment horizontal="center" vertical="center"/>
      <protection locked="0"/>
    </xf>
    <xf numFmtId="0" fontId="53" fillId="0" borderId="33" xfId="62" applyFont="1" applyBorder="1" applyAlignment="1" applyProtection="1">
      <alignment horizontal="distributed" vertical="center"/>
      <protection locked="0"/>
    </xf>
    <xf numFmtId="0" fontId="53" fillId="0" borderId="30" xfId="62" applyFont="1" applyBorder="1" applyAlignment="1" applyProtection="1">
      <alignment horizontal="center" vertical="center" wrapText="1"/>
      <protection locked="0"/>
    </xf>
    <xf numFmtId="0" fontId="53" fillId="0" borderId="13" xfId="62" applyFont="1" applyBorder="1" applyAlignment="1" applyProtection="1">
      <alignment horizontal="center" vertical="center" wrapText="1"/>
      <protection locked="0"/>
    </xf>
    <xf numFmtId="0" fontId="53" fillId="0" borderId="30" xfId="62" applyFont="1" applyBorder="1" applyAlignment="1" applyProtection="1">
      <alignment horizontal="center" vertical="center"/>
      <protection locked="0"/>
    </xf>
    <xf numFmtId="0" fontId="53" fillId="0" borderId="13" xfId="62" applyFont="1" applyBorder="1" applyAlignment="1" applyProtection="1">
      <alignment horizontal="center" vertical="center"/>
      <protection locked="0"/>
    </xf>
    <xf numFmtId="0" fontId="54" fillId="0" borderId="30" xfId="62" applyFont="1" applyBorder="1" applyAlignment="1" applyProtection="1">
      <alignment horizontal="center" vertical="center" wrapText="1"/>
      <protection locked="0"/>
    </xf>
    <xf numFmtId="0" fontId="54" fillId="0" borderId="13" xfId="62" applyFont="1" applyBorder="1" applyAlignment="1" applyProtection="1">
      <alignment horizontal="center" vertical="center" wrapText="1"/>
      <protection locked="0"/>
    </xf>
    <xf numFmtId="0" fontId="53" fillId="0" borderId="12" xfId="62" applyFont="1" applyBorder="1" applyAlignment="1" applyProtection="1">
      <alignment horizontal="center" vertical="center"/>
      <protection locked="0"/>
    </xf>
    <xf numFmtId="0" fontId="53" fillId="0" borderId="17" xfId="62" applyFont="1" applyBorder="1" applyAlignment="1" applyProtection="1">
      <alignment vertical="center"/>
      <protection locked="0"/>
    </xf>
    <xf numFmtId="0" fontId="53" fillId="0" borderId="18" xfId="62" applyFont="1" applyBorder="1" applyAlignment="1" applyProtection="1">
      <alignment horizontal="center" vertical="center" wrapText="1"/>
      <protection locked="0"/>
    </xf>
    <xf numFmtId="0" fontId="53" fillId="0" borderId="22" xfId="62" applyFont="1" applyBorder="1" applyAlignment="1" applyProtection="1">
      <alignment horizontal="center" vertical="center" wrapText="1"/>
      <protection locked="0"/>
    </xf>
    <xf numFmtId="0" fontId="53" fillId="0" borderId="18" xfId="62" applyFont="1" applyBorder="1" applyAlignment="1" applyProtection="1">
      <alignment horizontal="center" vertical="center"/>
      <protection locked="0"/>
    </xf>
    <xf numFmtId="0" fontId="54" fillId="0" borderId="18" xfId="62" applyFont="1" applyBorder="1" applyAlignment="1" applyProtection="1">
      <alignment horizontal="center" vertical="center" wrapText="1"/>
      <protection locked="0"/>
    </xf>
    <xf numFmtId="0" fontId="54" fillId="0" borderId="22" xfId="62" applyFont="1" applyBorder="1" applyAlignment="1" applyProtection="1">
      <alignment horizontal="center" vertical="center" wrapText="1"/>
      <protection locked="0"/>
    </xf>
    <xf numFmtId="0" fontId="53" fillId="0" borderId="21" xfId="62" applyFont="1" applyBorder="1" applyAlignment="1" applyProtection="1">
      <alignment horizontal="center" vertical="center"/>
      <protection locked="0"/>
    </xf>
    <xf numFmtId="0" fontId="53" fillId="0" borderId="22" xfId="62" applyFont="1" applyBorder="1" applyAlignment="1" applyProtection="1">
      <alignment horizontal="center" vertical="center"/>
      <protection locked="0"/>
    </xf>
    <xf numFmtId="0" fontId="53" fillId="0" borderId="22" xfId="62" applyFont="1" applyBorder="1" applyAlignment="1" applyProtection="1">
      <alignment vertical="center"/>
      <protection locked="0"/>
    </xf>
    <xf numFmtId="0" fontId="53" fillId="0" borderId="0" xfId="62" applyFont="1" applyAlignment="1" applyProtection="1" quotePrefix="1">
      <alignment horizontal="right"/>
      <protection locked="0"/>
    </xf>
    <xf numFmtId="0" fontId="53" fillId="0" borderId="0" xfId="62" applyFont="1" applyAlignment="1" applyProtection="1">
      <alignment horizontal="centerContinuous" vertical="center"/>
      <protection locked="0"/>
    </xf>
    <xf numFmtId="0" fontId="53" fillId="0" borderId="0" xfId="62" applyFont="1" applyFill="1" applyAlignment="1" applyProtection="1">
      <alignment horizontal="centerContinuous" vertical="center"/>
      <protection locked="0"/>
    </xf>
    <xf numFmtId="0" fontId="55" fillId="0" borderId="0" xfId="62" applyFont="1" applyAlignment="1" applyProtection="1">
      <alignment vertical="center"/>
      <protection locked="0"/>
    </xf>
    <xf numFmtId="0" fontId="57" fillId="0" borderId="0" xfId="60" applyFont="1" applyAlignment="1" applyProtection="1">
      <alignment vertical="center"/>
      <protection locked="0"/>
    </xf>
    <xf numFmtId="0" fontId="57" fillId="0" borderId="0" xfId="60" applyFont="1" applyBorder="1" applyAlignment="1" applyProtection="1">
      <alignment vertical="center"/>
      <protection locked="0"/>
    </xf>
    <xf numFmtId="179" fontId="53" fillId="0" borderId="10" xfId="60" applyNumberFormat="1" applyFont="1" applyBorder="1" applyAlignment="1">
      <alignment horizontal="right" vertical="center"/>
      <protection/>
    </xf>
    <xf numFmtId="179" fontId="53" fillId="0" borderId="10" xfId="60" applyNumberFormat="1" applyFont="1" applyBorder="1" applyAlignment="1" applyProtection="1">
      <alignment vertical="center"/>
      <protection/>
    </xf>
    <xf numFmtId="178" fontId="53" fillId="0" borderId="10" xfId="60" applyNumberFormat="1" applyFont="1" applyBorder="1" applyAlignment="1">
      <alignment horizontal="right" vertical="center"/>
      <protection/>
    </xf>
    <xf numFmtId="0" fontId="53" fillId="0" borderId="10" xfId="60" applyFont="1" applyBorder="1" applyAlignment="1" applyProtection="1">
      <alignment horizontal="distributed" vertical="center"/>
      <protection locked="0"/>
    </xf>
    <xf numFmtId="178" fontId="53" fillId="0" borderId="10" xfId="60" applyNumberFormat="1" applyFont="1" applyBorder="1" applyAlignment="1" quotePrefix="1">
      <alignment vertical="center"/>
      <protection/>
    </xf>
    <xf numFmtId="178" fontId="53" fillId="0" borderId="10" xfId="60" applyNumberFormat="1" applyFont="1" applyBorder="1" applyAlignment="1" quotePrefix="1">
      <alignment horizontal="right" vertical="center"/>
      <protection/>
    </xf>
    <xf numFmtId="179" fontId="53" fillId="0" borderId="10" xfId="60" applyNumberFormat="1" applyFont="1" applyBorder="1" applyAlignment="1" quotePrefix="1">
      <alignment vertical="center"/>
      <protection/>
    </xf>
    <xf numFmtId="0" fontId="54" fillId="0" borderId="10" xfId="60" applyFont="1" applyBorder="1" applyAlignment="1" applyProtection="1">
      <alignment horizontal="distributed" vertical="center"/>
      <protection locked="0"/>
    </xf>
    <xf numFmtId="179" fontId="53" fillId="0" borderId="10" xfId="60" applyNumberFormat="1" applyFont="1" applyBorder="1" applyAlignment="1" applyProtection="1">
      <alignment horizontal="right" vertical="center"/>
      <protection/>
    </xf>
    <xf numFmtId="0" fontId="58" fillId="0" borderId="10" xfId="60" applyFont="1" applyBorder="1" applyAlignment="1" applyProtection="1">
      <alignment horizontal="distributed" vertical="center"/>
      <protection locked="0"/>
    </xf>
    <xf numFmtId="180" fontId="53" fillId="0" borderId="10" xfId="60" applyNumberFormat="1" applyFont="1" applyBorder="1" applyAlignment="1" applyProtection="1" quotePrefix="1">
      <alignment horizontal="right" vertical="center"/>
      <protection/>
    </xf>
    <xf numFmtId="0" fontId="55" fillId="0" borderId="0" xfId="60" applyFont="1" applyBorder="1" applyAlignment="1" applyProtection="1">
      <alignment vertical="center"/>
      <protection locked="0"/>
    </xf>
    <xf numFmtId="178" fontId="53" fillId="0" borderId="19" xfId="60" applyNumberFormat="1" applyFont="1" applyBorder="1" applyAlignment="1" applyProtection="1">
      <alignment vertical="center"/>
      <protection locked="0"/>
    </xf>
    <xf numFmtId="178" fontId="53" fillId="0" borderId="20" xfId="60" applyNumberFormat="1" applyFont="1" applyBorder="1" applyAlignment="1" applyProtection="1">
      <alignment vertical="center"/>
      <protection locked="0"/>
    </xf>
    <xf numFmtId="178" fontId="53" fillId="0" borderId="20" xfId="48" applyNumberFormat="1" applyFont="1" applyBorder="1" applyAlignment="1" applyProtection="1">
      <alignment vertical="center"/>
      <protection locked="0"/>
    </xf>
    <xf numFmtId="0" fontId="58" fillId="0" borderId="26" xfId="60" applyFont="1" applyBorder="1" applyAlignment="1" applyProtection="1">
      <alignment horizontal="distributed" vertical="center"/>
      <protection locked="0"/>
    </xf>
    <xf numFmtId="0" fontId="53" fillId="0" borderId="0" xfId="60" applyFont="1" applyAlignment="1" applyProtection="1">
      <alignment vertical="center"/>
      <protection locked="0"/>
    </xf>
    <xf numFmtId="38" fontId="53" fillId="0" borderId="0" xfId="48" applyFont="1" applyBorder="1" applyAlignment="1" applyProtection="1">
      <alignment vertical="center"/>
      <protection/>
    </xf>
    <xf numFmtId="178" fontId="53" fillId="0" borderId="15" xfId="48" applyNumberFormat="1" applyFont="1" applyBorder="1" applyAlignment="1" applyProtection="1">
      <alignment vertical="center"/>
      <protection/>
    </xf>
    <xf numFmtId="0" fontId="53" fillId="0" borderId="15" xfId="60" applyFont="1" applyBorder="1" applyAlignment="1" applyProtection="1">
      <alignment horizontal="distributed" vertical="center"/>
      <protection locked="0"/>
    </xf>
    <xf numFmtId="180" fontId="57" fillId="0" borderId="0" xfId="60" applyNumberFormat="1" applyFont="1" applyBorder="1" applyAlignment="1" applyProtection="1">
      <alignment vertical="center"/>
      <protection locked="0"/>
    </xf>
    <xf numFmtId="179" fontId="53" fillId="0" borderId="32" xfId="48" applyNumberFormat="1" applyFont="1" applyBorder="1" applyAlignment="1" applyProtection="1">
      <alignment vertical="center"/>
      <protection/>
    </xf>
    <xf numFmtId="178" fontId="53" fillId="0" borderId="32" xfId="48" applyNumberFormat="1" applyFont="1" applyBorder="1" applyAlignment="1" applyProtection="1">
      <alignment vertical="center"/>
      <protection/>
    </xf>
    <xf numFmtId="0" fontId="53" fillId="0" borderId="32" xfId="60" applyFont="1" applyBorder="1" applyAlignment="1" applyProtection="1">
      <alignment horizontal="distributed" vertical="center"/>
      <protection locked="0"/>
    </xf>
    <xf numFmtId="0" fontId="56" fillId="0" borderId="34" xfId="0" applyFont="1" applyBorder="1" applyAlignment="1">
      <alignment vertical="center" wrapText="1"/>
    </xf>
    <xf numFmtId="0" fontId="56" fillId="0" borderId="34" xfId="0" applyFont="1" applyBorder="1" applyAlignment="1">
      <alignment horizontal="center" vertical="center" wrapText="1"/>
    </xf>
    <xf numFmtId="0" fontId="58" fillId="0" borderId="34" xfId="60" applyFont="1" applyBorder="1" applyAlignment="1" applyProtection="1">
      <alignment horizontal="center" vertical="center" wrapText="1"/>
      <protection locked="0"/>
    </xf>
    <xf numFmtId="0" fontId="58" fillId="0" borderId="35" xfId="60" applyFont="1" applyBorder="1" applyAlignment="1" applyProtection="1">
      <alignment horizontal="center" vertical="center"/>
      <protection locked="0"/>
    </xf>
    <xf numFmtId="0" fontId="58" fillId="0" borderId="32" xfId="60" applyFont="1" applyBorder="1" applyAlignment="1" applyProtection="1">
      <alignment horizontal="center" vertical="center"/>
      <protection locked="0"/>
    </xf>
    <xf numFmtId="0" fontId="53" fillId="0" borderId="34" xfId="60" applyFont="1" applyBorder="1" applyAlignment="1" applyProtection="1">
      <alignment horizontal="distributed" vertical="center"/>
      <protection locked="0"/>
    </xf>
    <xf numFmtId="0" fontId="56" fillId="0" borderId="16" xfId="0" applyFont="1" applyBorder="1" applyAlignment="1">
      <alignment vertical="center" wrapText="1"/>
    </xf>
    <xf numFmtId="0" fontId="56" fillId="0" borderId="16" xfId="0" applyFont="1" applyBorder="1" applyAlignment="1">
      <alignment horizontal="center" vertical="center" wrapText="1"/>
    </xf>
    <xf numFmtId="0" fontId="58" fillId="0" borderId="15" xfId="60" applyFont="1" applyBorder="1" applyAlignment="1" applyProtection="1">
      <alignment horizontal="center" vertical="center" wrapText="1"/>
      <protection locked="0"/>
    </xf>
    <xf numFmtId="0" fontId="58" fillId="0" borderId="19" xfId="60" applyFont="1" applyBorder="1" applyAlignment="1" applyProtection="1">
      <alignment horizontal="centerContinuous" vertical="center"/>
      <protection locked="0"/>
    </xf>
    <xf numFmtId="0" fontId="58" fillId="0" borderId="20" xfId="60" applyFont="1" applyBorder="1" applyAlignment="1" applyProtection="1">
      <alignment horizontal="centerContinuous" vertical="center"/>
      <protection locked="0"/>
    </xf>
    <xf numFmtId="0" fontId="58" fillId="0" borderId="26" xfId="60" applyFont="1" applyBorder="1" applyAlignment="1" applyProtection="1">
      <alignment horizontal="centerContinuous" vertical="center"/>
      <protection locked="0"/>
    </xf>
    <xf numFmtId="0" fontId="57" fillId="0" borderId="16" xfId="60" applyFont="1" applyBorder="1" applyAlignment="1" applyProtection="1">
      <alignment vertical="center"/>
      <protection locked="0"/>
    </xf>
    <xf numFmtId="0" fontId="58" fillId="0" borderId="10" xfId="60" applyFont="1" applyBorder="1" applyAlignment="1" applyProtection="1">
      <alignment horizontal="centerContinuous" vertical="center"/>
      <protection locked="0"/>
    </xf>
    <xf numFmtId="0" fontId="57" fillId="0" borderId="15" xfId="60" applyFont="1" applyBorder="1" applyAlignment="1" applyProtection="1">
      <alignment vertical="center"/>
      <protection locked="0"/>
    </xf>
    <xf numFmtId="0" fontId="53" fillId="0" borderId="0" xfId="60" applyFont="1" applyAlignment="1" applyProtection="1">
      <alignment horizontal="right"/>
      <protection locked="0"/>
    </xf>
    <xf numFmtId="0" fontId="57" fillId="0" borderId="0" xfId="60" applyFont="1" applyFill="1" applyAlignment="1" applyProtection="1">
      <alignment vertical="center"/>
      <protection locked="0"/>
    </xf>
    <xf numFmtId="0" fontId="53" fillId="0" borderId="0" xfId="60" applyFont="1" applyFill="1" applyAlignment="1">
      <alignment horizontal="left" vertical="center"/>
      <protection/>
    </xf>
    <xf numFmtId="0" fontId="53" fillId="0" borderId="0" xfId="60" applyFont="1" applyFill="1" applyAlignment="1" quotePrefix="1">
      <alignment horizontal="right" vertical="center"/>
      <protection/>
    </xf>
    <xf numFmtId="0" fontId="57" fillId="0" borderId="0" xfId="60" applyFont="1" applyFill="1" applyAlignment="1">
      <alignment vertical="center"/>
      <protection/>
    </xf>
    <xf numFmtId="0" fontId="57" fillId="0" borderId="0" xfId="60" applyFont="1" applyFill="1">
      <alignment/>
      <protection/>
    </xf>
    <xf numFmtId="0" fontId="53" fillId="0" borderId="0" xfId="60" applyFont="1" applyFill="1" applyAlignment="1" quotePrefix="1">
      <alignment horizontal="center" vertical="center"/>
      <protection/>
    </xf>
    <xf numFmtId="0" fontId="53" fillId="0" borderId="0" xfId="60" applyFont="1" applyFill="1" applyAlignment="1">
      <alignment horizontal="center" vertical="center"/>
      <protection/>
    </xf>
    <xf numFmtId="0" fontId="53" fillId="0" borderId="0" xfId="60" applyFont="1" applyFill="1" applyAlignment="1">
      <alignment horizontal="right" vertical="center"/>
      <protection/>
    </xf>
    <xf numFmtId="181" fontId="53" fillId="0" borderId="10" xfId="60" applyNumberFormat="1" applyFont="1" applyFill="1" applyBorder="1" applyAlignment="1">
      <alignment vertical="center"/>
      <protection/>
    </xf>
    <xf numFmtId="181" fontId="53" fillId="0" borderId="36" xfId="60" applyNumberFormat="1" applyFont="1" applyFill="1" applyBorder="1" applyAlignment="1">
      <alignment vertical="center"/>
      <protection/>
    </xf>
    <xf numFmtId="181" fontId="53" fillId="0" borderId="26" xfId="60" applyNumberFormat="1" applyFont="1" applyFill="1" applyBorder="1" applyAlignment="1">
      <alignment vertical="center"/>
      <protection/>
    </xf>
    <xf numFmtId="181" fontId="53" fillId="0" borderId="19" xfId="60" applyNumberFormat="1" applyFont="1" applyFill="1" applyBorder="1" applyAlignment="1">
      <alignment vertical="center"/>
      <protection/>
    </xf>
    <xf numFmtId="181" fontId="53" fillId="0" borderId="37" xfId="60" applyNumberFormat="1" applyFont="1" applyFill="1" applyBorder="1" applyAlignment="1">
      <alignment vertical="center"/>
      <protection/>
    </xf>
    <xf numFmtId="0" fontId="53" fillId="0" borderId="38" xfId="60" applyFont="1" applyFill="1" applyBorder="1" applyAlignment="1">
      <alignment horizontal="center" vertical="center"/>
      <protection/>
    </xf>
    <xf numFmtId="0" fontId="53" fillId="0" borderId="0" xfId="60" applyFont="1" applyFill="1" applyBorder="1" applyAlignment="1">
      <alignment horizontal="center" vertical="center"/>
      <protection/>
    </xf>
    <xf numFmtId="0" fontId="53" fillId="0" borderId="11" xfId="60" applyFont="1" applyFill="1" applyBorder="1" applyAlignment="1">
      <alignment horizontal="center" vertical="center"/>
      <protection/>
    </xf>
    <xf numFmtId="0" fontId="53" fillId="0" borderId="39" xfId="60" applyFont="1" applyFill="1" applyBorder="1" applyAlignment="1">
      <alignment horizontal="center" vertical="center"/>
      <protection/>
    </xf>
    <xf numFmtId="0" fontId="53" fillId="0" borderId="40" xfId="60" applyFont="1" applyFill="1" applyBorder="1" applyAlignment="1">
      <alignment horizontal="center" vertical="center"/>
      <protection/>
    </xf>
    <xf numFmtId="0" fontId="53" fillId="0" borderId="0" xfId="60" applyFont="1" applyFill="1" applyBorder="1" applyAlignment="1">
      <alignment vertical="center"/>
      <protection/>
    </xf>
    <xf numFmtId="0" fontId="53" fillId="0" borderId="15" xfId="60" applyFont="1" applyFill="1" applyBorder="1" applyAlignment="1">
      <alignment horizontal="center" vertical="center"/>
      <protection/>
    </xf>
    <xf numFmtId="0" fontId="53" fillId="0" borderId="41" xfId="60" applyFont="1" applyFill="1" applyBorder="1" applyAlignment="1">
      <alignment horizontal="center" vertical="center"/>
      <protection/>
    </xf>
    <xf numFmtId="38" fontId="53" fillId="0" borderId="0" xfId="48" applyFont="1" applyFill="1" applyBorder="1" applyAlignment="1" applyProtection="1">
      <alignment vertical="center"/>
      <protection/>
    </xf>
    <xf numFmtId="0" fontId="53" fillId="0" borderId="20" xfId="60" applyFont="1" applyFill="1" applyBorder="1" applyAlignment="1">
      <alignment horizontal="centerContinuous" vertical="center"/>
      <protection/>
    </xf>
    <xf numFmtId="0" fontId="55" fillId="0" borderId="0" xfId="60" applyFont="1" applyFill="1" applyAlignment="1">
      <alignment vertical="center"/>
      <protection/>
    </xf>
    <xf numFmtId="0" fontId="53" fillId="0" borderId="0" xfId="60" applyFont="1" applyFill="1" applyAlignment="1" quotePrefix="1">
      <alignment horizontal="left" vertical="center"/>
      <protection/>
    </xf>
    <xf numFmtId="182" fontId="53" fillId="0" borderId="19" xfId="60" applyNumberFormat="1" applyFont="1" applyFill="1" applyBorder="1" applyAlignment="1">
      <alignment horizontal="center" vertical="center"/>
      <protection/>
    </xf>
    <xf numFmtId="182" fontId="53" fillId="0" borderId="26" xfId="60" applyNumberFormat="1" applyFont="1" applyFill="1" applyBorder="1" applyAlignment="1">
      <alignment horizontal="center" vertical="center"/>
      <protection/>
    </xf>
    <xf numFmtId="0" fontId="53" fillId="0" borderId="10" xfId="60" applyFont="1" applyFill="1" applyBorder="1" applyAlignment="1">
      <alignment horizontal="centerContinuous" vertical="center"/>
      <protection/>
    </xf>
    <xf numFmtId="0" fontId="53" fillId="0" borderId="30" xfId="60" applyFont="1" applyFill="1" applyBorder="1" applyAlignment="1">
      <alignment horizontal="center" vertical="center"/>
      <protection/>
    </xf>
    <xf numFmtId="0" fontId="53" fillId="0" borderId="13" xfId="60" applyFont="1" applyFill="1" applyBorder="1" applyAlignment="1">
      <alignment horizontal="center" vertical="center"/>
      <protection/>
    </xf>
    <xf numFmtId="0" fontId="53" fillId="0" borderId="18" xfId="60" applyFont="1" applyFill="1" applyBorder="1" applyAlignment="1">
      <alignment horizontal="centerContinuous" vertical="center"/>
      <protection/>
    </xf>
    <xf numFmtId="0" fontId="53" fillId="0" borderId="21" xfId="60" applyFont="1" applyFill="1" applyBorder="1" applyAlignment="1">
      <alignment horizontal="centerContinuous" vertical="center"/>
      <protection/>
    </xf>
    <xf numFmtId="0" fontId="53" fillId="0" borderId="18" xfId="60" applyFont="1" applyFill="1" applyBorder="1" applyAlignment="1">
      <alignment horizontal="center" vertical="center"/>
      <protection/>
    </xf>
    <xf numFmtId="0" fontId="53" fillId="0" borderId="22" xfId="60" applyFont="1" applyFill="1" applyBorder="1" applyAlignment="1">
      <alignment horizontal="center" vertical="center"/>
      <protection/>
    </xf>
    <xf numFmtId="180" fontId="53" fillId="0" borderId="0" xfId="60" applyNumberFormat="1" applyFont="1" applyFill="1" applyAlignment="1">
      <alignment vertical="center"/>
      <protection/>
    </xf>
    <xf numFmtId="0" fontId="57" fillId="0" borderId="0" xfId="60" applyFont="1" applyAlignment="1">
      <alignment vertical="center"/>
      <protection/>
    </xf>
    <xf numFmtId="0" fontId="57" fillId="0" borderId="0" xfId="60" applyFont="1">
      <alignment/>
      <protection/>
    </xf>
    <xf numFmtId="38" fontId="57" fillId="0" borderId="0" xfId="60" applyNumberFormat="1" applyFont="1">
      <alignment/>
      <protection/>
    </xf>
    <xf numFmtId="0" fontId="58" fillId="0" borderId="0" xfId="60" applyFont="1">
      <alignment/>
      <protection/>
    </xf>
    <xf numFmtId="0" fontId="54" fillId="0" borderId="0" xfId="60" applyFont="1" applyAlignment="1">
      <alignment horizontal="center"/>
      <protection/>
    </xf>
    <xf numFmtId="0" fontId="57" fillId="0" borderId="0" xfId="60" applyFont="1" applyBorder="1" applyAlignment="1">
      <alignment horizontal="center" vertical="center"/>
      <protection/>
    </xf>
    <xf numFmtId="41" fontId="53" fillId="0" borderId="13" xfId="60" applyNumberFormat="1" applyFont="1" applyFill="1" applyBorder="1" applyAlignment="1">
      <alignment vertical="center"/>
      <protection/>
    </xf>
    <xf numFmtId="41" fontId="53" fillId="0" borderId="10" xfId="60" applyNumberFormat="1" applyFont="1" applyBorder="1" applyAlignment="1">
      <alignment horizontal="right" vertical="center"/>
      <protection/>
    </xf>
    <xf numFmtId="41" fontId="53" fillId="0" borderId="10" xfId="60" applyNumberFormat="1" applyFont="1" applyBorder="1" applyAlignment="1">
      <alignment vertical="center"/>
      <protection/>
    </xf>
    <xf numFmtId="41" fontId="53" fillId="0" borderId="10" xfId="60" applyNumberFormat="1" applyFont="1" applyBorder="1" applyAlignment="1" quotePrefix="1">
      <alignment vertical="center"/>
      <protection/>
    </xf>
    <xf numFmtId="0" fontId="58" fillId="0" borderId="12" xfId="60" applyFont="1" applyBorder="1" applyAlignment="1">
      <alignment horizontal="center" vertical="center"/>
      <protection/>
    </xf>
    <xf numFmtId="0" fontId="54" fillId="0" borderId="11" xfId="60" applyFont="1" applyBorder="1" applyAlignment="1">
      <alignment horizontal="center" vertical="center" textRotation="255"/>
      <protection/>
    </xf>
    <xf numFmtId="0" fontId="58" fillId="0" borderId="10" xfId="60" applyFont="1" applyBorder="1" applyAlignment="1">
      <alignment horizontal="center" vertical="center"/>
      <protection/>
    </xf>
    <xf numFmtId="0" fontId="54" fillId="0" borderId="15" xfId="60" applyFont="1" applyBorder="1" applyAlignment="1">
      <alignment horizontal="center" vertical="center" textRotation="255"/>
      <protection/>
    </xf>
    <xf numFmtId="0" fontId="58" fillId="0" borderId="10" xfId="60" applyFont="1" applyBorder="1" applyAlignment="1">
      <alignment horizontal="centerContinuous" vertical="center"/>
      <protection/>
    </xf>
    <xf numFmtId="0" fontId="58" fillId="0" borderId="15" xfId="60" applyFont="1" applyBorder="1" applyAlignment="1">
      <alignment horizontal="centerContinuous" vertical="center"/>
      <protection/>
    </xf>
    <xf numFmtId="0" fontId="53" fillId="0" borderId="19" xfId="60" applyFont="1" applyBorder="1" applyAlignment="1">
      <alignment horizontal="center" vertical="center"/>
      <protection/>
    </xf>
    <xf numFmtId="0" fontId="53" fillId="0" borderId="26" xfId="60" applyFont="1" applyBorder="1" applyAlignment="1">
      <alignment horizontal="center" vertical="center"/>
      <protection/>
    </xf>
    <xf numFmtId="0" fontId="53" fillId="0" borderId="11" xfId="60" applyFont="1" applyBorder="1" applyAlignment="1">
      <alignment horizontal="center" vertical="center"/>
      <protection/>
    </xf>
    <xf numFmtId="0" fontId="53" fillId="0" borderId="0" xfId="60" applyFont="1" applyBorder="1" applyAlignment="1">
      <alignment horizontal="centerContinuous" vertical="center"/>
      <protection/>
    </xf>
    <xf numFmtId="0" fontId="53" fillId="0" borderId="15" xfId="60" applyFont="1" applyBorder="1" applyAlignment="1">
      <alignment horizontal="center" vertical="center"/>
      <protection/>
    </xf>
    <xf numFmtId="0" fontId="57" fillId="0" borderId="0" xfId="60" applyFont="1" applyAlignment="1">
      <alignment horizontal="centerContinuous" vertical="center"/>
      <protection/>
    </xf>
    <xf numFmtId="0" fontId="57" fillId="0" borderId="0" xfId="60" applyFont="1" applyBorder="1" applyAlignment="1">
      <alignment horizontal="centerContinuous" vertical="center"/>
      <protection/>
    </xf>
    <xf numFmtId="0" fontId="55" fillId="0" borderId="0" xfId="60" applyFont="1" applyBorder="1" applyAlignment="1">
      <alignment vertical="center"/>
      <protection/>
    </xf>
    <xf numFmtId="183" fontId="53" fillId="0" borderId="0" xfId="60" applyNumberFormat="1" applyFont="1" applyBorder="1" applyAlignment="1">
      <alignment vertical="center"/>
      <protection/>
    </xf>
    <xf numFmtId="183" fontId="53" fillId="0" borderId="10" xfId="60" applyNumberFormat="1" applyFont="1" applyBorder="1" applyAlignment="1">
      <alignment vertical="center"/>
      <protection/>
    </xf>
    <xf numFmtId="184" fontId="53" fillId="0" borderId="10" xfId="60" applyNumberFormat="1" applyFont="1" applyBorder="1" applyAlignment="1">
      <alignment vertical="center"/>
      <protection/>
    </xf>
    <xf numFmtId="0" fontId="53" fillId="0" borderId="10" xfId="60"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attukoukihonn_2007_11" xfId="60"/>
    <cellStyle name="標準_gattukoukihonn_2010_10(23-24)" xfId="61"/>
    <cellStyle name="標準_gattukoukihonn_2010_11(25-30)" xfId="62"/>
    <cellStyle name="良い" xfId="63"/>
  </cellStyles>
  <dxfs count="7">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marker val="1"/>
        <c:axId val="38124411"/>
        <c:axId val="7575380"/>
      </c:lineChart>
      <c:catAx>
        <c:axId val="381244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7575380"/>
        <c:crossesAt val="95.8"/>
        <c:auto val="1"/>
        <c:lblOffset val="100"/>
        <c:tickLblSkip val="1"/>
        <c:noMultiLvlLbl val="0"/>
      </c:catAx>
      <c:valAx>
        <c:axId val="7575380"/>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38124411"/>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overlap val="100"/>
        <c:axId val="1069557"/>
        <c:axId val="9626014"/>
      </c:barChart>
      <c:catAx>
        <c:axId val="1069557"/>
        <c:scaling>
          <c:orientation val="minMax"/>
        </c:scaling>
        <c:axPos val="l"/>
        <c:delete val="0"/>
        <c:numFmt formatCode="General" sourceLinked="1"/>
        <c:majorTickMark val="in"/>
        <c:minorTickMark val="none"/>
        <c:tickLblPos val="nextTo"/>
        <c:spPr>
          <a:ln w="3175">
            <a:solidFill>
              <a:srgbClr val="000000"/>
            </a:solidFill>
          </a:ln>
        </c:spPr>
        <c:crossAx val="9626014"/>
        <c:crosses val="autoZero"/>
        <c:auto val="0"/>
        <c:lblOffset val="100"/>
        <c:tickLblSkip val="47"/>
        <c:noMultiLvlLbl val="0"/>
      </c:catAx>
      <c:valAx>
        <c:axId val="9626014"/>
        <c:scaling>
          <c:orientation val="minMax"/>
        </c:scaling>
        <c:axPos val="b"/>
        <c:delete val="0"/>
        <c:numFmt formatCode="General" sourceLinked="1"/>
        <c:majorTickMark val="in"/>
        <c:minorTickMark val="none"/>
        <c:tickLblPos val="nextTo"/>
        <c:spPr>
          <a:ln w="3175">
            <a:solidFill>
              <a:srgbClr val="000000"/>
            </a:solidFill>
          </a:ln>
        </c:spPr>
        <c:crossAx val="106955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overlap val="100"/>
        <c:axId val="19525263"/>
        <c:axId val="41509640"/>
      </c:barChart>
      <c:catAx>
        <c:axId val="19525263"/>
        <c:scaling>
          <c:orientation val="minMax"/>
        </c:scaling>
        <c:axPos val="l"/>
        <c:delete val="0"/>
        <c:numFmt formatCode="General" sourceLinked="1"/>
        <c:majorTickMark val="in"/>
        <c:minorTickMark val="none"/>
        <c:tickLblPos val="nextTo"/>
        <c:spPr>
          <a:ln w="3175">
            <a:solidFill>
              <a:srgbClr val="000000"/>
            </a:solidFill>
          </a:ln>
        </c:spPr>
        <c:crossAx val="41509640"/>
        <c:crosses val="autoZero"/>
        <c:auto val="0"/>
        <c:lblOffset val="100"/>
        <c:tickLblSkip val="47"/>
        <c:noMultiLvlLbl val="0"/>
      </c:catAx>
      <c:valAx>
        <c:axId val="41509640"/>
        <c:scaling>
          <c:orientation val="minMax"/>
        </c:scaling>
        <c:axPos val="b"/>
        <c:delete val="0"/>
        <c:numFmt formatCode="General" sourceLinked="1"/>
        <c:majorTickMark val="in"/>
        <c:minorTickMark val="none"/>
        <c:tickLblPos val="nextTo"/>
        <c:spPr>
          <a:ln w="3175">
            <a:solidFill>
              <a:srgbClr val="000000"/>
            </a:solidFill>
          </a:ln>
        </c:spPr>
        <c:crossAx val="195252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61</xdr:row>
      <xdr:rowOff>142875</xdr:rowOff>
    </xdr:from>
    <xdr:ext cx="76200" cy="219075"/>
    <xdr:sp>
      <xdr:nvSpPr>
        <xdr:cNvPr id="1" name="AutoShape 1"/>
        <xdr:cNvSpPr>
          <a:spLocks/>
        </xdr:cNvSpPr>
      </xdr:nvSpPr>
      <xdr:spPr>
        <a:xfrm>
          <a:off x="2238375" y="1129665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47625</xdr:rowOff>
    </xdr:to>
    <xdr:sp>
      <xdr:nvSpPr>
        <xdr:cNvPr id="2" name="Line 2"/>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3" name="Line 3"/>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4" name="Line 4"/>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5" name="Line 5"/>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61</xdr:row>
      <xdr:rowOff>142875</xdr:rowOff>
    </xdr:from>
    <xdr:ext cx="76200" cy="219075"/>
    <xdr:sp>
      <xdr:nvSpPr>
        <xdr:cNvPr id="6" name="AutoShape 6"/>
        <xdr:cNvSpPr>
          <a:spLocks/>
        </xdr:cNvSpPr>
      </xdr:nvSpPr>
      <xdr:spPr>
        <a:xfrm>
          <a:off x="2238375" y="1127760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38100</xdr:rowOff>
    </xdr:to>
    <xdr:sp>
      <xdr:nvSpPr>
        <xdr:cNvPr id="7" name="Line 7"/>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8" name="Line 8"/>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9" name="Line 9"/>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10" name="Line 10"/>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40</xdr:row>
      <xdr:rowOff>19050</xdr:rowOff>
    </xdr:from>
    <xdr:to>
      <xdr:col>6</xdr:col>
      <xdr:colOff>247650</xdr:colOff>
      <xdr:row>54</xdr:row>
      <xdr:rowOff>104775</xdr:rowOff>
    </xdr:to>
    <xdr:graphicFrame>
      <xdr:nvGraphicFramePr>
        <xdr:cNvPr id="11" name="グラフ 11"/>
        <xdr:cNvGraphicFramePr/>
      </xdr:nvGraphicFramePr>
      <xdr:xfrm>
        <a:off x="352425" y="7724775"/>
        <a:ext cx="4810125" cy="2362200"/>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55</xdr:row>
      <xdr:rowOff>9525</xdr:rowOff>
    </xdr:from>
    <xdr:to>
      <xdr:col>6</xdr:col>
      <xdr:colOff>228600</xdr:colOff>
      <xdr:row>55</xdr:row>
      <xdr:rowOff>19050</xdr:rowOff>
    </xdr:to>
    <xdr:sp>
      <xdr:nvSpPr>
        <xdr:cNvPr id="12" name="Line 12"/>
        <xdr:cNvSpPr>
          <a:spLocks/>
        </xdr:cNvSpPr>
      </xdr:nvSpPr>
      <xdr:spPr>
        <a:xfrm>
          <a:off x="1114425" y="10153650"/>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61</xdr:row>
      <xdr:rowOff>114300</xdr:rowOff>
    </xdr:from>
    <xdr:to>
      <xdr:col>6</xdr:col>
      <xdr:colOff>266700</xdr:colOff>
      <xdr:row>61</xdr:row>
      <xdr:rowOff>133350</xdr:rowOff>
    </xdr:to>
    <xdr:sp>
      <xdr:nvSpPr>
        <xdr:cNvPr id="13" name="Line 13"/>
        <xdr:cNvSpPr>
          <a:spLocks/>
        </xdr:cNvSpPr>
      </xdr:nvSpPr>
      <xdr:spPr>
        <a:xfrm>
          <a:off x="1114425" y="11239500"/>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61</xdr:row>
      <xdr:rowOff>152400</xdr:rowOff>
    </xdr:from>
    <xdr:to>
      <xdr:col>6</xdr:col>
      <xdr:colOff>209550</xdr:colOff>
      <xdr:row>61</xdr:row>
      <xdr:rowOff>161925</xdr:rowOff>
    </xdr:to>
    <xdr:sp>
      <xdr:nvSpPr>
        <xdr:cNvPr id="14" name="Line 14"/>
        <xdr:cNvSpPr>
          <a:spLocks/>
        </xdr:cNvSpPr>
      </xdr:nvSpPr>
      <xdr:spPr>
        <a:xfrm>
          <a:off x="1152525" y="11277600"/>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52</xdr:row>
      <xdr:rowOff>66675</xdr:rowOff>
    </xdr:from>
    <xdr:ext cx="295275" cy="180975"/>
    <xdr:sp>
      <xdr:nvSpPr>
        <xdr:cNvPr id="15" name="Text Box 15"/>
        <xdr:cNvSpPr txBox="1">
          <a:spLocks noChangeArrowheads="1"/>
        </xdr:cNvSpPr>
      </xdr:nvSpPr>
      <xdr:spPr>
        <a:xfrm>
          <a:off x="762000" y="9744075"/>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42</xdr:row>
      <xdr:rowOff>133350</xdr:rowOff>
    </xdr:from>
    <xdr:ext cx="247650" cy="171450"/>
    <xdr:sp>
      <xdr:nvSpPr>
        <xdr:cNvPr id="16" name="Text Box 16"/>
        <xdr:cNvSpPr txBox="1">
          <a:spLocks noChangeArrowheads="1"/>
        </xdr:cNvSpPr>
      </xdr:nvSpPr>
      <xdr:spPr>
        <a:xfrm>
          <a:off x="2171700" y="81057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46</xdr:row>
      <xdr:rowOff>142875</xdr:rowOff>
    </xdr:from>
    <xdr:ext cx="361950" cy="171450"/>
    <xdr:sp>
      <xdr:nvSpPr>
        <xdr:cNvPr id="17" name="Text Box 17"/>
        <xdr:cNvSpPr txBox="1">
          <a:spLocks noChangeArrowheads="1"/>
        </xdr:cNvSpPr>
      </xdr:nvSpPr>
      <xdr:spPr>
        <a:xfrm>
          <a:off x="3695700" y="8820150"/>
          <a:ext cx="3619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佐賀県</a:t>
          </a:r>
        </a:p>
      </xdr:txBody>
    </xdr:sp>
    <xdr:clientData/>
  </xdr:oneCellAnchor>
  <xdr:twoCellAnchor>
    <xdr:from>
      <xdr:col>2</xdr:col>
      <xdr:colOff>685800</xdr:colOff>
      <xdr:row>43</xdr:row>
      <xdr:rowOff>104775</xdr:rowOff>
    </xdr:from>
    <xdr:to>
      <xdr:col>2</xdr:col>
      <xdr:colOff>733425</xdr:colOff>
      <xdr:row>45</xdr:row>
      <xdr:rowOff>47625</xdr:rowOff>
    </xdr:to>
    <xdr:sp>
      <xdr:nvSpPr>
        <xdr:cNvPr id="18" name="Line 18"/>
        <xdr:cNvSpPr>
          <a:spLocks/>
        </xdr:cNvSpPr>
      </xdr:nvSpPr>
      <xdr:spPr>
        <a:xfrm>
          <a:off x="2324100" y="8258175"/>
          <a:ext cx="4762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45</xdr:row>
      <xdr:rowOff>104775</xdr:rowOff>
    </xdr:from>
    <xdr:to>
      <xdr:col>4</xdr:col>
      <xdr:colOff>609600</xdr:colOff>
      <xdr:row>46</xdr:row>
      <xdr:rowOff>133350</xdr:rowOff>
    </xdr:to>
    <xdr:sp>
      <xdr:nvSpPr>
        <xdr:cNvPr id="19" name="Line 19"/>
        <xdr:cNvSpPr>
          <a:spLocks/>
        </xdr:cNvSpPr>
      </xdr:nvSpPr>
      <xdr:spPr>
        <a:xfrm flipH="1">
          <a:off x="3829050" y="8610600"/>
          <a:ext cx="57150" cy="20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50</xdr:row>
      <xdr:rowOff>19050</xdr:rowOff>
    </xdr:from>
    <xdr:to>
      <xdr:col>1</xdr:col>
      <xdr:colOff>304800</xdr:colOff>
      <xdr:row>50</xdr:row>
      <xdr:rowOff>142875</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51</xdr:row>
      <xdr:rowOff>47625</xdr:rowOff>
    </xdr:from>
    <xdr:to>
      <xdr:col>1</xdr:col>
      <xdr:colOff>57150</xdr:colOff>
      <xdr:row>52</xdr:row>
      <xdr:rowOff>85725</xdr:rowOff>
    </xdr:to>
    <xdr:sp>
      <xdr:nvSpPr>
        <xdr:cNvPr id="21" name="正方形/長方形 2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58</xdr:row>
      <xdr:rowOff>0</xdr:rowOff>
    </xdr:from>
    <xdr:to>
      <xdr:col>7</xdr:col>
      <xdr:colOff>0</xdr:colOff>
      <xdr:row>58</xdr:row>
      <xdr:rowOff>0</xdr:rowOff>
    </xdr:to>
    <xdr:graphicFrame>
      <xdr:nvGraphicFramePr>
        <xdr:cNvPr id="1" name="グラフ 1"/>
        <xdr:cNvGraphicFramePr/>
      </xdr:nvGraphicFramePr>
      <xdr:xfrm>
        <a:off x="5324475" y="111918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59</xdr:row>
      <xdr:rowOff>0</xdr:rowOff>
    </xdr:from>
    <xdr:to>
      <xdr:col>7</xdr:col>
      <xdr:colOff>0</xdr:colOff>
      <xdr:row>59</xdr:row>
      <xdr:rowOff>0</xdr:rowOff>
    </xdr:to>
    <xdr:graphicFrame>
      <xdr:nvGraphicFramePr>
        <xdr:cNvPr id="2" name="グラフ 2"/>
        <xdr:cNvGraphicFramePr/>
      </xdr:nvGraphicFramePr>
      <xdr:xfrm>
        <a:off x="5324475" y="11363325"/>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171450</xdr:colOff>
      <xdr:row>33</xdr:row>
      <xdr:rowOff>0</xdr:rowOff>
    </xdr:from>
    <xdr:to>
      <xdr:col>8</xdr:col>
      <xdr:colOff>352425</xdr:colOff>
      <xdr:row>50</xdr:row>
      <xdr:rowOff>9525</xdr:rowOff>
    </xdr:to>
    <xdr:pic>
      <xdr:nvPicPr>
        <xdr:cNvPr id="3" name="図 9"/>
        <xdr:cNvPicPr preferRelativeResize="1">
          <a:picLocks noChangeAspect="1"/>
        </xdr:cNvPicPr>
      </xdr:nvPicPr>
      <xdr:blipFill>
        <a:blip r:embed="rId3"/>
        <a:stretch>
          <a:fillRect/>
        </a:stretch>
      </xdr:blipFill>
      <xdr:spPr>
        <a:xfrm>
          <a:off x="171450" y="6734175"/>
          <a:ext cx="6010275" cy="3086100"/>
        </a:xfrm>
        <a:prstGeom prst="rect">
          <a:avLst/>
        </a:prstGeom>
        <a:noFill/>
        <a:ln w="9525" cmpd="sng">
          <a:noFill/>
        </a:ln>
      </xdr:spPr>
    </xdr:pic>
    <xdr:clientData/>
  </xdr:twoCellAnchor>
  <xdr:twoCellAnchor editAs="oneCell">
    <xdr:from>
      <xdr:col>6</xdr:col>
      <xdr:colOff>76200</xdr:colOff>
      <xdr:row>33</xdr:row>
      <xdr:rowOff>142875</xdr:rowOff>
    </xdr:from>
    <xdr:to>
      <xdr:col>8</xdr:col>
      <xdr:colOff>9525</xdr:colOff>
      <xdr:row>45</xdr:row>
      <xdr:rowOff>161925</xdr:rowOff>
    </xdr:to>
    <xdr:pic>
      <xdr:nvPicPr>
        <xdr:cNvPr id="4" name="図 26"/>
        <xdr:cNvPicPr preferRelativeResize="1">
          <a:picLocks noChangeAspect="1"/>
        </xdr:cNvPicPr>
      </xdr:nvPicPr>
      <xdr:blipFill>
        <a:blip r:embed="rId4"/>
        <a:stretch>
          <a:fillRect/>
        </a:stretch>
      </xdr:blipFill>
      <xdr:spPr>
        <a:xfrm>
          <a:off x="4476750" y="6877050"/>
          <a:ext cx="136207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showGridLines="0" tabSelected="1" zoomScaleSheetLayoutView="120" workbookViewId="0" topLeftCell="A1">
      <selection activeCell="J34" sqref="J34"/>
    </sheetView>
  </sheetViews>
  <sheetFormatPr defaultColWidth="8.875" defaultRowHeight="13.5"/>
  <cols>
    <col min="1" max="1" width="4.75390625" style="1" customWidth="1"/>
    <col min="2" max="4" width="7.625" style="1" customWidth="1"/>
    <col min="5" max="5" width="7.375" style="1" customWidth="1"/>
    <col min="6" max="6" width="8.625" style="1" customWidth="1"/>
    <col min="7" max="7" width="5.50390625" style="1" customWidth="1"/>
    <col min="8" max="8" width="5.25390625" style="1" customWidth="1"/>
    <col min="9" max="9" width="4.875" style="1" customWidth="1"/>
    <col min="10" max="10" width="4.75390625" style="1" customWidth="1"/>
    <col min="11" max="11" width="4.375" style="1" customWidth="1"/>
    <col min="12" max="12" width="4.125" style="1" customWidth="1"/>
    <col min="13" max="13" width="4.00390625" style="1" customWidth="1"/>
    <col min="14" max="14" width="4.25390625" style="1" customWidth="1"/>
    <col min="15" max="15" width="7.25390625" style="1" customWidth="1"/>
    <col min="16" max="16384" width="8.875" style="1" customWidth="1"/>
  </cols>
  <sheetData>
    <row r="1" spans="1:14" ht="18" customHeight="1">
      <c r="A1" s="28" t="s">
        <v>47</v>
      </c>
      <c r="N1" s="35"/>
    </row>
    <row r="2" ht="21" customHeight="1"/>
    <row r="3" ht="18" customHeight="1">
      <c r="A3" s="2" t="s">
        <v>46</v>
      </c>
    </row>
    <row r="4" ht="18" customHeight="1">
      <c r="A4" s="30" t="s">
        <v>45</v>
      </c>
    </row>
    <row r="5" ht="18" customHeight="1">
      <c r="A5" s="32" t="s">
        <v>44</v>
      </c>
    </row>
    <row r="6" ht="15" customHeight="1">
      <c r="A6" s="34" t="s">
        <v>43</v>
      </c>
    </row>
    <row r="7" ht="18" customHeight="1">
      <c r="A7" s="32" t="s">
        <v>42</v>
      </c>
    </row>
    <row r="8" ht="18" customHeight="1">
      <c r="A8" s="32" t="s">
        <v>41</v>
      </c>
    </row>
    <row r="9" spans="1:18" ht="15" customHeight="1">
      <c r="A9" s="34" t="s">
        <v>40</v>
      </c>
      <c r="R9" s="33"/>
    </row>
    <row r="10" ht="18" customHeight="1">
      <c r="A10" s="32" t="s">
        <v>39</v>
      </c>
    </row>
    <row r="11" ht="18" customHeight="1">
      <c r="A11" s="32" t="s">
        <v>38</v>
      </c>
    </row>
    <row r="12" ht="15" customHeight="1">
      <c r="A12" s="31" t="s">
        <v>37</v>
      </c>
    </row>
    <row r="13" ht="18" customHeight="1">
      <c r="A13" s="2" t="s">
        <v>36</v>
      </c>
    </row>
    <row r="14" ht="18" customHeight="1">
      <c r="A14" s="2" t="s">
        <v>35</v>
      </c>
    </row>
    <row r="15" ht="18" customHeight="1">
      <c r="A15" s="30" t="s">
        <v>34</v>
      </c>
    </row>
    <row r="16" spans="10:17" ht="15" customHeight="1">
      <c r="J16" s="1" t="s">
        <v>33</v>
      </c>
      <c r="Q16" s="29"/>
    </row>
    <row r="17" spans="1:15" ht="18" customHeight="1">
      <c r="A17" s="28" t="s">
        <v>32</v>
      </c>
      <c r="O17" s="27" t="s">
        <v>31</v>
      </c>
    </row>
    <row r="18" spans="1:15" ht="18" customHeight="1">
      <c r="A18" s="26"/>
      <c r="B18" s="24"/>
      <c r="C18" s="25" t="s">
        <v>30</v>
      </c>
      <c r="D18" s="24" t="s">
        <v>29</v>
      </c>
      <c r="E18" s="24" t="s">
        <v>28</v>
      </c>
      <c r="F18" s="24" t="s">
        <v>27</v>
      </c>
      <c r="G18" s="24"/>
      <c r="H18" s="25"/>
      <c r="I18" s="24"/>
      <c r="J18" s="23" t="s">
        <v>26</v>
      </c>
      <c r="K18" s="22"/>
      <c r="L18" s="22"/>
      <c r="M18" s="21"/>
      <c r="N18" s="20"/>
      <c r="O18" s="19" t="s">
        <v>25</v>
      </c>
    </row>
    <row r="19" spans="1:15" ht="18" customHeight="1">
      <c r="A19" s="18" t="s">
        <v>24</v>
      </c>
      <c r="B19" s="17" t="s">
        <v>16</v>
      </c>
      <c r="C19" s="16" t="s">
        <v>23</v>
      </c>
      <c r="D19" s="17" t="s">
        <v>22</v>
      </c>
      <c r="E19" s="17" t="s">
        <v>21</v>
      </c>
      <c r="F19" s="17" t="s">
        <v>20</v>
      </c>
      <c r="G19" s="17" t="s">
        <v>19</v>
      </c>
      <c r="H19" s="16" t="s">
        <v>18</v>
      </c>
      <c r="I19" s="17" t="s">
        <v>17</v>
      </c>
      <c r="J19" s="16" t="s">
        <v>16</v>
      </c>
      <c r="K19" s="15" t="s">
        <v>15</v>
      </c>
      <c r="L19" s="16" t="s">
        <v>14</v>
      </c>
      <c r="M19" s="15" t="s">
        <v>13</v>
      </c>
      <c r="N19" s="14" t="s">
        <v>12</v>
      </c>
      <c r="O19" s="13" t="s">
        <v>11</v>
      </c>
    </row>
    <row r="20" spans="1:50" ht="18" customHeight="1">
      <c r="A20" s="12"/>
      <c r="B20" s="11"/>
      <c r="C20" s="10" t="s">
        <v>10</v>
      </c>
      <c r="D20" s="8" t="s">
        <v>3</v>
      </c>
      <c r="E20" s="8" t="s">
        <v>9</v>
      </c>
      <c r="F20" s="8" t="s">
        <v>8</v>
      </c>
      <c r="G20" s="11"/>
      <c r="H20" s="10" t="s">
        <v>7</v>
      </c>
      <c r="I20" s="8" t="s">
        <v>6</v>
      </c>
      <c r="J20" s="9"/>
      <c r="K20" s="8" t="s">
        <v>5</v>
      </c>
      <c r="L20" s="8" t="s">
        <v>5</v>
      </c>
      <c r="M20" s="8" t="s">
        <v>5</v>
      </c>
      <c r="N20" s="8" t="s">
        <v>4</v>
      </c>
      <c r="O20" s="8" t="s">
        <v>3</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15" ht="21" customHeight="1">
      <c r="A21" s="6">
        <v>14</v>
      </c>
      <c r="B21" s="5">
        <f>SUM(C21:I21)</f>
        <v>11580</v>
      </c>
      <c r="C21" s="5">
        <v>11209</v>
      </c>
      <c r="D21" s="5">
        <v>10</v>
      </c>
      <c r="E21" s="5">
        <v>8</v>
      </c>
      <c r="F21" s="5">
        <v>23</v>
      </c>
      <c r="G21" s="5">
        <v>82</v>
      </c>
      <c r="H21" s="5">
        <v>246</v>
      </c>
      <c r="I21" s="4">
        <v>2</v>
      </c>
      <c r="J21" s="5">
        <f>SUM(K21:N21)</f>
        <v>26</v>
      </c>
      <c r="K21" s="5">
        <v>26</v>
      </c>
      <c r="L21" s="4">
        <v>0</v>
      </c>
      <c r="M21" s="4">
        <v>0</v>
      </c>
      <c r="N21" s="4">
        <v>0</v>
      </c>
      <c r="O21" s="5">
        <v>431</v>
      </c>
    </row>
    <row r="22" spans="1:15" ht="21" customHeight="1">
      <c r="A22" s="6">
        <v>15</v>
      </c>
      <c r="B22" s="5">
        <f>SUM(C22:I22)</f>
        <v>10840</v>
      </c>
      <c r="C22" s="5">
        <v>10553</v>
      </c>
      <c r="D22" s="5">
        <v>18</v>
      </c>
      <c r="E22" s="5">
        <v>5</v>
      </c>
      <c r="F22" s="5">
        <v>28</v>
      </c>
      <c r="G22" s="5">
        <v>58</v>
      </c>
      <c r="H22" s="5">
        <v>178</v>
      </c>
      <c r="I22" s="4">
        <v>0</v>
      </c>
      <c r="J22" s="5">
        <f>SUM(K22:N22)</f>
        <v>26</v>
      </c>
      <c r="K22" s="5">
        <v>26</v>
      </c>
      <c r="L22" s="4">
        <v>0</v>
      </c>
      <c r="M22" s="4">
        <v>0</v>
      </c>
      <c r="N22" s="4">
        <v>0</v>
      </c>
      <c r="O22" s="5">
        <v>388</v>
      </c>
    </row>
    <row r="23" spans="1:15" ht="21" customHeight="1">
      <c r="A23" s="6">
        <v>16</v>
      </c>
      <c r="B23" s="5">
        <f>SUM(C23:I23)</f>
        <v>10482</v>
      </c>
      <c r="C23" s="5">
        <v>10218</v>
      </c>
      <c r="D23" s="5">
        <v>17</v>
      </c>
      <c r="E23" s="5">
        <v>6</v>
      </c>
      <c r="F23" s="5">
        <v>24</v>
      </c>
      <c r="G23" s="5">
        <v>44</v>
      </c>
      <c r="H23" s="5">
        <v>173</v>
      </c>
      <c r="I23" s="4">
        <v>0</v>
      </c>
      <c r="J23" s="5">
        <f>SUM(K23:N23)</f>
        <v>24</v>
      </c>
      <c r="K23" s="5">
        <v>24</v>
      </c>
      <c r="L23" s="4">
        <v>0</v>
      </c>
      <c r="M23" s="4">
        <v>0</v>
      </c>
      <c r="N23" s="4">
        <v>0</v>
      </c>
      <c r="O23" s="5">
        <v>400</v>
      </c>
    </row>
    <row r="24" spans="1:15" ht="21" customHeight="1">
      <c r="A24" s="6">
        <v>17</v>
      </c>
      <c r="B24" s="5">
        <f>SUM(C24:I24)</f>
        <v>10050</v>
      </c>
      <c r="C24" s="5">
        <v>9825</v>
      </c>
      <c r="D24" s="5">
        <v>14</v>
      </c>
      <c r="E24" s="5">
        <v>1</v>
      </c>
      <c r="F24" s="5">
        <v>16</v>
      </c>
      <c r="G24" s="5">
        <v>39</v>
      </c>
      <c r="H24" s="5">
        <v>155</v>
      </c>
      <c r="I24" s="4">
        <v>0</v>
      </c>
      <c r="J24" s="5">
        <f>SUM(K24:N24)</f>
        <v>30</v>
      </c>
      <c r="K24" s="5">
        <v>29</v>
      </c>
      <c r="L24" s="4">
        <v>1</v>
      </c>
      <c r="M24" s="4">
        <v>0</v>
      </c>
      <c r="N24" s="4">
        <v>0</v>
      </c>
      <c r="O24" s="3">
        <v>359</v>
      </c>
    </row>
    <row r="25" spans="1:15" ht="21" customHeight="1">
      <c r="A25" s="6">
        <v>18</v>
      </c>
      <c r="B25" s="5">
        <f>SUM(C25:I25)</f>
        <v>10013</v>
      </c>
      <c r="C25" s="5">
        <v>9752</v>
      </c>
      <c r="D25" s="5">
        <v>9</v>
      </c>
      <c r="E25" s="5">
        <v>5</v>
      </c>
      <c r="F25" s="5">
        <v>16</v>
      </c>
      <c r="G25" s="5">
        <v>44</v>
      </c>
      <c r="H25" s="5">
        <v>184</v>
      </c>
      <c r="I25" s="4">
        <v>3</v>
      </c>
      <c r="J25" s="5">
        <f>SUM(K25:N25)</f>
        <v>15</v>
      </c>
      <c r="K25" s="5">
        <v>15</v>
      </c>
      <c r="L25" s="4">
        <v>0</v>
      </c>
      <c r="M25" s="4">
        <v>0</v>
      </c>
      <c r="N25" s="4">
        <v>0</v>
      </c>
      <c r="O25" s="3">
        <v>392</v>
      </c>
    </row>
    <row r="26" spans="1:15" ht="21" customHeight="1">
      <c r="A26" s="6">
        <v>19</v>
      </c>
      <c r="B26" s="5">
        <f>SUM(C26:I26)</f>
        <v>9764</v>
      </c>
      <c r="C26" s="5">
        <v>9555</v>
      </c>
      <c r="D26" s="5">
        <v>10</v>
      </c>
      <c r="E26" s="5">
        <v>4</v>
      </c>
      <c r="F26" s="5">
        <v>10</v>
      </c>
      <c r="G26" s="5">
        <v>42</v>
      </c>
      <c r="H26" s="5">
        <v>143</v>
      </c>
      <c r="I26" s="4">
        <v>0</v>
      </c>
      <c r="J26" s="5">
        <f>SUM(K26:N26)</f>
        <v>24</v>
      </c>
      <c r="K26" s="5">
        <v>24</v>
      </c>
      <c r="L26" s="4">
        <v>0</v>
      </c>
      <c r="M26" s="4">
        <v>0</v>
      </c>
      <c r="N26" s="4">
        <v>0</v>
      </c>
      <c r="O26" s="3">
        <v>386</v>
      </c>
    </row>
    <row r="27" spans="1:15" ht="21" customHeight="1">
      <c r="A27" s="6">
        <v>20</v>
      </c>
      <c r="B27" s="5">
        <f>SUM(C27:I27)</f>
        <v>9652</v>
      </c>
      <c r="C27" s="5">
        <v>9411</v>
      </c>
      <c r="D27" s="5">
        <v>10</v>
      </c>
      <c r="E27" s="5">
        <v>7</v>
      </c>
      <c r="F27" s="5">
        <v>23</v>
      </c>
      <c r="G27" s="5">
        <v>53</v>
      </c>
      <c r="H27" s="5">
        <v>148</v>
      </c>
      <c r="I27" s="4">
        <v>0</v>
      </c>
      <c r="J27" s="5">
        <f>SUM(K27:N27)</f>
        <v>20</v>
      </c>
      <c r="K27" s="5">
        <v>20</v>
      </c>
      <c r="L27" s="4">
        <v>0</v>
      </c>
      <c r="M27" s="4">
        <v>0</v>
      </c>
      <c r="N27" s="4">
        <v>0</v>
      </c>
      <c r="O27" s="3">
        <v>398</v>
      </c>
    </row>
    <row r="28" spans="1:15" ht="21" customHeight="1">
      <c r="A28" s="6">
        <v>21</v>
      </c>
      <c r="B28" s="5">
        <f>SUM(C28:I28)</f>
        <v>9418</v>
      </c>
      <c r="C28" s="5">
        <v>9202</v>
      </c>
      <c r="D28" s="5">
        <v>9</v>
      </c>
      <c r="E28" s="5">
        <v>10</v>
      </c>
      <c r="F28" s="5">
        <v>15</v>
      </c>
      <c r="G28" s="5">
        <v>33</v>
      </c>
      <c r="H28" s="5">
        <v>149</v>
      </c>
      <c r="I28" s="4">
        <v>0</v>
      </c>
      <c r="J28" s="5">
        <f>SUM(K28:N28)</f>
        <v>8</v>
      </c>
      <c r="K28" s="5">
        <v>8</v>
      </c>
      <c r="L28" s="4">
        <v>0</v>
      </c>
      <c r="M28" s="4">
        <v>0</v>
      </c>
      <c r="N28" s="4">
        <v>0</v>
      </c>
      <c r="O28" s="3">
        <v>409</v>
      </c>
    </row>
    <row r="29" spans="1:15" ht="21" customHeight="1">
      <c r="A29" s="6">
        <v>22</v>
      </c>
      <c r="B29" s="5">
        <f>SUM(C29:I29)</f>
        <v>9540</v>
      </c>
      <c r="C29" s="5">
        <v>9329</v>
      </c>
      <c r="D29" s="5">
        <v>9</v>
      </c>
      <c r="E29" s="5">
        <v>9</v>
      </c>
      <c r="F29" s="5">
        <v>16</v>
      </c>
      <c r="G29" s="5">
        <v>26</v>
      </c>
      <c r="H29" s="5">
        <v>150</v>
      </c>
      <c r="I29" s="4">
        <v>1</v>
      </c>
      <c r="J29" s="5">
        <f>SUM(K29:N29)</f>
        <v>9</v>
      </c>
      <c r="K29" s="5">
        <v>9</v>
      </c>
      <c r="L29" s="4">
        <v>0</v>
      </c>
      <c r="M29" s="4">
        <v>0</v>
      </c>
      <c r="N29" s="4">
        <v>0</v>
      </c>
      <c r="O29" s="3">
        <v>436</v>
      </c>
    </row>
    <row r="30" spans="1:15" ht="21" customHeight="1">
      <c r="A30" s="6">
        <v>23</v>
      </c>
      <c r="B30" s="5">
        <f>SUM(C30:I30)</f>
        <v>9168</v>
      </c>
      <c r="C30" s="5">
        <v>8950</v>
      </c>
      <c r="D30" s="5">
        <v>39</v>
      </c>
      <c r="E30" s="5">
        <v>5</v>
      </c>
      <c r="F30" s="5">
        <v>13</v>
      </c>
      <c r="G30" s="5">
        <v>23</v>
      </c>
      <c r="H30" s="5">
        <v>137</v>
      </c>
      <c r="I30" s="4">
        <v>1</v>
      </c>
      <c r="J30" s="5">
        <f>SUM(K30:N30)</f>
        <v>15</v>
      </c>
      <c r="K30" s="5">
        <v>15</v>
      </c>
      <c r="L30" s="4">
        <v>0</v>
      </c>
      <c r="M30" s="4">
        <v>0</v>
      </c>
      <c r="N30" s="4">
        <v>0</v>
      </c>
      <c r="O30" s="3">
        <v>417</v>
      </c>
    </row>
    <row r="31" spans="1:15" ht="21" customHeight="1">
      <c r="A31" s="6">
        <v>24</v>
      </c>
      <c r="B31" s="5">
        <f>SUM(C31:I31)</f>
        <v>9095</v>
      </c>
      <c r="C31" s="5">
        <v>8870</v>
      </c>
      <c r="D31" s="5">
        <v>30</v>
      </c>
      <c r="E31" s="5">
        <v>8</v>
      </c>
      <c r="F31" s="5">
        <v>7</v>
      </c>
      <c r="G31" s="5">
        <v>29</v>
      </c>
      <c r="H31" s="5">
        <v>151</v>
      </c>
      <c r="I31" s="4">
        <v>0</v>
      </c>
      <c r="J31" s="5">
        <f>SUM(K31:N31)</f>
        <v>16</v>
      </c>
      <c r="K31" s="5">
        <v>16</v>
      </c>
      <c r="L31" s="4">
        <v>0</v>
      </c>
      <c r="M31" s="4">
        <v>0</v>
      </c>
      <c r="N31" s="4">
        <v>0</v>
      </c>
      <c r="O31" s="3">
        <v>392</v>
      </c>
    </row>
    <row r="32" spans="1:15" ht="21" customHeight="1">
      <c r="A32" s="6">
        <v>25</v>
      </c>
      <c r="B32" s="5">
        <f>SUM(C32:I32)</f>
        <v>9173</v>
      </c>
      <c r="C32" s="5">
        <v>8978</v>
      </c>
      <c r="D32" s="5">
        <v>35</v>
      </c>
      <c r="E32" s="5">
        <v>1</v>
      </c>
      <c r="F32" s="5">
        <v>8</v>
      </c>
      <c r="G32" s="5">
        <v>25</v>
      </c>
      <c r="H32" s="5">
        <v>126</v>
      </c>
      <c r="I32" s="4">
        <v>0</v>
      </c>
      <c r="J32" s="5">
        <f>SUM(K32:N32)</f>
        <v>12</v>
      </c>
      <c r="K32" s="5">
        <v>11</v>
      </c>
      <c r="L32" s="4">
        <v>0</v>
      </c>
      <c r="M32" s="4">
        <v>0</v>
      </c>
      <c r="N32" s="4">
        <v>1</v>
      </c>
      <c r="O32" s="3">
        <v>474</v>
      </c>
    </row>
    <row r="33" ht="21.75" customHeight="1">
      <c r="A33" s="2" t="s">
        <v>2</v>
      </c>
    </row>
    <row r="34" ht="15" customHeight="1">
      <c r="A34" s="2" t="s">
        <v>1</v>
      </c>
    </row>
    <row r="35" ht="21.75" customHeight="1">
      <c r="A35" s="2" t="s">
        <v>0</v>
      </c>
    </row>
    <row r="36" ht="15" customHeight="1">
      <c r="A36" s="2"/>
    </row>
    <row r="37" ht="21" customHeight="1"/>
    <row r="38" ht="15" customHeight="1"/>
    <row r="39" ht="15" customHeight="1"/>
  </sheetData>
  <sheetProtection/>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showGridLines="0" showZeros="0" zoomScaleSheetLayoutView="100" workbookViewId="0" topLeftCell="A1">
      <selection activeCell="J34" sqref="J34"/>
    </sheetView>
  </sheetViews>
  <sheetFormatPr defaultColWidth="8.875" defaultRowHeight="18" customHeight="1"/>
  <cols>
    <col min="1" max="1" width="3.50390625" style="1" customWidth="1"/>
    <col min="2" max="2" width="12.75390625" style="1" customWidth="1"/>
    <col min="3" max="3" width="11.50390625" style="1" customWidth="1"/>
    <col min="4" max="9" width="7.50390625" style="1" customWidth="1"/>
    <col min="10" max="12" width="6.75390625" style="1" customWidth="1"/>
    <col min="13" max="16384" width="8.875" style="1" customWidth="1"/>
  </cols>
  <sheetData>
    <row r="1" spans="1:12" ht="24" customHeight="1">
      <c r="A1" s="28" t="s">
        <v>95</v>
      </c>
      <c r="J1" s="35"/>
      <c r="L1" s="27" t="s">
        <v>94</v>
      </c>
    </row>
    <row r="2" spans="1:12" ht="19.5" customHeight="1">
      <c r="A2" s="94" t="s">
        <v>93</v>
      </c>
      <c r="B2" s="93"/>
      <c r="C2" s="92"/>
      <c r="D2" s="42" t="s">
        <v>92</v>
      </c>
      <c r="E2" s="41"/>
      <c r="F2" s="40"/>
      <c r="G2" s="91" t="s">
        <v>91</v>
      </c>
      <c r="H2" s="91"/>
      <c r="I2" s="91"/>
      <c r="J2" s="42" t="s">
        <v>90</v>
      </c>
      <c r="K2" s="41"/>
      <c r="L2" s="40"/>
    </row>
    <row r="3" spans="1:12" ht="21" customHeight="1">
      <c r="A3" s="90"/>
      <c r="B3" s="89"/>
      <c r="C3" s="88"/>
      <c r="D3" s="6" t="s">
        <v>16</v>
      </c>
      <c r="E3" s="6" t="s">
        <v>89</v>
      </c>
      <c r="F3" s="6" t="s">
        <v>88</v>
      </c>
      <c r="G3" s="6" t="s">
        <v>16</v>
      </c>
      <c r="H3" s="6" t="s">
        <v>89</v>
      </c>
      <c r="I3" s="6" t="s">
        <v>88</v>
      </c>
      <c r="J3" s="6" t="s">
        <v>16</v>
      </c>
      <c r="K3" s="6" t="s">
        <v>89</v>
      </c>
      <c r="L3" s="6" t="s">
        <v>88</v>
      </c>
    </row>
    <row r="4" spans="1:12" ht="21" customHeight="1">
      <c r="A4" s="42" t="s">
        <v>87</v>
      </c>
      <c r="B4" s="41"/>
      <c r="C4" s="40"/>
      <c r="D4" s="47">
        <f>D5+D13+D14+D17+D18+D19+D20</f>
        <v>9173</v>
      </c>
      <c r="E4" s="47">
        <f>E5+E13+E14+E17+E18+E19+E20</f>
        <v>4738</v>
      </c>
      <c r="F4" s="47">
        <f>F5+F13+F14+F17+F18+F19+F20</f>
        <v>4435</v>
      </c>
      <c r="G4" s="47">
        <f>D4-J4</f>
        <v>8753</v>
      </c>
      <c r="H4" s="47">
        <f>E4-K4</f>
        <v>4482</v>
      </c>
      <c r="I4" s="47">
        <f>F4-L4</f>
        <v>4271</v>
      </c>
      <c r="J4" s="47">
        <f>J5+J13+J14+J17+J18+J19+J20</f>
        <v>420</v>
      </c>
      <c r="K4" s="47">
        <f>K5+K13+K14+K17+K18+K19+K20</f>
        <v>256</v>
      </c>
      <c r="L4" s="47">
        <f>L5+L13+L14+L17+L18+L19+L20</f>
        <v>164</v>
      </c>
    </row>
    <row r="5" spans="1:12" ht="21" customHeight="1">
      <c r="A5" s="87" t="s">
        <v>86</v>
      </c>
      <c r="B5" s="42" t="s">
        <v>16</v>
      </c>
      <c r="C5" s="86"/>
      <c r="D5" s="47">
        <f>SUM(D6:D12)</f>
        <v>8978</v>
      </c>
      <c r="E5" s="47">
        <f>SUM(E6:E12)</f>
        <v>4619</v>
      </c>
      <c r="F5" s="47">
        <f>SUM(F6:F12)</f>
        <v>4359</v>
      </c>
      <c r="G5" s="47">
        <f>D5-J5</f>
        <v>8558</v>
      </c>
      <c r="H5" s="47">
        <f>E5-K5</f>
        <v>4363</v>
      </c>
      <c r="I5" s="47">
        <f>F5-L5</f>
        <v>4195</v>
      </c>
      <c r="J5" s="47">
        <f>SUM(J6:J12)</f>
        <v>420</v>
      </c>
      <c r="K5" s="47">
        <f>SUM(K6:K12)</f>
        <v>256</v>
      </c>
      <c r="L5" s="47">
        <f>SUM(L6:L12)</f>
        <v>164</v>
      </c>
    </row>
    <row r="6" spans="1:12" ht="21" customHeight="1">
      <c r="A6" s="84" t="s">
        <v>85</v>
      </c>
      <c r="B6" s="83" t="s">
        <v>57</v>
      </c>
      <c r="C6" s="6" t="s">
        <v>56</v>
      </c>
      <c r="D6" s="47">
        <f>E6+F6</f>
        <v>8729</v>
      </c>
      <c r="E6" s="47">
        <v>4469</v>
      </c>
      <c r="F6" s="47">
        <v>4260</v>
      </c>
      <c r="G6" s="47">
        <f>D6-J6</f>
        <v>8316</v>
      </c>
      <c r="H6" s="47">
        <f>E6-K6</f>
        <v>4220</v>
      </c>
      <c r="I6" s="47">
        <f>F6-L6</f>
        <v>4096</v>
      </c>
      <c r="J6" s="47">
        <f>K6+L6</f>
        <v>413</v>
      </c>
      <c r="K6" s="56">
        <v>249</v>
      </c>
      <c r="L6" s="56">
        <v>164</v>
      </c>
    </row>
    <row r="7" spans="1:12" ht="21" customHeight="1">
      <c r="A7" s="84" t="s">
        <v>81</v>
      </c>
      <c r="B7" s="85"/>
      <c r="C7" s="82" t="s">
        <v>55</v>
      </c>
      <c r="D7" s="47">
        <f>E7+F7</f>
        <v>66</v>
      </c>
      <c r="E7" s="47">
        <v>37</v>
      </c>
      <c r="F7" s="47">
        <v>29</v>
      </c>
      <c r="G7" s="47">
        <f>D7-J7</f>
        <v>66</v>
      </c>
      <c r="H7" s="47">
        <f>E7-K7</f>
        <v>37</v>
      </c>
      <c r="I7" s="47">
        <f>F7-L7</f>
        <v>29</v>
      </c>
      <c r="J7" s="47">
        <f>K7+L7</f>
        <v>0</v>
      </c>
      <c r="K7" s="46">
        <v>0</v>
      </c>
      <c r="L7" s="46">
        <v>0</v>
      </c>
    </row>
    <row r="8" spans="1:12" ht="21" customHeight="1">
      <c r="A8" s="84" t="s">
        <v>76</v>
      </c>
      <c r="B8" s="81"/>
      <c r="C8" s="6" t="s">
        <v>84</v>
      </c>
      <c r="D8" s="47">
        <f>E8+F8</f>
        <v>54</v>
      </c>
      <c r="E8" s="47">
        <v>20</v>
      </c>
      <c r="F8" s="47">
        <v>34</v>
      </c>
      <c r="G8" s="47">
        <f>D8-J8</f>
        <v>53</v>
      </c>
      <c r="H8" s="47">
        <f>E8-K8</f>
        <v>19</v>
      </c>
      <c r="I8" s="47">
        <f>F8-L8</f>
        <v>34</v>
      </c>
      <c r="J8" s="47">
        <f>K8+L8</f>
        <v>1</v>
      </c>
      <c r="K8" s="46">
        <v>1</v>
      </c>
      <c r="L8" s="46">
        <v>0</v>
      </c>
    </row>
    <row r="9" spans="1:12" ht="21" customHeight="1">
      <c r="A9" s="84" t="s">
        <v>83</v>
      </c>
      <c r="B9" s="42" t="s">
        <v>82</v>
      </c>
      <c r="C9" s="40"/>
      <c r="D9" s="47">
        <f>E9+F9</f>
        <v>0</v>
      </c>
      <c r="E9" s="47">
        <v>0</v>
      </c>
      <c r="F9" s="47">
        <v>0</v>
      </c>
      <c r="G9" s="47">
        <f>D9-J9</f>
        <v>0</v>
      </c>
      <c r="H9" s="47">
        <f>E9-K9</f>
        <v>0</v>
      </c>
      <c r="I9" s="47">
        <f>F9-L9</f>
        <v>0</v>
      </c>
      <c r="J9" s="47">
        <f>K9+L9</f>
        <v>0</v>
      </c>
      <c r="K9" s="46">
        <v>0</v>
      </c>
      <c r="L9" s="46">
        <v>0</v>
      </c>
    </row>
    <row r="10" spans="1:12" ht="21" customHeight="1">
      <c r="A10" s="84" t="s">
        <v>81</v>
      </c>
      <c r="B10" s="42" t="s">
        <v>80</v>
      </c>
      <c r="C10" s="40"/>
      <c r="D10" s="47">
        <f>E10+F10</f>
        <v>73</v>
      </c>
      <c r="E10" s="47">
        <v>61</v>
      </c>
      <c r="F10" s="47">
        <v>12</v>
      </c>
      <c r="G10" s="47">
        <f>D10-J10</f>
        <v>67</v>
      </c>
      <c r="H10" s="47">
        <f>E10-K10</f>
        <v>55</v>
      </c>
      <c r="I10" s="47">
        <f>F10-L10</f>
        <v>12</v>
      </c>
      <c r="J10" s="47">
        <f>K10+L10</f>
        <v>6</v>
      </c>
      <c r="K10" s="46">
        <v>6</v>
      </c>
      <c r="L10" s="46">
        <v>0</v>
      </c>
    </row>
    <row r="11" spans="1:12" ht="21" customHeight="1">
      <c r="A11" s="84" t="s">
        <v>79</v>
      </c>
      <c r="B11" s="83" t="s">
        <v>78</v>
      </c>
      <c r="C11" s="6" t="s">
        <v>77</v>
      </c>
      <c r="D11" s="47">
        <f>E11+F11</f>
        <v>56</v>
      </c>
      <c r="E11" s="47">
        <v>32</v>
      </c>
      <c r="F11" s="47">
        <v>24</v>
      </c>
      <c r="G11" s="47">
        <f>D11-J11</f>
        <v>56</v>
      </c>
      <c r="H11" s="47">
        <f>E11-K11</f>
        <v>32</v>
      </c>
      <c r="I11" s="47">
        <f>F11-L11</f>
        <v>24</v>
      </c>
      <c r="J11" s="47">
        <f>K11+L11</f>
        <v>0</v>
      </c>
      <c r="K11" s="46">
        <v>0</v>
      </c>
      <c r="L11" s="46">
        <v>0</v>
      </c>
    </row>
    <row r="12" spans="1:12" ht="21" customHeight="1">
      <c r="A12" s="82" t="s">
        <v>76</v>
      </c>
      <c r="B12" s="81"/>
      <c r="C12" s="6" t="s">
        <v>75</v>
      </c>
      <c r="D12" s="47">
        <f>E12+F12</f>
        <v>0</v>
      </c>
      <c r="E12" s="47">
        <v>0</v>
      </c>
      <c r="F12" s="47">
        <v>0</v>
      </c>
      <c r="G12" s="47">
        <f>D12-J12</f>
        <v>0</v>
      </c>
      <c r="H12" s="47">
        <f>E12-K12</f>
        <v>0</v>
      </c>
      <c r="I12" s="47">
        <f>F12-L12</f>
        <v>0</v>
      </c>
      <c r="J12" s="47">
        <f>K12+L12</f>
        <v>0</v>
      </c>
      <c r="K12" s="46">
        <v>0</v>
      </c>
      <c r="L12" s="46">
        <v>0</v>
      </c>
    </row>
    <row r="13" spans="1:12" ht="21" customHeight="1">
      <c r="A13" s="70" t="s">
        <v>74</v>
      </c>
      <c r="B13" s="69"/>
      <c r="C13" s="73"/>
      <c r="D13" s="47">
        <f>E13+F13</f>
        <v>35</v>
      </c>
      <c r="E13" s="47">
        <v>14</v>
      </c>
      <c r="F13" s="47">
        <v>21</v>
      </c>
      <c r="G13" s="47">
        <f>D13-J13</f>
        <v>35</v>
      </c>
      <c r="H13" s="47">
        <f>E13-K13</f>
        <v>14</v>
      </c>
      <c r="I13" s="47">
        <f>F13-L13</f>
        <v>21</v>
      </c>
      <c r="J13" s="47">
        <f>K13+L13</f>
        <v>0</v>
      </c>
      <c r="K13" s="46">
        <v>0</v>
      </c>
      <c r="L13" s="46">
        <v>0</v>
      </c>
    </row>
    <row r="14" spans="1:12" ht="21" customHeight="1">
      <c r="A14" s="80"/>
      <c r="B14" s="79" t="s">
        <v>73</v>
      </c>
      <c r="C14" s="6" t="s">
        <v>16</v>
      </c>
      <c r="D14" s="47">
        <f>E14+F14</f>
        <v>1</v>
      </c>
      <c r="E14" s="47">
        <f>E15+E16</f>
        <v>1</v>
      </c>
      <c r="F14" s="47">
        <f>F15+F16</f>
        <v>0</v>
      </c>
      <c r="G14" s="47">
        <f>D14-J14</f>
        <v>1</v>
      </c>
      <c r="H14" s="47">
        <f>E14-K14</f>
        <v>1</v>
      </c>
      <c r="I14" s="47">
        <f>F14-L14</f>
        <v>0</v>
      </c>
      <c r="J14" s="47">
        <f>K14+L14</f>
        <v>0</v>
      </c>
      <c r="K14" s="46">
        <f>SUM(K15:K16)</f>
        <v>0</v>
      </c>
      <c r="L14" s="46">
        <f>SUM(L15:L16)</f>
        <v>0</v>
      </c>
    </row>
    <row r="15" spans="1:12" ht="21" customHeight="1">
      <c r="A15" s="78" t="s">
        <v>72</v>
      </c>
      <c r="B15" s="77"/>
      <c r="C15" s="54" t="s">
        <v>71</v>
      </c>
      <c r="D15" s="47">
        <f>E15+F15</f>
        <v>1</v>
      </c>
      <c r="E15" s="47">
        <v>1</v>
      </c>
      <c r="F15" s="47">
        <v>0</v>
      </c>
      <c r="G15" s="47">
        <f>D15-J15</f>
        <v>1</v>
      </c>
      <c r="H15" s="47">
        <f>E15-K15</f>
        <v>1</v>
      </c>
      <c r="I15" s="47">
        <f>F15-L15</f>
        <v>0</v>
      </c>
      <c r="J15" s="47">
        <f>K15+L15</f>
        <v>0</v>
      </c>
      <c r="K15" s="46">
        <v>0</v>
      </c>
      <c r="L15" s="46">
        <v>0</v>
      </c>
    </row>
    <row r="16" spans="1:12" ht="21" customHeight="1">
      <c r="A16" s="76"/>
      <c r="B16" s="75"/>
      <c r="C16" s="54" t="s">
        <v>70</v>
      </c>
      <c r="D16" s="47">
        <f>E16+F16</f>
        <v>0</v>
      </c>
      <c r="E16" s="47">
        <v>0</v>
      </c>
      <c r="F16" s="47">
        <v>0</v>
      </c>
      <c r="G16" s="47">
        <f>D16-J16</f>
        <v>0</v>
      </c>
      <c r="H16" s="47">
        <f>E16-K16</f>
        <v>0</v>
      </c>
      <c r="I16" s="47">
        <f>F16-L16</f>
        <v>0</v>
      </c>
      <c r="J16" s="47">
        <f>K16+L16</f>
        <v>0</v>
      </c>
      <c r="K16" s="46">
        <v>0</v>
      </c>
      <c r="L16" s="46">
        <v>0</v>
      </c>
    </row>
    <row r="17" spans="1:12" ht="21" customHeight="1">
      <c r="A17" s="70" t="s">
        <v>69</v>
      </c>
      <c r="B17" s="74"/>
      <c r="C17" s="68"/>
      <c r="D17" s="47">
        <f>E17+F17</f>
        <v>8</v>
      </c>
      <c r="E17" s="47">
        <v>8</v>
      </c>
      <c r="F17" s="47">
        <v>0</v>
      </c>
      <c r="G17" s="47">
        <f>D17-J17</f>
        <v>8</v>
      </c>
      <c r="H17" s="47">
        <f>E17-K17</f>
        <v>8</v>
      </c>
      <c r="I17" s="47">
        <f>F17-L17</f>
        <v>0</v>
      </c>
      <c r="J17" s="47">
        <f>K17+L17</f>
        <v>0</v>
      </c>
      <c r="K17" s="46">
        <v>0</v>
      </c>
      <c r="L17" s="46">
        <v>0</v>
      </c>
    </row>
    <row r="18" spans="1:12" ht="21" customHeight="1">
      <c r="A18" s="70" t="s">
        <v>68</v>
      </c>
      <c r="B18" s="69"/>
      <c r="C18" s="73"/>
      <c r="D18" s="47">
        <f>E18+F18</f>
        <v>25</v>
      </c>
      <c r="E18" s="47">
        <v>19</v>
      </c>
      <c r="F18" s="47">
        <v>6</v>
      </c>
      <c r="G18" s="47">
        <f>D18-J18</f>
        <v>25</v>
      </c>
      <c r="H18" s="47">
        <f>E18-K18</f>
        <v>19</v>
      </c>
      <c r="I18" s="47">
        <f>F18-L18</f>
        <v>6</v>
      </c>
      <c r="J18" s="47">
        <f>K18+L18</f>
        <v>0</v>
      </c>
      <c r="K18" s="46">
        <v>0</v>
      </c>
      <c r="L18" s="46">
        <v>0</v>
      </c>
    </row>
    <row r="19" spans="1:12" ht="21" customHeight="1">
      <c r="A19" s="72" t="s">
        <v>67</v>
      </c>
      <c r="B19" s="71"/>
      <c r="C19" s="7"/>
      <c r="D19" s="47">
        <f>E19+F19</f>
        <v>126</v>
      </c>
      <c r="E19" s="47">
        <v>77</v>
      </c>
      <c r="F19" s="47">
        <v>49</v>
      </c>
      <c r="G19" s="47">
        <f>D19-J19</f>
        <v>126</v>
      </c>
      <c r="H19" s="47">
        <f>E19-K19</f>
        <v>77</v>
      </c>
      <c r="I19" s="47">
        <f>F19-L19</f>
        <v>49</v>
      </c>
      <c r="J19" s="47">
        <f>K19+L19</f>
        <v>0</v>
      </c>
      <c r="K19" s="46">
        <v>0</v>
      </c>
      <c r="L19" s="46">
        <v>0</v>
      </c>
    </row>
    <row r="20" spans="1:12" ht="21" customHeight="1">
      <c r="A20" s="70" t="s">
        <v>66</v>
      </c>
      <c r="B20" s="69"/>
      <c r="C20" s="68"/>
      <c r="D20" s="47">
        <f>E20+F20</f>
        <v>0</v>
      </c>
      <c r="E20" s="47">
        <v>0</v>
      </c>
      <c r="F20" s="47">
        <v>0</v>
      </c>
      <c r="G20" s="47">
        <f>D20-J20</f>
        <v>0</v>
      </c>
      <c r="H20" s="47">
        <f>E20-K20</f>
        <v>0</v>
      </c>
      <c r="I20" s="47">
        <f>F20-L20</f>
        <v>0</v>
      </c>
      <c r="J20" s="47">
        <f>K20+L20</f>
        <v>0</v>
      </c>
      <c r="K20" s="46">
        <v>0</v>
      </c>
      <c r="L20" s="46">
        <v>0</v>
      </c>
    </row>
    <row r="21" spans="1:12" ht="21" customHeight="1">
      <c r="A21" s="67"/>
      <c r="B21" s="66" t="s">
        <v>65</v>
      </c>
      <c r="C21" s="65"/>
      <c r="D21" s="47">
        <f>E21+F21</f>
        <v>474</v>
      </c>
      <c r="E21" s="47">
        <v>262</v>
      </c>
      <c r="F21" s="47">
        <v>212</v>
      </c>
      <c r="G21" s="47">
        <f>D21-J21</f>
        <v>462</v>
      </c>
      <c r="H21" s="47">
        <f>E21-K21</f>
        <v>253</v>
      </c>
      <c r="I21" s="47">
        <f>F21-L21</f>
        <v>209</v>
      </c>
      <c r="J21" s="47">
        <f>K21+L21</f>
        <v>12</v>
      </c>
      <c r="K21" s="56">
        <v>9</v>
      </c>
      <c r="L21" s="56">
        <v>3</v>
      </c>
    </row>
    <row r="22" spans="1:12" ht="21" customHeight="1">
      <c r="A22" s="62" t="s">
        <v>64</v>
      </c>
      <c r="B22" s="57" t="s">
        <v>63</v>
      </c>
      <c r="C22" s="59" t="s">
        <v>25</v>
      </c>
      <c r="D22" s="47">
        <f>E22+F22</f>
        <v>11</v>
      </c>
      <c r="E22" s="47">
        <v>7</v>
      </c>
      <c r="F22" s="47">
        <v>4</v>
      </c>
      <c r="G22" s="47">
        <f>D22-J22</f>
        <v>11</v>
      </c>
      <c r="H22" s="47">
        <f>E22-K22</f>
        <v>7</v>
      </c>
      <c r="I22" s="47">
        <f>F22-L22</f>
        <v>4</v>
      </c>
      <c r="J22" s="47">
        <f>K22+L22</f>
        <v>0</v>
      </c>
      <c r="K22" s="64">
        <v>0</v>
      </c>
      <c r="L22" s="46">
        <v>0</v>
      </c>
    </row>
    <row r="23" spans="1:12" ht="21" customHeight="1">
      <c r="A23" s="63"/>
      <c r="B23" s="61"/>
      <c r="C23" s="59" t="s">
        <v>62</v>
      </c>
      <c r="D23" s="47">
        <f>E23+F23</f>
        <v>0</v>
      </c>
      <c r="E23" s="47">
        <v>0</v>
      </c>
      <c r="F23" s="47">
        <v>0</v>
      </c>
      <c r="G23" s="47">
        <f>D23-J23</f>
        <v>0</v>
      </c>
      <c r="H23" s="47">
        <f>E23-K23</f>
        <v>0</v>
      </c>
      <c r="I23" s="47">
        <f>F23-L23</f>
        <v>0</v>
      </c>
      <c r="J23" s="47">
        <f>K23+L23</f>
        <v>0</v>
      </c>
      <c r="K23" s="46">
        <v>0</v>
      </c>
      <c r="L23" s="46">
        <v>0</v>
      </c>
    </row>
    <row r="24" spans="1:12" ht="21" customHeight="1">
      <c r="A24" s="62" t="s">
        <v>61</v>
      </c>
      <c r="B24" s="61"/>
      <c r="C24" s="59" t="s">
        <v>60</v>
      </c>
      <c r="D24" s="47">
        <f>E24+F24</f>
        <v>0</v>
      </c>
      <c r="E24" s="47">
        <v>0</v>
      </c>
      <c r="F24" s="47">
        <v>0</v>
      </c>
      <c r="G24" s="47">
        <f>D24-J24</f>
        <v>0</v>
      </c>
      <c r="H24" s="47">
        <f>E24-K24</f>
        <v>0</v>
      </c>
      <c r="I24" s="47">
        <f>F24-L24</f>
        <v>0</v>
      </c>
      <c r="J24" s="47">
        <f>K24+L24</f>
        <v>0</v>
      </c>
      <c r="K24" s="46">
        <v>0</v>
      </c>
      <c r="L24" s="46">
        <v>0</v>
      </c>
    </row>
    <row r="25" spans="1:12" ht="21" customHeight="1">
      <c r="A25" s="60"/>
      <c r="B25" s="55"/>
      <c r="C25" s="59" t="s">
        <v>59</v>
      </c>
      <c r="D25" s="47">
        <f>E25+F25</f>
        <v>1</v>
      </c>
      <c r="E25" s="47">
        <v>1</v>
      </c>
      <c r="F25" s="47">
        <v>0</v>
      </c>
      <c r="G25" s="47">
        <f>D25-J25</f>
        <v>1</v>
      </c>
      <c r="H25" s="47">
        <f>E25-K25</f>
        <v>1</v>
      </c>
      <c r="I25" s="47">
        <f>F25-L25</f>
        <v>0</v>
      </c>
      <c r="J25" s="47">
        <f>K25+L25</f>
        <v>0</v>
      </c>
      <c r="K25" s="46">
        <v>0</v>
      </c>
      <c r="L25" s="46">
        <v>0</v>
      </c>
    </row>
    <row r="26" spans="1:12" ht="21" customHeight="1">
      <c r="A26" s="58" t="s">
        <v>58</v>
      </c>
      <c r="B26" s="49" t="s">
        <v>16</v>
      </c>
      <c r="C26" s="48"/>
      <c r="D26" s="47">
        <f>E26+F26</f>
        <v>8962</v>
      </c>
      <c r="E26" s="56">
        <f>SUM(E27:E31)</f>
        <v>4626</v>
      </c>
      <c r="F26" s="56">
        <f>SUM(F27:F31)</f>
        <v>4336</v>
      </c>
      <c r="G26" s="47">
        <f>D26-J26</f>
        <v>8542</v>
      </c>
      <c r="H26" s="47">
        <f>E26-K26</f>
        <v>4370</v>
      </c>
      <c r="I26" s="47">
        <f>F26-L26</f>
        <v>4172</v>
      </c>
      <c r="J26" s="47">
        <f>K26+L26</f>
        <v>420</v>
      </c>
      <c r="K26" s="56">
        <f>SUM(K27:K31)</f>
        <v>256</v>
      </c>
      <c r="L26" s="56">
        <f>SUM(L27:L31)</f>
        <v>164</v>
      </c>
    </row>
    <row r="27" spans="1:12" ht="21" customHeight="1">
      <c r="A27" s="51"/>
      <c r="B27" s="57" t="s">
        <v>57</v>
      </c>
      <c r="C27" s="54" t="s">
        <v>56</v>
      </c>
      <c r="D27" s="47">
        <f>E27+F27</f>
        <v>8759</v>
      </c>
      <c r="E27" s="47">
        <v>4492</v>
      </c>
      <c r="F27" s="47">
        <v>4267</v>
      </c>
      <c r="G27" s="47">
        <f>D27-J27</f>
        <v>8345</v>
      </c>
      <c r="H27" s="47">
        <f>E27-K27</f>
        <v>4242</v>
      </c>
      <c r="I27" s="47">
        <f>F27-L27</f>
        <v>4103</v>
      </c>
      <c r="J27" s="47">
        <f>K27+L27</f>
        <v>414</v>
      </c>
      <c r="K27" s="56">
        <v>250</v>
      </c>
      <c r="L27" s="56">
        <v>164</v>
      </c>
    </row>
    <row r="28" spans="1:12" ht="21" customHeight="1">
      <c r="A28" s="51"/>
      <c r="B28" s="55"/>
      <c r="C28" s="54" t="s">
        <v>55</v>
      </c>
      <c r="D28" s="47">
        <f>E28+F28</f>
        <v>72</v>
      </c>
      <c r="E28" s="47">
        <v>41</v>
      </c>
      <c r="F28" s="47">
        <v>31</v>
      </c>
      <c r="G28" s="47">
        <f>D28-J28</f>
        <v>72</v>
      </c>
      <c r="H28" s="47">
        <f>E28-K28</f>
        <v>41</v>
      </c>
      <c r="I28" s="47">
        <f>F28-L28</f>
        <v>31</v>
      </c>
      <c r="J28" s="47">
        <f>K28+L28</f>
        <v>0</v>
      </c>
      <c r="K28" s="46">
        <v>0</v>
      </c>
      <c r="L28" s="46">
        <v>0</v>
      </c>
    </row>
    <row r="29" spans="1:12" ht="21" customHeight="1">
      <c r="A29" s="51"/>
      <c r="B29" s="53" t="s">
        <v>54</v>
      </c>
      <c r="C29" s="52"/>
      <c r="D29" s="47">
        <f>E29+F29</f>
        <v>0</v>
      </c>
      <c r="E29" s="47">
        <v>0</v>
      </c>
      <c r="F29" s="47">
        <v>0</v>
      </c>
      <c r="G29" s="47">
        <f>D29-J29</f>
        <v>0</v>
      </c>
      <c r="H29" s="47">
        <f>E29-K29</f>
        <v>0</v>
      </c>
      <c r="I29" s="47">
        <f>F29-L29</f>
        <v>0</v>
      </c>
      <c r="J29" s="47">
        <f>K29+L29</f>
        <v>0</v>
      </c>
      <c r="K29" s="46">
        <v>0</v>
      </c>
      <c r="L29" s="46">
        <v>0</v>
      </c>
    </row>
    <row r="30" spans="1:12" ht="21" customHeight="1">
      <c r="A30" s="51"/>
      <c r="B30" s="49" t="s">
        <v>53</v>
      </c>
      <c r="C30" s="48"/>
      <c r="D30" s="47">
        <f>E30+F30</f>
        <v>73</v>
      </c>
      <c r="E30" s="47">
        <v>61</v>
      </c>
      <c r="F30" s="47">
        <v>12</v>
      </c>
      <c r="G30" s="47">
        <f>D30-J30</f>
        <v>67</v>
      </c>
      <c r="H30" s="47">
        <f>E30-K30</f>
        <v>55</v>
      </c>
      <c r="I30" s="47">
        <f>F30-L30</f>
        <v>12</v>
      </c>
      <c r="J30" s="47">
        <f>K30+L30</f>
        <v>6</v>
      </c>
      <c r="K30" s="46">
        <v>6</v>
      </c>
      <c r="L30" s="46">
        <v>0</v>
      </c>
    </row>
    <row r="31" spans="1:12" ht="21" customHeight="1">
      <c r="A31" s="50"/>
      <c r="B31" s="49" t="s">
        <v>52</v>
      </c>
      <c r="C31" s="48"/>
      <c r="D31" s="47">
        <f>E31+F31</f>
        <v>58</v>
      </c>
      <c r="E31" s="47">
        <v>32</v>
      </c>
      <c r="F31" s="47">
        <v>26</v>
      </c>
      <c r="G31" s="47">
        <f>D31-J31</f>
        <v>58</v>
      </c>
      <c r="H31" s="47">
        <f>E31-K31</f>
        <v>32</v>
      </c>
      <c r="I31" s="47">
        <f>F31-L31</f>
        <v>26</v>
      </c>
      <c r="J31" s="47">
        <f>K31+L31</f>
        <v>0</v>
      </c>
      <c r="K31" s="46">
        <v>0</v>
      </c>
      <c r="L31" s="46">
        <v>0</v>
      </c>
    </row>
    <row r="32" spans="1:12" ht="21" customHeight="1">
      <c r="A32" s="42" t="s">
        <v>51</v>
      </c>
      <c r="B32" s="41"/>
      <c r="C32" s="40"/>
      <c r="D32" s="39">
        <f>D5/D4*100</f>
        <v>97.87419601002944</v>
      </c>
      <c r="E32" s="39">
        <f>E5/E4*100</f>
        <v>97.48839172646686</v>
      </c>
      <c r="F32" s="39">
        <f>F5/F4*100</f>
        <v>98.28635851183766</v>
      </c>
      <c r="G32" s="45"/>
      <c r="H32" s="44"/>
      <c r="I32" s="44"/>
      <c r="J32" s="44"/>
      <c r="K32" s="44"/>
      <c r="L32" s="43"/>
    </row>
    <row r="33" spans="1:12" ht="21" customHeight="1">
      <c r="A33" s="42" t="s">
        <v>50</v>
      </c>
      <c r="B33" s="41"/>
      <c r="C33" s="40"/>
      <c r="D33" s="39">
        <f>(D22+D18)/D4*100</f>
        <v>0.3924561212253352</v>
      </c>
      <c r="E33" s="39">
        <f>(E22+E18)/E4*100</f>
        <v>0.5487547488391726</v>
      </c>
      <c r="F33" s="39">
        <f>(F22+F18)/F4*100</f>
        <v>0.2254791431792559</v>
      </c>
      <c r="G33" s="38"/>
      <c r="H33" s="37"/>
      <c r="I33" s="37"/>
      <c r="J33" s="37"/>
      <c r="K33" s="37"/>
      <c r="L33" s="36"/>
    </row>
    <row r="34" ht="12" customHeight="1"/>
    <row r="35" ht="18" customHeight="1">
      <c r="A35" s="1" t="s">
        <v>49</v>
      </c>
    </row>
    <row r="36" ht="15" customHeight="1">
      <c r="A36" s="1" t="s">
        <v>48</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showGridLines="0" zoomScaleSheetLayoutView="90" workbookViewId="0" topLeftCell="A1">
      <selection activeCell="J34" sqref="J34"/>
    </sheetView>
  </sheetViews>
  <sheetFormatPr defaultColWidth="8.875" defaultRowHeight="13.5"/>
  <cols>
    <col min="1" max="1" width="8.875" style="95" customWidth="1"/>
    <col min="2" max="6" width="6.75390625" style="95" bestFit="1" customWidth="1"/>
    <col min="7" max="8" width="4.25390625" style="95" customWidth="1"/>
    <col min="9" max="10" width="4.50390625" style="95" customWidth="1"/>
    <col min="11" max="12" width="4.875" style="95" customWidth="1"/>
    <col min="13" max="14" width="3.75390625" style="95" customWidth="1"/>
    <col min="15" max="16" width="4.25390625" style="95" customWidth="1"/>
    <col min="17" max="18" width="4.125" style="95" customWidth="1"/>
    <col min="19" max="34" width="3.25390625" style="95" bestFit="1" customWidth="1"/>
    <col min="35" max="16384" width="8.875" style="95" customWidth="1"/>
  </cols>
  <sheetData>
    <row r="1" spans="1:15" ht="15" customHeight="1">
      <c r="A1" s="146" t="s">
        <v>129</v>
      </c>
      <c r="B1" s="144"/>
      <c r="C1" s="144"/>
      <c r="D1" s="144"/>
      <c r="E1" s="144"/>
      <c r="F1" s="144"/>
      <c r="G1" s="145"/>
      <c r="H1" s="144"/>
      <c r="I1" s="144"/>
      <c r="J1" s="144"/>
      <c r="K1" s="144"/>
      <c r="L1" s="144"/>
      <c r="M1" s="144"/>
      <c r="N1" s="144"/>
      <c r="O1" s="144"/>
    </row>
    <row r="2" spans="1:18" ht="12" customHeight="1">
      <c r="A2" s="146"/>
      <c r="B2" s="144"/>
      <c r="C2" s="144"/>
      <c r="D2" s="144"/>
      <c r="E2" s="144"/>
      <c r="F2" s="144"/>
      <c r="G2" s="145"/>
      <c r="H2" s="144"/>
      <c r="I2" s="144"/>
      <c r="J2" s="144"/>
      <c r="K2" s="144"/>
      <c r="L2" s="144"/>
      <c r="M2" s="144"/>
      <c r="N2" s="144"/>
      <c r="O2" s="144"/>
      <c r="R2" s="143" t="s">
        <v>128</v>
      </c>
    </row>
    <row r="3" spans="1:18" ht="19.5" customHeight="1">
      <c r="A3" s="142"/>
      <c r="B3" s="141" t="s">
        <v>127</v>
      </c>
      <c r="C3" s="140"/>
      <c r="D3" s="137"/>
      <c r="E3" s="136" t="s">
        <v>126</v>
      </c>
      <c r="F3" s="135"/>
      <c r="G3" s="139" t="s">
        <v>125</v>
      </c>
      <c r="H3" s="138"/>
      <c r="I3" s="136" t="s">
        <v>124</v>
      </c>
      <c r="J3" s="135"/>
      <c r="K3" s="136" t="s">
        <v>123</v>
      </c>
      <c r="L3" s="135"/>
      <c r="M3" s="136" t="s">
        <v>122</v>
      </c>
      <c r="N3" s="137"/>
      <c r="O3" s="136" t="s">
        <v>121</v>
      </c>
      <c r="P3" s="135"/>
      <c r="Q3" s="136" t="s">
        <v>120</v>
      </c>
      <c r="R3" s="135"/>
    </row>
    <row r="4" spans="1:18" ht="19.5" customHeight="1">
      <c r="A4" s="134"/>
      <c r="B4" s="130"/>
      <c r="C4" s="133"/>
      <c r="D4" s="129"/>
      <c r="E4" s="128"/>
      <c r="F4" s="127"/>
      <c r="G4" s="132"/>
      <c r="H4" s="131"/>
      <c r="I4" s="128"/>
      <c r="J4" s="127"/>
      <c r="K4" s="128"/>
      <c r="L4" s="127"/>
      <c r="M4" s="130"/>
      <c r="N4" s="129"/>
      <c r="O4" s="128"/>
      <c r="P4" s="127"/>
      <c r="Q4" s="128"/>
      <c r="R4" s="127"/>
    </row>
    <row r="5" spans="1:18" ht="19.5" customHeight="1" thickBot="1">
      <c r="A5" s="126"/>
      <c r="B5" s="125" t="s">
        <v>16</v>
      </c>
      <c r="C5" s="125" t="s">
        <v>89</v>
      </c>
      <c r="D5" s="125" t="s">
        <v>88</v>
      </c>
      <c r="E5" s="125" t="s">
        <v>89</v>
      </c>
      <c r="F5" s="125" t="s">
        <v>88</v>
      </c>
      <c r="G5" s="125" t="s">
        <v>89</v>
      </c>
      <c r="H5" s="125" t="s">
        <v>88</v>
      </c>
      <c r="I5" s="125" t="s">
        <v>89</v>
      </c>
      <c r="J5" s="125" t="s">
        <v>88</v>
      </c>
      <c r="K5" s="125" t="s">
        <v>89</v>
      </c>
      <c r="L5" s="125" t="s">
        <v>88</v>
      </c>
      <c r="M5" s="125" t="s">
        <v>89</v>
      </c>
      <c r="N5" s="125" t="s">
        <v>88</v>
      </c>
      <c r="O5" s="125" t="s">
        <v>89</v>
      </c>
      <c r="P5" s="125" t="s">
        <v>88</v>
      </c>
      <c r="Q5" s="125" t="s">
        <v>89</v>
      </c>
      <c r="R5" s="125" t="s">
        <v>88</v>
      </c>
    </row>
    <row r="6" spans="1:18" ht="24" customHeight="1" thickBot="1">
      <c r="A6" s="124" t="s">
        <v>119</v>
      </c>
      <c r="B6" s="122">
        <f>SUM(B12:B31)</f>
        <v>9173</v>
      </c>
      <c r="C6" s="122">
        <f>SUM(C12:C31)</f>
        <v>4738</v>
      </c>
      <c r="D6" s="122">
        <f>SUM(D12:D31)</f>
        <v>4435</v>
      </c>
      <c r="E6" s="122">
        <f>SUM(E12:E31)</f>
        <v>4619</v>
      </c>
      <c r="F6" s="122">
        <f>SUM(F12:F31)</f>
        <v>4359</v>
      </c>
      <c r="G6" s="122">
        <f>SUM(G12:G31)</f>
        <v>14</v>
      </c>
      <c r="H6" s="122">
        <f>SUM(H12:H31)</f>
        <v>21</v>
      </c>
      <c r="I6" s="122">
        <f>SUM(I12:I31)</f>
        <v>1</v>
      </c>
      <c r="J6" s="122">
        <f>SUM(J12:J31)</f>
        <v>0</v>
      </c>
      <c r="K6" s="122">
        <f>SUM(K12:K31)</f>
        <v>8</v>
      </c>
      <c r="L6" s="123">
        <f>SUM(L12:L31)</f>
        <v>0</v>
      </c>
      <c r="M6" s="122">
        <f>SUM(M12:M31)</f>
        <v>19</v>
      </c>
      <c r="N6" s="122">
        <f>SUM(N12:N31)</f>
        <v>6</v>
      </c>
      <c r="O6" s="122">
        <f>SUM(O12:O31)</f>
        <v>77</v>
      </c>
      <c r="P6" s="122">
        <f>SUM(P12:P31)</f>
        <v>49</v>
      </c>
      <c r="Q6" s="123">
        <f>SUM(Q12:Q31)</f>
        <v>0</v>
      </c>
      <c r="R6" s="122">
        <f>SUM(R12:R31)</f>
        <v>0</v>
      </c>
    </row>
    <row r="7" spans="1:18" ht="9" customHeight="1">
      <c r="A7" s="116"/>
      <c r="B7" s="114"/>
      <c r="C7" s="114"/>
      <c r="D7" s="114"/>
      <c r="E7" s="114"/>
      <c r="F7" s="114"/>
      <c r="G7" s="114"/>
      <c r="H7" s="114"/>
      <c r="I7" s="114"/>
      <c r="J7" s="114"/>
      <c r="K7" s="114"/>
      <c r="L7" s="114"/>
      <c r="M7" s="114"/>
      <c r="N7" s="114"/>
      <c r="O7" s="114"/>
      <c r="P7" s="114"/>
      <c r="Q7" s="114"/>
      <c r="R7" s="113"/>
    </row>
    <row r="8" spans="1:18" ht="24" customHeight="1">
      <c r="A8" s="118" t="s">
        <v>118</v>
      </c>
      <c r="B8" s="103">
        <f>C8+D8</f>
        <v>157</v>
      </c>
      <c r="C8" s="103">
        <f>E8+G8+I8+K8+M8+O8+Q8</f>
        <v>77</v>
      </c>
      <c r="D8" s="103">
        <f>F8+H8+J8+L8+N8+P8+R8</f>
        <v>80</v>
      </c>
      <c r="E8" s="103">
        <v>77</v>
      </c>
      <c r="F8" s="103">
        <v>80</v>
      </c>
      <c r="G8" s="120">
        <v>0</v>
      </c>
      <c r="H8" s="120">
        <v>0</v>
      </c>
      <c r="I8" s="120">
        <v>0</v>
      </c>
      <c r="J8" s="120">
        <v>0</v>
      </c>
      <c r="K8" s="121">
        <v>0</v>
      </c>
      <c r="L8" s="120">
        <v>0</v>
      </c>
      <c r="M8" s="120">
        <v>0</v>
      </c>
      <c r="N8" s="120">
        <v>0</v>
      </c>
      <c r="O8" s="120">
        <v>0</v>
      </c>
      <c r="P8" s="121">
        <v>0</v>
      </c>
      <c r="Q8" s="120">
        <v>0</v>
      </c>
      <c r="R8" s="120">
        <v>0</v>
      </c>
    </row>
    <row r="9" spans="1:18" ht="24" customHeight="1">
      <c r="A9" s="118" t="s">
        <v>117</v>
      </c>
      <c r="B9" s="103">
        <f>C9+D9</f>
        <v>8596</v>
      </c>
      <c r="C9" s="103">
        <f>E9+G9+I9+K9+M9+O9+Q9</f>
        <v>4405</v>
      </c>
      <c r="D9" s="103">
        <f>F9+H9+J9+L9+N9+P9+R9</f>
        <v>4191</v>
      </c>
      <c r="E9" s="117">
        <v>4286</v>
      </c>
      <c r="F9" s="117">
        <v>4115</v>
      </c>
      <c r="G9" s="119">
        <v>14</v>
      </c>
      <c r="H9" s="117">
        <v>21</v>
      </c>
      <c r="I9" s="99">
        <v>1</v>
      </c>
      <c r="J9" s="117">
        <v>0</v>
      </c>
      <c r="K9" s="117">
        <v>8</v>
      </c>
      <c r="L9" s="99">
        <v>0</v>
      </c>
      <c r="M9" s="117">
        <v>19</v>
      </c>
      <c r="N9" s="117">
        <v>6</v>
      </c>
      <c r="O9" s="117">
        <v>77</v>
      </c>
      <c r="P9" s="117">
        <v>49</v>
      </c>
      <c r="Q9" s="99">
        <v>0</v>
      </c>
      <c r="R9" s="119">
        <v>0</v>
      </c>
    </row>
    <row r="10" spans="1:18" ht="24" customHeight="1">
      <c r="A10" s="118" t="s">
        <v>116</v>
      </c>
      <c r="B10" s="103">
        <f>C10+D10</f>
        <v>420</v>
      </c>
      <c r="C10" s="103">
        <f>E10+G10+I10+K10+M10+O10+Q10</f>
        <v>256</v>
      </c>
      <c r="D10" s="103">
        <f>F10+H10+J10+L10+N10+P10+R10</f>
        <v>164</v>
      </c>
      <c r="E10" s="117">
        <v>256</v>
      </c>
      <c r="F10" s="117">
        <v>164</v>
      </c>
      <c r="G10" s="99">
        <v>0</v>
      </c>
      <c r="H10" s="99">
        <v>0</v>
      </c>
      <c r="I10" s="99">
        <v>0</v>
      </c>
      <c r="J10" s="99">
        <v>0</v>
      </c>
      <c r="K10" s="99">
        <v>0</v>
      </c>
      <c r="L10" s="99">
        <v>0</v>
      </c>
      <c r="M10" s="99">
        <v>0</v>
      </c>
      <c r="N10" s="99">
        <v>0</v>
      </c>
      <c r="O10" s="99">
        <v>0</v>
      </c>
      <c r="P10" s="99">
        <v>0</v>
      </c>
      <c r="Q10" s="99">
        <v>0</v>
      </c>
      <c r="R10" s="99">
        <v>0</v>
      </c>
    </row>
    <row r="11" spans="1:18" ht="9" customHeight="1">
      <c r="A11" s="116"/>
      <c r="B11" s="114"/>
      <c r="C11" s="114"/>
      <c r="D11" s="114"/>
      <c r="E11" s="114"/>
      <c r="F11" s="114"/>
      <c r="G11" s="114"/>
      <c r="H11" s="114"/>
      <c r="I11" s="114"/>
      <c r="J11" s="114"/>
      <c r="K11" s="114"/>
      <c r="L11" s="114"/>
      <c r="M11" s="114"/>
      <c r="N11" s="114"/>
      <c r="O11" s="115"/>
      <c r="P11" s="114"/>
      <c r="Q11" s="114"/>
      <c r="R11" s="113"/>
    </row>
    <row r="12" spans="1:18" ht="24" customHeight="1">
      <c r="A12" s="105" t="s">
        <v>115</v>
      </c>
      <c r="B12" s="104">
        <f>C12+D12</f>
        <v>2593</v>
      </c>
      <c r="C12" s="103">
        <f>E12+G12+I12+K12+M12+O12+Q12</f>
        <v>1327</v>
      </c>
      <c r="D12" s="103">
        <f>F12+H12+J12+L12+N12+P12+R12</f>
        <v>1266</v>
      </c>
      <c r="E12" s="102">
        <v>1297</v>
      </c>
      <c r="F12" s="102">
        <v>1240</v>
      </c>
      <c r="G12" s="112">
        <v>4</v>
      </c>
      <c r="H12" s="112">
        <v>2</v>
      </c>
      <c r="I12" s="101">
        <v>0</v>
      </c>
      <c r="J12" s="101">
        <v>0</v>
      </c>
      <c r="K12" s="110">
        <v>1</v>
      </c>
      <c r="L12" s="99">
        <v>0</v>
      </c>
      <c r="M12" s="110">
        <v>4</v>
      </c>
      <c r="N12" s="100">
        <v>3</v>
      </c>
      <c r="O12" s="106">
        <v>21</v>
      </c>
      <c r="P12" s="110">
        <v>21</v>
      </c>
      <c r="Q12" s="99">
        <v>0</v>
      </c>
      <c r="R12" s="99">
        <v>0</v>
      </c>
    </row>
    <row r="13" spans="1:18" ht="24" customHeight="1">
      <c r="A13" s="105" t="s">
        <v>114</v>
      </c>
      <c r="B13" s="104">
        <f>C13+D13</f>
        <v>1430</v>
      </c>
      <c r="C13" s="103">
        <f>E13+G13+I13+K13+M13+O13+Q13</f>
        <v>754</v>
      </c>
      <c r="D13" s="103">
        <f>F13+H13+J13+L13+N13+P13+R13</f>
        <v>676</v>
      </c>
      <c r="E13" s="102">
        <v>728</v>
      </c>
      <c r="F13" s="102">
        <v>662</v>
      </c>
      <c r="G13" s="99">
        <v>2</v>
      </c>
      <c r="H13" s="110">
        <v>10</v>
      </c>
      <c r="I13" s="99">
        <v>1</v>
      </c>
      <c r="J13" s="99">
        <v>0</v>
      </c>
      <c r="K13" s="110">
        <v>5</v>
      </c>
      <c r="L13" s="99">
        <v>0</v>
      </c>
      <c r="M13" s="110">
        <v>4</v>
      </c>
      <c r="N13" s="99">
        <v>0</v>
      </c>
      <c r="O13" s="106">
        <v>14</v>
      </c>
      <c r="P13" s="110">
        <v>4</v>
      </c>
      <c r="Q13" s="99">
        <v>0</v>
      </c>
      <c r="R13" s="99">
        <v>0</v>
      </c>
    </row>
    <row r="14" spans="1:18" ht="24" customHeight="1">
      <c r="A14" s="105" t="s">
        <v>113</v>
      </c>
      <c r="B14" s="104">
        <f>C14+D14</f>
        <v>739</v>
      </c>
      <c r="C14" s="103">
        <f>E14+G14+I14+K14+M14+O14+Q14</f>
        <v>361</v>
      </c>
      <c r="D14" s="103">
        <f>F14+H14+J14+L14+N14+P14+R14</f>
        <v>378</v>
      </c>
      <c r="E14" s="102">
        <v>352</v>
      </c>
      <c r="F14" s="102">
        <v>372</v>
      </c>
      <c r="G14" s="100">
        <v>2</v>
      </c>
      <c r="H14" s="112">
        <v>3</v>
      </c>
      <c r="I14" s="99">
        <v>0</v>
      </c>
      <c r="J14" s="99">
        <v>0</v>
      </c>
      <c r="K14" s="99">
        <v>1</v>
      </c>
      <c r="L14" s="99">
        <v>0</v>
      </c>
      <c r="M14" s="99">
        <v>2</v>
      </c>
      <c r="N14" s="99">
        <v>1</v>
      </c>
      <c r="O14" s="106">
        <v>4</v>
      </c>
      <c r="P14" s="110">
        <v>2</v>
      </c>
      <c r="Q14" s="99">
        <v>0</v>
      </c>
      <c r="R14" s="99">
        <v>0</v>
      </c>
    </row>
    <row r="15" spans="1:18" ht="24" customHeight="1">
      <c r="A15" s="105" t="s">
        <v>112</v>
      </c>
      <c r="B15" s="104">
        <f>C15+D15</f>
        <v>217</v>
      </c>
      <c r="C15" s="103">
        <f>E15+G15+I15+K15+M15+O15+Q15</f>
        <v>114</v>
      </c>
      <c r="D15" s="103">
        <f>F15+H15+J15+L15+N15+P15+R15</f>
        <v>103</v>
      </c>
      <c r="E15" s="102">
        <v>111</v>
      </c>
      <c r="F15" s="102">
        <v>103</v>
      </c>
      <c r="G15" s="99">
        <v>0</v>
      </c>
      <c r="H15" s="99">
        <v>0</v>
      </c>
      <c r="I15" s="99">
        <v>0</v>
      </c>
      <c r="J15" s="99">
        <v>0</v>
      </c>
      <c r="K15" s="99">
        <v>0</v>
      </c>
      <c r="L15" s="99">
        <v>0</v>
      </c>
      <c r="M15" s="99">
        <v>0</v>
      </c>
      <c r="N15" s="100">
        <v>0</v>
      </c>
      <c r="O15" s="106">
        <v>3</v>
      </c>
      <c r="P15" s="99">
        <v>0</v>
      </c>
      <c r="Q15" s="99">
        <v>0</v>
      </c>
      <c r="R15" s="99">
        <v>0</v>
      </c>
    </row>
    <row r="16" spans="1:18" ht="24" customHeight="1">
      <c r="A16" s="108" t="s">
        <v>111</v>
      </c>
      <c r="B16" s="104">
        <f>C16+D16</f>
        <v>554</v>
      </c>
      <c r="C16" s="103">
        <f>E16+G16+I16+K16+M16+O16+Q16</f>
        <v>283</v>
      </c>
      <c r="D16" s="103">
        <f>F16+H16+J16+L16+N16+P16+R16</f>
        <v>271</v>
      </c>
      <c r="E16" s="102">
        <v>278</v>
      </c>
      <c r="F16" s="102">
        <v>265</v>
      </c>
      <c r="G16" s="99">
        <v>1</v>
      </c>
      <c r="H16" s="100">
        <v>0</v>
      </c>
      <c r="I16" s="99">
        <v>0</v>
      </c>
      <c r="J16" s="100">
        <v>0</v>
      </c>
      <c r="K16" s="99">
        <v>0</v>
      </c>
      <c r="L16" s="99">
        <v>0</v>
      </c>
      <c r="M16" s="99">
        <v>1</v>
      </c>
      <c r="N16" s="100">
        <v>0</v>
      </c>
      <c r="O16" s="106">
        <v>3</v>
      </c>
      <c r="P16" s="110">
        <v>6</v>
      </c>
      <c r="Q16" s="99">
        <v>0</v>
      </c>
      <c r="R16" s="100">
        <v>0</v>
      </c>
    </row>
    <row r="17" spans="1:18" ht="24" customHeight="1">
      <c r="A17" s="105" t="s">
        <v>110</v>
      </c>
      <c r="B17" s="104">
        <f>C17+D17</f>
        <v>607</v>
      </c>
      <c r="C17" s="103">
        <f>E17+G17+I17+K17+M17+O17+Q17</f>
        <v>328</v>
      </c>
      <c r="D17" s="103">
        <f>F17+H17+J17+L17+N17+P17+R17</f>
        <v>279</v>
      </c>
      <c r="E17" s="102">
        <v>325</v>
      </c>
      <c r="F17" s="102">
        <v>276</v>
      </c>
      <c r="G17" s="100">
        <v>0</v>
      </c>
      <c r="H17" s="100">
        <v>0</v>
      </c>
      <c r="I17" s="99">
        <v>0</v>
      </c>
      <c r="J17" s="99">
        <v>0</v>
      </c>
      <c r="K17" s="110">
        <v>0</v>
      </c>
      <c r="L17" s="99">
        <v>0</v>
      </c>
      <c r="M17" s="100">
        <v>0</v>
      </c>
      <c r="N17" s="99">
        <v>0</v>
      </c>
      <c r="O17" s="106">
        <v>3</v>
      </c>
      <c r="P17" s="110">
        <v>3</v>
      </c>
      <c r="Q17" s="99">
        <v>0</v>
      </c>
      <c r="R17" s="99">
        <v>0</v>
      </c>
    </row>
    <row r="18" spans="1:18" ht="24" customHeight="1">
      <c r="A18" s="105" t="s">
        <v>109</v>
      </c>
      <c r="B18" s="104">
        <f>C18+D18</f>
        <v>340</v>
      </c>
      <c r="C18" s="103">
        <f>E18+G18+I18+K18+M18+O18+Q18</f>
        <v>169</v>
      </c>
      <c r="D18" s="103">
        <f>F18+H18+J18+L18+N18+P18+R18</f>
        <v>171</v>
      </c>
      <c r="E18" s="102">
        <v>161</v>
      </c>
      <c r="F18" s="102">
        <v>165</v>
      </c>
      <c r="G18" s="99">
        <v>1</v>
      </c>
      <c r="H18" s="99">
        <v>2</v>
      </c>
      <c r="I18" s="99">
        <v>0</v>
      </c>
      <c r="J18" s="99">
        <v>0</v>
      </c>
      <c r="K18" s="100">
        <v>0</v>
      </c>
      <c r="L18" s="99">
        <v>0</v>
      </c>
      <c r="M18" s="99">
        <v>2</v>
      </c>
      <c r="N18" s="99">
        <v>2</v>
      </c>
      <c r="O18" s="106">
        <v>5</v>
      </c>
      <c r="P18" s="110">
        <v>2</v>
      </c>
      <c r="Q18" s="99">
        <v>0</v>
      </c>
      <c r="R18" s="99">
        <v>0</v>
      </c>
    </row>
    <row r="19" spans="1:18" ht="24" customHeight="1">
      <c r="A19" s="105" t="s">
        <v>108</v>
      </c>
      <c r="B19" s="104">
        <f>C19+D19</f>
        <v>523</v>
      </c>
      <c r="C19" s="103">
        <f>E19+G19+I19+K19+M19+O19+Q19</f>
        <v>269</v>
      </c>
      <c r="D19" s="103">
        <f>F19+H19+J19+L19+N19+P19+R19</f>
        <v>254</v>
      </c>
      <c r="E19" s="102">
        <v>261</v>
      </c>
      <c r="F19" s="102">
        <v>249</v>
      </c>
      <c r="G19" s="100">
        <v>1</v>
      </c>
      <c r="H19" s="112">
        <v>1</v>
      </c>
      <c r="I19" s="99">
        <v>0</v>
      </c>
      <c r="J19" s="99">
        <v>0</v>
      </c>
      <c r="K19" s="99">
        <v>0</v>
      </c>
      <c r="L19" s="99">
        <v>0</v>
      </c>
      <c r="M19" s="99">
        <v>1</v>
      </c>
      <c r="N19" s="99">
        <v>0</v>
      </c>
      <c r="O19" s="106">
        <v>6</v>
      </c>
      <c r="P19" s="110">
        <v>4</v>
      </c>
      <c r="Q19" s="99">
        <v>0</v>
      </c>
      <c r="R19" s="99">
        <v>0</v>
      </c>
    </row>
    <row r="20" spans="1:18" ht="24" customHeight="1">
      <c r="A20" s="105" t="s">
        <v>107</v>
      </c>
      <c r="B20" s="104">
        <f>C20+D20</f>
        <v>300</v>
      </c>
      <c r="C20" s="103">
        <f>E20+G20+I20+K20+M20+O20+Q20</f>
        <v>152</v>
      </c>
      <c r="D20" s="103">
        <f>F20+H20+J20+L20+N20+P20+R20</f>
        <v>148</v>
      </c>
      <c r="E20" s="102">
        <v>150</v>
      </c>
      <c r="F20" s="102">
        <v>145</v>
      </c>
      <c r="G20" s="99">
        <v>0</v>
      </c>
      <c r="H20" s="99">
        <v>0</v>
      </c>
      <c r="I20" s="99">
        <v>0</v>
      </c>
      <c r="J20" s="99">
        <v>0</v>
      </c>
      <c r="K20" s="99">
        <v>0</v>
      </c>
      <c r="L20" s="99">
        <v>0</v>
      </c>
      <c r="M20" s="99">
        <v>0</v>
      </c>
      <c r="N20" s="99">
        <v>0</v>
      </c>
      <c r="O20" s="106">
        <v>2</v>
      </c>
      <c r="P20" s="110">
        <v>3</v>
      </c>
      <c r="Q20" s="99">
        <v>0</v>
      </c>
      <c r="R20" s="99">
        <v>0</v>
      </c>
    </row>
    <row r="21" spans="1:24" ht="24" customHeight="1">
      <c r="A21" s="111" t="s">
        <v>106</v>
      </c>
      <c r="B21" s="104">
        <f>C21+D21</f>
        <v>299</v>
      </c>
      <c r="C21" s="103">
        <f>E21+G21+I21+K21+M21+O21+Q21</f>
        <v>162</v>
      </c>
      <c r="D21" s="103">
        <f>F21+H21+J21+L21+N21+P21+R21</f>
        <v>137</v>
      </c>
      <c r="E21" s="102">
        <v>159</v>
      </c>
      <c r="F21" s="102">
        <v>135</v>
      </c>
      <c r="G21" s="100">
        <v>0</v>
      </c>
      <c r="H21" s="99">
        <v>1</v>
      </c>
      <c r="I21" s="99">
        <v>0</v>
      </c>
      <c r="J21" s="99">
        <v>0</v>
      </c>
      <c r="K21" s="100">
        <v>0</v>
      </c>
      <c r="L21" s="99">
        <v>0</v>
      </c>
      <c r="M21" s="99">
        <v>0</v>
      </c>
      <c r="N21" s="99">
        <v>0</v>
      </c>
      <c r="O21" s="106">
        <v>3</v>
      </c>
      <c r="P21" s="110">
        <v>1</v>
      </c>
      <c r="Q21" s="99">
        <v>0</v>
      </c>
      <c r="R21" s="99">
        <v>0</v>
      </c>
      <c r="X21" s="1"/>
    </row>
    <row r="22" spans="1:18" ht="24" customHeight="1">
      <c r="A22" s="109" t="s">
        <v>105</v>
      </c>
      <c r="B22" s="104">
        <f>C22+D22</f>
        <v>163</v>
      </c>
      <c r="C22" s="103">
        <f>E22+G22+I22+K22+M22+O22+Q22</f>
        <v>81</v>
      </c>
      <c r="D22" s="103">
        <f>F22+H22+J22+L22+N22+P22+R22</f>
        <v>82</v>
      </c>
      <c r="E22" s="102">
        <v>74</v>
      </c>
      <c r="F22" s="102">
        <v>81</v>
      </c>
      <c r="G22" s="99">
        <v>0</v>
      </c>
      <c r="H22" s="99">
        <v>1</v>
      </c>
      <c r="I22" s="99">
        <v>0</v>
      </c>
      <c r="J22" s="99">
        <v>0</v>
      </c>
      <c r="K22" s="99">
        <v>0</v>
      </c>
      <c r="L22" s="99">
        <v>0</v>
      </c>
      <c r="M22" s="99">
        <v>1</v>
      </c>
      <c r="N22" s="99">
        <v>0</v>
      </c>
      <c r="O22" s="106">
        <v>6</v>
      </c>
      <c r="P22" s="99">
        <v>0</v>
      </c>
      <c r="Q22" s="99">
        <v>0</v>
      </c>
      <c r="R22" s="99">
        <v>0</v>
      </c>
    </row>
    <row r="23" spans="1:18" ht="24" customHeight="1">
      <c r="A23" s="105" t="s">
        <v>104</v>
      </c>
      <c r="B23" s="104">
        <f>C23+D23</f>
        <v>243</v>
      </c>
      <c r="C23" s="103">
        <f>E23+G23+I23+K23+M23+O23+Q23</f>
        <v>129</v>
      </c>
      <c r="D23" s="103">
        <f>F23+H23+J23+L23+N23+P23+R23</f>
        <v>114</v>
      </c>
      <c r="E23" s="102">
        <v>127</v>
      </c>
      <c r="F23" s="102">
        <v>113</v>
      </c>
      <c r="G23" s="99">
        <v>0</v>
      </c>
      <c r="H23" s="99">
        <v>0</v>
      </c>
      <c r="I23" s="99">
        <v>0</v>
      </c>
      <c r="J23" s="99">
        <v>0</v>
      </c>
      <c r="K23" s="99">
        <v>0</v>
      </c>
      <c r="L23" s="99">
        <v>0</v>
      </c>
      <c r="M23" s="99">
        <v>1</v>
      </c>
      <c r="N23" s="100">
        <v>0</v>
      </c>
      <c r="O23" s="106">
        <v>1</v>
      </c>
      <c r="P23" s="99">
        <v>1</v>
      </c>
      <c r="Q23" s="99">
        <v>0</v>
      </c>
      <c r="R23" s="99">
        <v>0</v>
      </c>
    </row>
    <row r="24" spans="1:18" ht="24" customHeight="1">
      <c r="A24" s="105" t="s">
        <v>103</v>
      </c>
      <c r="B24" s="104">
        <f>C24+D24</f>
        <v>104</v>
      </c>
      <c r="C24" s="103">
        <f>E24+G24+I24+K24+M24+O24+Q24</f>
        <v>56</v>
      </c>
      <c r="D24" s="103">
        <f>F24+H24+J24+L24+N24+P24+R24</f>
        <v>48</v>
      </c>
      <c r="E24" s="102">
        <v>54</v>
      </c>
      <c r="F24" s="102">
        <v>48</v>
      </c>
      <c r="G24" s="99">
        <v>0</v>
      </c>
      <c r="H24" s="100">
        <v>0</v>
      </c>
      <c r="I24" s="99">
        <v>0</v>
      </c>
      <c r="J24" s="99">
        <v>0</v>
      </c>
      <c r="K24" s="99">
        <v>0</v>
      </c>
      <c r="L24" s="99">
        <v>0</v>
      </c>
      <c r="M24" s="99">
        <v>0</v>
      </c>
      <c r="N24" s="99">
        <v>0</v>
      </c>
      <c r="O24" s="99">
        <v>2</v>
      </c>
      <c r="P24" s="100">
        <v>0</v>
      </c>
      <c r="Q24" s="99">
        <v>0</v>
      </c>
      <c r="R24" s="99">
        <v>0</v>
      </c>
    </row>
    <row r="25" spans="1:18" ht="24" customHeight="1">
      <c r="A25" s="108" t="s">
        <v>102</v>
      </c>
      <c r="B25" s="104">
        <f>C25+D25</f>
        <v>216</v>
      </c>
      <c r="C25" s="103">
        <f>E25+G25+I25+K25+M25+O25+Q25</f>
        <v>117</v>
      </c>
      <c r="D25" s="103">
        <f>F25+H25+J25+L25+N25+P25+R25</f>
        <v>99</v>
      </c>
      <c r="E25" s="102">
        <v>116</v>
      </c>
      <c r="F25" s="102">
        <v>99</v>
      </c>
      <c r="G25" s="99">
        <v>0</v>
      </c>
      <c r="H25" s="99">
        <v>0</v>
      </c>
      <c r="I25" s="99">
        <v>0</v>
      </c>
      <c r="J25" s="99">
        <v>0</v>
      </c>
      <c r="K25" s="99">
        <v>0</v>
      </c>
      <c r="L25" s="99">
        <v>0</v>
      </c>
      <c r="M25" s="100">
        <v>1</v>
      </c>
      <c r="N25" s="99">
        <v>0</v>
      </c>
      <c r="O25" s="99">
        <v>0</v>
      </c>
      <c r="P25" s="99">
        <v>0</v>
      </c>
      <c r="Q25" s="99">
        <v>0</v>
      </c>
      <c r="R25" s="99">
        <v>0</v>
      </c>
    </row>
    <row r="26" spans="1:18" ht="24" customHeight="1">
      <c r="A26" s="105" t="s">
        <v>101</v>
      </c>
      <c r="B26" s="104">
        <f>C26+D26</f>
        <v>68</v>
      </c>
      <c r="C26" s="103">
        <f>E26+G26+I26+K26+M26+O26+Q26</f>
        <v>30</v>
      </c>
      <c r="D26" s="103">
        <f>F26+H26+J26+L26+N26+P26+R26</f>
        <v>38</v>
      </c>
      <c r="E26" s="102">
        <v>30</v>
      </c>
      <c r="F26" s="102">
        <v>38</v>
      </c>
      <c r="G26" s="99">
        <v>0</v>
      </c>
      <c r="H26" s="99">
        <v>0</v>
      </c>
      <c r="I26" s="99">
        <v>0</v>
      </c>
      <c r="J26" s="99">
        <v>0</v>
      </c>
      <c r="K26" s="99">
        <v>0</v>
      </c>
      <c r="L26" s="99">
        <v>0</v>
      </c>
      <c r="M26" s="99">
        <v>0</v>
      </c>
      <c r="N26" s="99">
        <v>0</v>
      </c>
      <c r="O26" s="107">
        <v>0</v>
      </c>
      <c r="P26" s="99">
        <v>0</v>
      </c>
      <c r="Q26" s="99">
        <v>0</v>
      </c>
      <c r="R26" s="99">
        <v>0</v>
      </c>
    </row>
    <row r="27" spans="1:18" ht="24" customHeight="1">
      <c r="A27" s="105" t="s">
        <v>100</v>
      </c>
      <c r="B27" s="104">
        <f>C27+D27</f>
        <v>225</v>
      </c>
      <c r="C27" s="103">
        <f>E27+G27+I27+K27+M27+O27+Q27</f>
        <v>122</v>
      </c>
      <c r="D27" s="103">
        <f>F27+H27+J27+L27+N27+P27+R27</f>
        <v>103</v>
      </c>
      <c r="E27" s="102">
        <v>119</v>
      </c>
      <c r="F27" s="102">
        <v>103</v>
      </c>
      <c r="G27" s="99">
        <v>2</v>
      </c>
      <c r="H27" s="99">
        <v>0</v>
      </c>
      <c r="I27" s="99">
        <v>0</v>
      </c>
      <c r="J27" s="99">
        <v>0</v>
      </c>
      <c r="K27" s="99">
        <v>0</v>
      </c>
      <c r="L27" s="99">
        <v>0</v>
      </c>
      <c r="M27" s="99">
        <v>0</v>
      </c>
      <c r="N27" s="99">
        <v>0</v>
      </c>
      <c r="O27" s="106">
        <v>1</v>
      </c>
      <c r="P27" s="100">
        <v>0</v>
      </c>
      <c r="Q27" s="99">
        <v>0</v>
      </c>
      <c r="R27" s="99">
        <v>0</v>
      </c>
    </row>
    <row r="28" spans="1:18" ht="24" customHeight="1">
      <c r="A28" s="105" t="s">
        <v>99</v>
      </c>
      <c r="B28" s="104">
        <f>C28+D28</f>
        <v>62</v>
      </c>
      <c r="C28" s="103">
        <f>E28+G28+I28+K28+M28+O28+Q28</f>
        <v>30</v>
      </c>
      <c r="D28" s="103">
        <f>F28+H28+J28+L28+N28+P28+R28</f>
        <v>32</v>
      </c>
      <c r="E28" s="102">
        <v>30</v>
      </c>
      <c r="F28" s="102">
        <v>32</v>
      </c>
      <c r="G28" s="99">
        <v>0</v>
      </c>
      <c r="H28" s="100">
        <v>0</v>
      </c>
      <c r="I28" s="99">
        <v>0</v>
      </c>
      <c r="J28" s="99">
        <v>0</v>
      </c>
      <c r="K28" s="99">
        <v>0</v>
      </c>
      <c r="L28" s="99">
        <v>0</v>
      </c>
      <c r="M28" s="99">
        <v>0</v>
      </c>
      <c r="N28" s="99">
        <v>0</v>
      </c>
      <c r="O28" s="99">
        <v>0</v>
      </c>
      <c r="P28" s="99">
        <v>0</v>
      </c>
      <c r="Q28" s="99">
        <v>0</v>
      </c>
      <c r="R28" s="99">
        <v>0</v>
      </c>
    </row>
    <row r="29" spans="1:18" ht="24" customHeight="1">
      <c r="A29" s="105" t="s">
        <v>98</v>
      </c>
      <c r="B29" s="104">
        <f>C29+D29</f>
        <v>81</v>
      </c>
      <c r="C29" s="103">
        <f>E29+G29+I29+K29+M29+O29+Q29</f>
        <v>45</v>
      </c>
      <c r="D29" s="103">
        <f>F29+H29+J29+L29+N29+P29+R29</f>
        <v>36</v>
      </c>
      <c r="E29" s="102">
        <v>45</v>
      </c>
      <c r="F29" s="102">
        <v>36</v>
      </c>
      <c r="G29" s="100">
        <v>0</v>
      </c>
      <c r="H29" s="99">
        <v>0</v>
      </c>
      <c r="I29" s="99">
        <v>0</v>
      </c>
      <c r="J29" s="99">
        <v>0</v>
      </c>
      <c r="K29" s="99">
        <v>0</v>
      </c>
      <c r="L29" s="99">
        <v>0</v>
      </c>
      <c r="M29" s="100">
        <v>0</v>
      </c>
      <c r="N29" s="99">
        <v>0</v>
      </c>
      <c r="O29" s="99">
        <v>0</v>
      </c>
      <c r="P29" s="99">
        <v>0</v>
      </c>
      <c r="Q29" s="99">
        <v>0</v>
      </c>
      <c r="R29" s="99">
        <v>0</v>
      </c>
    </row>
    <row r="30" spans="1:18" ht="24" customHeight="1">
      <c r="A30" s="105" t="s">
        <v>97</v>
      </c>
      <c r="B30" s="104">
        <f>C30+D30</f>
        <v>285</v>
      </c>
      <c r="C30" s="103">
        <f>E30+G30+I30+K30+M30+O30+Q30</f>
        <v>137</v>
      </c>
      <c r="D30" s="103">
        <f>F30+H30+J30+L30+N30+P30+R30</f>
        <v>148</v>
      </c>
      <c r="E30" s="102">
        <v>134</v>
      </c>
      <c r="F30" s="102">
        <v>145</v>
      </c>
      <c r="G30" s="99">
        <v>1</v>
      </c>
      <c r="H30" s="100">
        <v>1</v>
      </c>
      <c r="I30" s="99">
        <v>0</v>
      </c>
      <c r="J30" s="99">
        <v>0</v>
      </c>
      <c r="K30" s="99">
        <v>0</v>
      </c>
      <c r="L30" s="99">
        <v>0</v>
      </c>
      <c r="M30" s="99">
        <v>2</v>
      </c>
      <c r="N30" s="99">
        <v>0</v>
      </c>
      <c r="O30" s="99">
        <v>0</v>
      </c>
      <c r="P30" s="99">
        <v>2</v>
      </c>
      <c r="Q30" s="99">
        <v>0</v>
      </c>
      <c r="R30" s="99">
        <v>0</v>
      </c>
    </row>
    <row r="31" spans="1:18" ht="24" customHeight="1">
      <c r="A31" s="105" t="s">
        <v>96</v>
      </c>
      <c r="B31" s="104">
        <f>C31+D31</f>
        <v>124</v>
      </c>
      <c r="C31" s="103">
        <f>E31+G31+I31+K31+M31+O31+Q31</f>
        <v>72</v>
      </c>
      <c r="D31" s="103">
        <f>F31+H31+J31+L31+N31+P31+R31</f>
        <v>52</v>
      </c>
      <c r="E31" s="102">
        <v>68</v>
      </c>
      <c r="F31" s="102">
        <v>52</v>
      </c>
      <c r="G31" s="99">
        <v>0</v>
      </c>
      <c r="H31" s="99">
        <v>0</v>
      </c>
      <c r="I31" s="99">
        <v>0</v>
      </c>
      <c r="J31" s="100">
        <v>0</v>
      </c>
      <c r="K31" s="101">
        <v>1</v>
      </c>
      <c r="L31" s="99">
        <v>0</v>
      </c>
      <c r="M31" s="99">
        <v>0</v>
      </c>
      <c r="N31" s="99">
        <v>0</v>
      </c>
      <c r="O31" s="99">
        <v>3</v>
      </c>
      <c r="P31" s="100">
        <v>0</v>
      </c>
      <c r="Q31" s="99">
        <v>0</v>
      </c>
      <c r="R31" s="99">
        <v>0</v>
      </c>
    </row>
    <row r="34" spans="2:18" s="96" customFormat="1" ht="12">
      <c r="B34" s="97"/>
      <c r="C34" s="97"/>
      <c r="D34" s="97"/>
      <c r="E34" s="97"/>
      <c r="F34" s="97"/>
      <c r="G34" s="97"/>
      <c r="H34" s="97"/>
      <c r="I34" s="97"/>
      <c r="J34" s="97"/>
      <c r="K34" s="97"/>
      <c r="L34" s="97"/>
      <c r="M34" s="97"/>
      <c r="N34" s="97"/>
      <c r="O34" s="97"/>
      <c r="P34" s="97"/>
      <c r="Q34" s="98"/>
      <c r="R34" s="97"/>
    </row>
  </sheetData>
  <sheetProtection/>
  <mergeCells count="8">
    <mergeCell ref="M3:N4"/>
    <mergeCell ref="K3:L4"/>
    <mergeCell ref="O3:P4"/>
    <mergeCell ref="Q3:R4"/>
    <mergeCell ref="B3:D4"/>
    <mergeCell ref="E3:F4"/>
    <mergeCell ref="G3:H4"/>
    <mergeCell ref="I3:J4"/>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showGridLines="0" zoomScaleSheetLayoutView="80" workbookViewId="0" topLeftCell="A25">
      <selection activeCell="J34" sqref="J34"/>
    </sheetView>
  </sheetViews>
  <sheetFormatPr defaultColWidth="8.875" defaultRowHeight="13.5"/>
  <cols>
    <col min="1" max="1" width="8.875" style="147" customWidth="1"/>
    <col min="2" max="2" width="8.125" style="147" customWidth="1"/>
    <col min="3" max="7" width="5.50390625" style="147" customWidth="1"/>
    <col min="8" max="10" width="8.75390625" style="147" customWidth="1"/>
    <col min="11" max="12" width="7.50390625" style="147" customWidth="1"/>
    <col min="13" max="18" width="3.50390625" style="148" bestFit="1" customWidth="1"/>
    <col min="19" max="21" width="3.50390625" style="147" bestFit="1" customWidth="1"/>
    <col min="22" max="16384" width="8.875" style="147" customWidth="1"/>
  </cols>
  <sheetData>
    <row r="1" ht="17.25" customHeight="1">
      <c r="G1" s="189"/>
    </row>
    <row r="2" spans="7:12" ht="12" customHeight="1">
      <c r="G2" s="189"/>
      <c r="L2" s="188" t="s">
        <v>144</v>
      </c>
    </row>
    <row r="3" spans="1:12" ht="19.5" customHeight="1">
      <c r="A3" s="187"/>
      <c r="B3" s="184" t="s">
        <v>143</v>
      </c>
      <c r="C3" s="183"/>
      <c r="D3" s="183"/>
      <c r="E3" s="183"/>
      <c r="F3" s="183"/>
      <c r="G3" s="183"/>
      <c r="H3" s="183"/>
      <c r="I3" s="183"/>
      <c r="J3" s="186"/>
      <c r="K3" s="181" t="s">
        <v>142</v>
      </c>
      <c r="L3" s="181" t="s">
        <v>141</v>
      </c>
    </row>
    <row r="4" spans="1:13" ht="19.5" customHeight="1">
      <c r="A4" s="185"/>
      <c r="B4" s="181" t="s">
        <v>140</v>
      </c>
      <c r="C4" s="184" t="s">
        <v>139</v>
      </c>
      <c r="D4" s="183"/>
      <c r="E4" s="183"/>
      <c r="F4" s="182"/>
      <c r="G4" s="182"/>
      <c r="H4" s="181" t="s">
        <v>138</v>
      </c>
      <c r="I4" s="181" t="s">
        <v>137</v>
      </c>
      <c r="J4" s="181" t="s">
        <v>136</v>
      </c>
      <c r="K4" s="180"/>
      <c r="L4" s="179"/>
      <c r="M4" s="169"/>
    </row>
    <row r="5" spans="1:13" ht="19.5" customHeight="1" thickBot="1">
      <c r="A5" s="178"/>
      <c r="B5" s="175"/>
      <c r="C5" s="177" t="s">
        <v>16</v>
      </c>
      <c r="D5" s="177" t="s">
        <v>86</v>
      </c>
      <c r="E5" s="177" t="s">
        <v>135</v>
      </c>
      <c r="F5" s="177" t="s">
        <v>134</v>
      </c>
      <c r="G5" s="176" t="s">
        <v>133</v>
      </c>
      <c r="H5" s="175"/>
      <c r="I5" s="174"/>
      <c r="J5" s="174"/>
      <c r="K5" s="174"/>
      <c r="L5" s="173"/>
      <c r="M5" s="169"/>
    </row>
    <row r="6" spans="1:25" ht="24" customHeight="1" thickBot="1">
      <c r="A6" s="172" t="s">
        <v>119</v>
      </c>
      <c r="B6" s="171">
        <f>SUM(B12:B31)</f>
        <v>474</v>
      </c>
      <c r="C6" s="171">
        <f>SUM(C12:C31)</f>
        <v>12</v>
      </c>
      <c r="D6" s="171">
        <f>SUM(D12:D31)</f>
        <v>11</v>
      </c>
      <c r="E6" s="171">
        <f>SUM(E12:E31)</f>
        <v>0</v>
      </c>
      <c r="F6" s="171">
        <f>SUM(F12:F31)</f>
        <v>0</v>
      </c>
      <c r="G6" s="171">
        <f>SUM(G12:G31)</f>
        <v>1</v>
      </c>
      <c r="H6" s="171">
        <f>SUM(H12:H31)</f>
        <v>99</v>
      </c>
      <c r="I6" s="171">
        <f>SUM(I12:I31)</f>
        <v>8962</v>
      </c>
      <c r="J6" s="171">
        <f>SUM(J12:J31)</f>
        <v>25</v>
      </c>
      <c r="K6" s="170">
        <f>('- 27 -'!E6+'- 27 -'!F6)/'- 27 -'!B6*100</f>
        <v>97.87419601002944</v>
      </c>
      <c r="L6" s="170">
        <f>(C6+'- 27 -'!M6+'- 27 -'!N6)/'- 27 -'!B6*100</f>
        <v>0.4033576801482612</v>
      </c>
      <c r="M6" s="169"/>
      <c r="N6" s="169"/>
      <c r="O6" s="169"/>
      <c r="P6" s="169"/>
      <c r="Q6" s="169"/>
      <c r="R6" s="169"/>
      <c r="S6" s="169"/>
      <c r="T6" s="169"/>
      <c r="U6" s="169"/>
      <c r="V6" s="169"/>
      <c r="W6" s="169"/>
      <c r="X6" s="169"/>
      <c r="Y6" s="169"/>
    </row>
    <row r="7" spans="1:20" ht="10.5" customHeight="1">
      <c r="A7" s="164"/>
      <c r="B7" s="163"/>
      <c r="C7" s="163"/>
      <c r="D7" s="163"/>
      <c r="E7" s="163"/>
      <c r="F7" s="163"/>
      <c r="G7" s="163"/>
      <c r="H7" s="163"/>
      <c r="I7" s="163"/>
      <c r="J7" s="163"/>
      <c r="K7" s="162"/>
      <c r="L7" s="161"/>
      <c r="T7" s="95"/>
    </row>
    <row r="8" spans="1:18" s="165" customFormat="1" ht="24" customHeight="1">
      <c r="A8" s="168" t="s">
        <v>118</v>
      </c>
      <c r="B8" s="167">
        <v>8</v>
      </c>
      <c r="C8" s="151">
        <f>SUM(D8:G8)</f>
        <v>0</v>
      </c>
      <c r="D8" s="151">
        <v>0</v>
      </c>
      <c r="E8" s="151">
        <v>0</v>
      </c>
      <c r="F8" s="151">
        <v>0</v>
      </c>
      <c r="G8" s="151">
        <v>0</v>
      </c>
      <c r="H8" s="151">
        <v>0</v>
      </c>
      <c r="I8" s="167">
        <v>157</v>
      </c>
      <c r="J8" s="151">
        <v>0</v>
      </c>
      <c r="K8" s="150">
        <f>('- 27 -'!E8+'- 27 -'!F8)/'- 27 -'!B8*100</f>
        <v>100</v>
      </c>
      <c r="L8" s="149">
        <f>(C8+'- 27 -'!M8+'- 27 -'!N8)/'- 27 -'!B8*100</f>
        <v>0</v>
      </c>
      <c r="M8" s="166"/>
      <c r="N8" s="166"/>
      <c r="O8" s="166"/>
      <c r="P8" s="166"/>
      <c r="Q8" s="166"/>
      <c r="R8" s="166"/>
    </row>
    <row r="9" spans="1:18" s="165" customFormat="1" ht="24" customHeight="1">
      <c r="A9" s="168" t="s">
        <v>117</v>
      </c>
      <c r="B9" s="167">
        <v>454</v>
      </c>
      <c r="C9" s="151">
        <f>SUM(D9:G9)</f>
        <v>12</v>
      </c>
      <c r="D9" s="167">
        <v>11</v>
      </c>
      <c r="E9" s="151">
        <v>0</v>
      </c>
      <c r="F9" s="151">
        <v>0</v>
      </c>
      <c r="G9" s="151">
        <v>1</v>
      </c>
      <c r="H9" s="101">
        <v>99</v>
      </c>
      <c r="I9" s="167">
        <v>8385</v>
      </c>
      <c r="J9" s="167">
        <v>25</v>
      </c>
      <c r="K9" s="150">
        <f>('- 27 -'!E9+'- 27 -'!F9)/'- 27 -'!B9*100</f>
        <v>97.73150302466263</v>
      </c>
      <c r="L9" s="150">
        <f>(C9+'- 27 -'!M9+'- 27 -'!N9)/'- 27 -'!B9*100</f>
        <v>0.4304327594229875</v>
      </c>
      <c r="M9" s="166"/>
      <c r="N9" s="166"/>
      <c r="O9" s="166"/>
      <c r="P9" s="166"/>
      <c r="Q9" s="166"/>
      <c r="R9" s="166"/>
    </row>
    <row r="10" spans="1:18" s="165" customFormat="1" ht="24" customHeight="1">
      <c r="A10" s="168" t="s">
        <v>116</v>
      </c>
      <c r="B10" s="167">
        <v>12</v>
      </c>
      <c r="C10" s="151">
        <f>SUM(D10:G10)</f>
        <v>0</v>
      </c>
      <c r="D10" s="151">
        <v>0</v>
      </c>
      <c r="E10" s="151">
        <v>0</v>
      </c>
      <c r="F10" s="151">
        <v>0</v>
      </c>
      <c r="G10" s="151">
        <v>0</v>
      </c>
      <c r="H10" s="151">
        <v>0</v>
      </c>
      <c r="I10" s="167">
        <v>420</v>
      </c>
      <c r="J10" s="151">
        <v>0</v>
      </c>
      <c r="K10" s="150">
        <f>('- 27 -'!E10+'- 27 -'!F10)/'- 27 -'!B10*100</f>
        <v>100</v>
      </c>
      <c r="L10" s="149">
        <f>(C10+'- 27 -'!M10+'- 27 -'!N10)/'- 27 -'!B10*100</f>
        <v>0</v>
      </c>
      <c r="M10" s="166"/>
      <c r="N10" s="166"/>
      <c r="O10" s="166"/>
      <c r="P10" s="166"/>
      <c r="Q10" s="166"/>
      <c r="R10" s="166"/>
    </row>
    <row r="11" spans="1:20" ht="10.5" customHeight="1">
      <c r="A11" s="164"/>
      <c r="B11" s="163"/>
      <c r="C11" s="163"/>
      <c r="D11" s="163"/>
      <c r="E11" s="163"/>
      <c r="F11" s="163"/>
      <c r="G11" s="163"/>
      <c r="H11" s="163"/>
      <c r="I11" s="163"/>
      <c r="J11" s="163"/>
      <c r="K11" s="162"/>
      <c r="L11" s="161"/>
      <c r="T11" s="95"/>
    </row>
    <row r="12" spans="1:13" ht="24" customHeight="1">
      <c r="A12" s="152" t="s">
        <v>115</v>
      </c>
      <c r="B12" s="102">
        <v>73</v>
      </c>
      <c r="C12" s="151">
        <f>SUM(D12:G12)</f>
        <v>1</v>
      </c>
      <c r="D12" s="110">
        <v>1</v>
      </c>
      <c r="E12" s="151">
        <v>0</v>
      </c>
      <c r="F12" s="151">
        <v>0</v>
      </c>
      <c r="G12" s="151">
        <v>0</v>
      </c>
      <c r="H12" s="102">
        <v>20</v>
      </c>
      <c r="I12" s="102">
        <v>2530</v>
      </c>
      <c r="J12" s="102">
        <v>7</v>
      </c>
      <c r="K12" s="150">
        <v>97.8</v>
      </c>
      <c r="L12" s="150">
        <v>0.3</v>
      </c>
      <c r="M12" s="160"/>
    </row>
    <row r="13" spans="1:12" ht="24" customHeight="1">
      <c r="A13" s="152" t="s">
        <v>114</v>
      </c>
      <c r="B13" s="102">
        <v>51</v>
      </c>
      <c r="C13" s="151">
        <f>SUM(D13:G13)</f>
        <v>1</v>
      </c>
      <c r="D13" s="151">
        <v>0</v>
      </c>
      <c r="E13" s="151">
        <v>0</v>
      </c>
      <c r="F13" s="151">
        <v>0</v>
      </c>
      <c r="G13" s="151">
        <v>1</v>
      </c>
      <c r="H13" s="102">
        <v>11</v>
      </c>
      <c r="I13" s="102">
        <v>1397</v>
      </c>
      <c r="J13" s="102">
        <v>4</v>
      </c>
      <c r="K13" s="150">
        <v>97.2</v>
      </c>
      <c r="L13" s="150">
        <v>0.3</v>
      </c>
    </row>
    <row r="14" spans="1:12" ht="24" customHeight="1">
      <c r="A14" s="152" t="s">
        <v>113</v>
      </c>
      <c r="B14" s="102">
        <v>132</v>
      </c>
      <c r="C14" s="151">
        <f>SUM(D14:G14)</f>
        <v>1</v>
      </c>
      <c r="D14" s="151">
        <v>1</v>
      </c>
      <c r="E14" s="151">
        <v>0</v>
      </c>
      <c r="F14" s="151">
        <v>0</v>
      </c>
      <c r="G14" s="151">
        <v>0</v>
      </c>
      <c r="H14" s="102">
        <v>15</v>
      </c>
      <c r="I14" s="102">
        <v>726</v>
      </c>
      <c r="J14" s="151">
        <v>4</v>
      </c>
      <c r="K14" s="150">
        <v>98</v>
      </c>
      <c r="L14" s="149">
        <v>0.5</v>
      </c>
    </row>
    <row r="15" spans="1:12" ht="24" customHeight="1">
      <c r="A15" s="152" t="s">
        <v>112</v>
      </c>
      <c r="B15" s="102">
        <v>5</v>
      </c>
      <c r="C15" s="151">
        <f>SUM(D15:G15)</f>
        <v>0</v>
      </c>
      <c r="D15" s="151">
        <v>0</v>
      </c>
      <c r="E15" s="151">
        <v>0</v>
      </c>
      <c r="F15" s="151">
        <v>0</v>
      </c>
      <c r="G15" s="151">
        <v>0</v>
      </c>
      <c r="H15" s="102">
        <v>1</v>
      </c>
      <c r="I15" s="102">
        <v>214</v>
      </c>
      <c r="J15" s="151" t="s">
        <v>132</v>
      </c>
      <c r="K15" s="150">
        <v>98.6</v>
      </c>
      <c r="L15" s="159">
        <v>0</v>
      </c>
    </row>
    <row r="16" spans="1:12" ht="24" customHeight="1">
      <c r="A16" s="158" t="s">
        <v>111</v>
      </c>
      <c r="B16" s="102">
        <v>34</v>
      </c>
      <c r="C16" s="151">
        <f>SUM(D16:G16)</f>
        <v>0</v>
      </c>
      <c r="D16" s="151">
        <v>0</v>
      </c>
      <c r="E16" s="151">
        <v>0</v>
      </c>
      <c r="F16" s="151">
        <v>0</v>
      </c>
      <c r="G16" s="151">
        <v>0</v>
      </c>
      <c r="H16" s="102">
        <v>9</v>
      </c>
      <c r="I16" s="102">
        <v>542</v>
      </c>
      <c r="J16" s="102">
        <v>1</v>
      </c>
      <c r="K16" s="150">
        <v>98</v>
      </c>
      <c r="L16" s="150">
        <v>0.2</v>
      </c>
    </row>
    <row r="17" spans="1:12" ht="24" customHeight="1">
      <c r="A17" s="152" t="s">
        <v>110</v>
      </c>
      <c r="B17" s="102">
        <v>21</v>
      </c>
      <c r="C17" s="151">
        <f>SUM(D17:G17)</f>
        <v>3</v>
      </c>
      <c r="D17" s="101">
        <v>3</v>
      </c>
      <c r="E17" s="151">
        <v>0</v>
      </c>
      <c r="F17" s="151">
        <v>0</v>
      </c>
      <c r="G17" s="151">
        <v>0</v>
      </c>
      <c r="H17" s="102">
        <v>1</v>
      </c>
      <c r="I17" s="102">
        <v>602</v>
      </c>
      <c r="J17" s="151">
        <v>1</v>
      </c>
      <c r="K17" s="150">
        <v>99</v>
      </c>
      <c r="L17" s="150">
        <v>0.48</v>
      </c>
    </row>
    <row r="18" spans="1:12" ht="24" customHeight="1">
      <c r="A18" s="152" t="s">
        <v>109</v>
      </c>
      <c r="B18" s="151">
        <v>0</v>
      </c>
      <c r="C18" s="151">
        <f>SUM(D18:G18)</f>
        <v>0</v>
      </c>
      <c r="D18" s="151">
        <v>0</v>
      </c>
      <c r="E18" s="151">
        <v>0</v>
      </c>
      <c r="F18" s="151">
        <v>0</v>
      </c>
      <c r="G18" s="151">
        <v>0</v>
      </c>
      <c r="H18" s="102">
        <v>6</v>
      </c>
      <c r="I18" s="102">
        <v>325</v>
      </c>
      <c r="J18" s="151">
        <v>4</v>
      </c>
      <c r="K18" s="150">
        <v>95.9</v>
      </c>
      <c r="L18" s="149">
        <v>1.2</v>
      </c>
    </row>
    <row r="19" spans="1:12" ht="24" customHeight="1">
      <c r="A19" s="152" t="s">
        <v>108</v>
      </c>
      <c r="B19" s="102">
        <v>7</v>
      </c>
      <c r="C19" s="151">
        <f>SUM(D19:G19)</f>
        <v>0</v>
      </c>
      <c r="D19" s="154">
        <v>0</v>
      </c>
      <c r="E19" s="151">
        <v>0</v>
      </c>
      <c r="F19" s="151">
        <v>0</v>
      </c>
      <c r="G19" s="151">
        <v>0</v>
      </c>
      <c r="H19" s="102">
        <v>9</v>
      </c>
      <c r="I19" s="102">
        <v>507</v>
      </c>
      <c r="J19" s="151">
        <v>1</v>
      </c>
      <c r="K19" s="150">
        <v>97.5</v>
      </c>
      <c r="L19" s="155">
        <v>0.2</v>
      </c>
    </row>
    <row r="20" spans="1:12" ht="24" customHeight="1">
      <c r="A20" s="152" t="s">
        <v>107</v>
      </c>
      <c r="B20" s="102">
        <v>4</v>
      </c>
      <c r="C20" s="151">
        <f>SUM(D20:G20)</f>
        <v>0</v>
      </c>
      <c r="D20" s="151">
        <v>0</v>
      </c>
      <c r="E20" s="151">
        <v>0</v>
      </c>
      <c r="F20" s="151">
        <v>0</v>
      </c>
      <c r="G20" s="151">
        <v>0</v>
      </c>
      <c r="H20" s="151">
        <v>6</v>
      </c>
      <c r="I20" s="102">
        <v>288</v>
      </c>
      <c r="J20" s="151">
        <v>0</v>
      </c>
      <c r="K20" s="150">
        <v>98.2698961937716</v>
      </c>
      <c r="L20" s="149">
        <v>0</v>
      </c>
    </row>
    <row r="21" spans="1:12" ht="24" customHeight="1">
      <c r="A21" s="152" t="s">
        <v>106</v>
      </c>
      <c r="B21" s="102">
        <v>9</v>
      </c>
      <c r="C21" s="151">
        <f>SUM(D21:G21)</f>
        <v>0</v>
      </c>
      <c r="D21" s="151">
        <v>0</v>
      </c>
      <c r="E21" s="151">
        <v>0</v>
      </c>
      <c r="F21" s="151">
        <v>0</v>
      </c>
      <c r="G21" s="151">
        <v>0</v>
      </c>
      <c r="H21" s="151">
        <v>2</v>
      </c>
      <c r="I21" s="102">
        <v>294</v>
      </c>
      <c r="J21" s="151">
        <v>0</v>
      </c>
      <c r="K21" s="150">
        <v>98.3</v>
      </c>
      <c r="L21" s="157" t="s">
        <v>130</v>
      </c>
    </row>
    <row r="22" spans="1:12" ht="24" customHeight="1">
      <c r="A22" s="156" t="s">
        <v>131</v>
      </c>
      <c r="B22" s="102">
        <v>7</v>
      </c>
      <c r="C22" s="151">
        <f>SUM(D22:G22)</f>
        <v>1</v>
      </c>
      <c r="D22" s="151">
        <v>1</v>
      </c>
      <c r="E22" s="151">
        <v>0</v>
      </c>
      <c r="F22" s="151">
        <v>0</v>
      </c>
      <c r="G22" s="151">
        <v>0</v>
      </c>
      <c r="H22" s="153">
        <v>1</v>
      </c>
      <c r="I22" s="102">
        <v>152</v>
      </c>
      <c r="J22" s="151">
        <v>0</v>
      </c>
      <c r="K22" s="150">
        <v>95.1</v>
      </c>
      <c r="L22" s="149">
        <v>1.2</v>
      </c>
    </row>
    <row r="23" spans="1:12" ht="24" customHeight="1">
      <c r="A23" s="152" t="s">
        <v>104</v>
      </c>
      <c r="B23" s="102">
        <v>53</v>
      </c>
      <c r="C23" s="151">
        <f>SUM(D23:G23)</f>
        <v>0</v>
      </c>
      <c r="D23" s="151">
        <v>0</v>
      </c>
      <c r="E23" s="151">
        <v>0</v>
      </c>
      <c r="F23" s="151">
        <v>0</v>
      </c>
      <c r="G23" s="151">
        <v>0</v>
      </c>
      <c r="H23" s="151">
        <v>4</v>
      </c>
      <c r="I23" s="102">
        <v>239</v>
      </c>
      <c r="J23" s="151" t="s">
        <v>130</v>
      </c>
      <c r="K23" s="150">
        <v>98.8</v>
      </c>
      <c r="L23" s="155">
        <v>0.4</v>
      </c>
    </row>
    <row r="24" spans="1:12" ht="24" customHeight="1">
      <c r="A24" s="152" t="s">
        <v>103</v>
      </c>
      <c r="B24" s="102">
        <v>11</v>
      </c>
      <c r="C24" s="151">
        <f>SUM(D24:G24)</f>
        <v>0</v>
      </c>
      <c r="D24" s="151">
        <v>0</v>
      </c>
      <c r="E24" s="151">
        <v>0</v>
      </c>
      <c r="F24" s="151">
        <v>0</v>
      </c>
      <c r="G24" s="151">
        <v>0</v>
      </c>
      <c r="H24" s="151" t="s">
        <v>130</v>
      </c>
      <c r="I24" s="102">
        <v>102</v>
      </c>
      <c r="J24" s="151">
        <v>0</v>
      </c>
      <c r="K24" s="150">
        <v>98.1</v>
      </c>
      <c r="L24" s="149">
        <v>0</v>
      </c>
    </row>
    <row r="25" spans="1:12" ht="24" customHeight="1">
      <c r="A25" s="152" t="s">
        <v>102</v>
      </c>
      <c r="B25" s="102">
        <v>21</v>
      </c>
      <c r="C25" s="151">
        <f>SUM(D25:G25)</f>
        <v>2</v>
      </c>
      <c r="D25" s="154">
        <v>2</v>
      </c>
      <c r="E25" s="151">
        <v>0</v>
      </c>
      <c r="F25" s="151">
        <v>0</v>
      </c>
      <c r="G25" s="151">
        <v>0</v>
      </c>
      <c r="H25" s="153">
        <v>1</v>
      </c>
      <c r="I25" s="102">
        <v>213</v>
      </c>
      <c r="J25" s="110">
        <v>0</v>
      </c>
      <c r="K25" s="150">
        <v>99.5</v>
      </c>
      <c r="L25" s="150">
        <v>1.4</v>
      </c>
    </row>
    <row r="26" spans="1:12" ht="24" customHeight="1">
      <c r="A26" s="152" t="s">
        <v>101</v>
      </c>
      <c r="B26" s="102">
        <v>3</v>
      </c>
      <c r="C26" s="151">
        <f>SUM(D26:G26)</f>
        <v>1</v>
      </c>
      <c r="D26" s="151">
        <v>1</v>
      </c>
      <c r="E26" s="151">
        <v>0</v>
      </c>
      <c r="F26" s="151">
        <v>0</v>
      </c>
      <c r="G26" s="151">
        <v>0</v>
      </c>
      <c r="H26" s="151" t="s">
        <v>130</v>
      </c>
      <c r="I26" s="102">
        <v>67</v>
      </c>
      <c r="J26" s="151">
        <v>0</v>
      </c>
      <c r="K26" s="150">
        <v>100</v>
      </c>
      <c r="L26" s="149">
        <v>1.5</v>
      </c>
    </row>
    <row r="27" spans="1:12" ht="24" customHeight="1">
      <c r="A27" s="152" t="s">
        <v>100</v>
      </c>
      <c r="B27" s="102">
        <v>22</v>
      </c>
      <c r="C27" s="151">
        <f>SUM(D27:G27)</f>
        <v>0</v>
      </c>
      <c r="D27" s="151">
        <v>0</v>
      </c>
      <c r="E27" s="151">
        <v>0</v>
      </c>
      <c r="F27" s="151">
        <v>0</v>
      </c>
      <c r="G27" s="151">
        <v>0</v>
      </c>
      <c r="H27" s="151">
        <v>2</v>
      </c>
      <c r="I27" s="102">
        <v>222</v>
      </c>
      <c r="J27" s="151" t="s">
        <v>130</v>
      </c>
      <c r="K27" s="150">
        <v>98.7</v>
      </c>
      <c r="L27" s="149" t="s">
        <v>130</v>
      </c>
    </row>
    <row r="28" spans="1:12" ht="24" customHeight="1">
      <c r="A28" s="152" t="s">
        <v>99</v>
      </c>
      <c r="B28" s="110">
        <v>2</v>
      </c>
      <c r="C28" s="151">
        <f>SUM(D28:G28)</f>
        <v>1</v>
      </c>
      <c r="D28" s="151">
        <v>1</v>
      </c>
      <c r="E28" s="151">
        <v>0</v>
      </c>
      <c r="F28" s="151">
        <v>0</v>
      </c>
      <c r="G28" s="151">
        <v>0</v>
      </c>
      <c r="H28" s="151">
        <v>3</v>
      </c>
      <c r="I28" s="102">
        <v>62</v>
      </c>
      <c r="J28" s="151">
        <v>1</v>
      </c>
      <c r="K28" s="150">
        <v>100</v>
      </c>
      <c r="L28" s="149">
        <v>1.6</v>
      </c>
    </row>
    <row r="29" spans="1:12" ht="24" customHeight="1">
      <c r="A29" s="152" t="s">
        <v>98</v>
      </c>
      <c r="B29" s="151">
        <v>5</v>
      </c>
      <c r="C29" s="151">
        <f>SUM(D29:G29)</f>
        <v>0</v>
      </c>
      <c r="D29" s="151">
        <v>0</v>
      </c>
      <c r="E29" s="151">
        <v>0</v>
      </c>
      <c r="F29" s="151">
        <v>0</v>
      </c>
      <c r="G29" s="151">
        <v>0</v>
      </c>
      <c r="H29" s="151">
        <v>2</v>
      </c>
      <c r="I29" s="102">
        <v>81</v>
      </c>
      <c r="J29" s="151">
        <v>0</v>
      </c>
      <c r="K29" s="150">
        <v>100</v>
      </c>
      <c r="L29" s="149">
        <v>0</v>
      </c>
    </row>
    <row r="30" spans="1:12" ht="24" customHeight="1">
      <c r="A30" s="152" t="s">
        <v>97</v>
      </c>
      <c r="B30" s="151">
        <v>6</v>
      </c>
      <c r="C30" s="151">
        <f>SUM(D30:G30)</f>
        <v>1</v>
      </c>
      <c r="D30" s="151">
        <v>1</v>
      </c>
      <c r="E30" s="151">
        <v>0</v>
      </c>
      <c r="F30" s="151">
        <v>0</v>
      </c>
      <c r="G30" s="151">
        <v>0</v>
      </c>
      <c r="H30" s="151">
        <v>5</v>
      </c>
      <c r="I30" s="102">
        <v>280</v>
      </c>
      <c r="J30" s="151">
        <v>2</v>
      </c>
      <c r="K30" s="150">
        <v>97.9</v>
      </c>
      <c r="L30" s="149">
        <v>1.1</v>
      </c>
    </row>
    <row r="31" spans="1:12" ht="24" customHeight="1">
      <c r="A31" s="152" t="s">
        <v>96</v>
      </c>
      <c r="B31" s="102">
        <v>8</v>
      </c>
      <c r="C31" s="151">
        <f>SUM(D31:G31)</f>
        <v>0</v>
      </c>
      <c r="D31" s="151">
        <v>0</v>
      </c>
      <c r="E31" s="151">
        <v>0</v>
      </c>
      <c r="F31" s="151">
        <v>0</v>
      </c>
      <c r="G31" s="151">
        <v>0</v>
      </c>
      <c r="H31" s="151">
        <v>1</v>
      </c>
      <c r="I31" s="102">
        <v>119</v>
      </c>
      <c r="J31" s="151">
        <v>0</v>
      </c>
      <c r="K31" s="150">
        <v>96.8</v>
      </c>
      <c r="L31" s="149">
        <v>0</v>
      </c>
    </row>
    <row r="32" ht="18" customHeight="1"/>
  </sheetData>
  <sheetProtection/>
  <mergeCells count="6">
    <mergeCell ref="B4:B5"/>
    <mergeCell ref="H4:H5"/>
    <mergeCell ref="I4:I5"/>
    <mergeCell ref="J4:J5"/>
    <mergeCell ref="L3:L5"/>
    <mergeCell ref="K3:K5"/>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8"/>
  <sheetViews>
    <sheetView showGridLines="0" zoomScaleSheetLayoutView="120" workbookViewId="0" topLeftCell="A1">
      <selection activeCell="J34" sqref="J34"/>
    </sheetView>
  </sheetViews>
  <sheetFormatPr defaultColWidth="9.125" defaultRowHeight="13.5"/>
  <cols>
    <col min="1" max="8" width="10.75390625" style="35" customWidth="1"/>
    <col min="9" max="9" width="0.6171875" style="35" customWidth="1"/>
    <col min="10" max="19" width="5.25390625" style="35" customWidth="1"/>
    <col min="20" max="16384" width="9.125" style="35" customWidth="1"/>
  </cols>
  <sheetData>
    <row r="1" ht="18" customHeight="1">
      <c r="A1" s="213" t="s">
        <v>179</v>
      </c>
    </row>
    <row r="2" spans="1:12" ht="18" customHeight="1">
      <c r="A2" s="213" t="s">
        <v>178</v>
      </c>
      <c r="L2" s="223"/>
    </row>
    <row r="3" spans="1:12" ht="18" customHeight="1">
      <c r="A3" s="213" t="s">
        <v>177</v>
      </c>
      <c r="L3" s="223"/>
    </row>
    <row r="4" ht="6" customHeight="1"/>
    <row r="5" spans="1:9" ht="15.75" customHeight="1">
      <c r="A5" s="212" t="s">
        <v>176</v>
      </c>
      <c r="B5" s="192"/>
      <c r="C5" s="192"/>
      <c r="D5" s="192"/>
      <c r="E5" s="192"/>
      <c r="F5" s="192"/>
      <c r="G5" s="192"/>
      <c r="H5" s="191" t="s">
        <v>161</v>
      </c>
      <c r="I5" s="192"/>
    </row>
    <row r="6" spans="1:9" ht="15.75" customHeight="1">
      <c r="A6" s="222" t="s">
        <v>175</v>
      </c>
      <c r="B6" s="221"/>
      <c r="C6" s="220" t="s">
        <v>174</v>
      </c>
      <c r="D6" s="220"/>
      <c r="E6" s="220"/>
      <c r="F6" s="220"/>
      <c r="G6" s="220"/>
      <c r="H6" s="219"/>
      <c r="I6" s="192"/>
    </row>
    <row r="7" spans="1:9" ht="15.75" customHeight="1">
      <c r="A7" s="218"/>
      <c r="B7" s="217"/>
      <c r="C7" s="49" t="s">
        <v>16</v>
      </c>
      <c r="D7" s="48"/>
      <c r="E7" s="49" t="s">
        <v>89</v>
      </c>
      <c r="F7" s="48"/>
      <c r="G7" s="49" t="s">
        <v>88</v>
      </c>
      <c r="H7" s="216"/>
      <c r="I7" s="192"/>
    </row>
    <row r="8" spans="1:9" ht="15.75" customHeight="1">
      <c r="A8" s="49" t="s">
        <v>173</v>
      </c>
      <c r="B8" s="48"/>
      <c r="C8" s="215">
        <v>98.4</v>
      </c>
      <c r="D8" s="214"/>
      <c r="E8" s="215">
        <v>98.1</v>
      </c>
      <c r="F8" s="214"/>
      <c r="G8" s="215">
        <v>98.7</v>
      </c>
      <c r="H8" s="214"/>
      <c r="I8" s="192"/>
    </row>
    <row r="9" spans="1:9" ht="15.75" customHeight="1">
      <c r="A9" s="49" t="s">
        <v>172</v>
      </c>
      <c r="B9" s="48"/>
      <c r="C9" s="215">
        <f>'- 28 -'!K6</f>
        <v>97.87419601002944</v>
      </c>
      <c r="D9" s="214"/>
      <c r="E9" s="215">
        <f>'- 27 -'!E6/'- 27 -'!C6*100</f>
        <v>97.48839172646686</v>
      </c>
      <c r="F9" s="214"/>
      <c r="G9" s="215">
        <f>'- 27 -'!F6/'- 27 -'!D6*100</f>
        <v>98.28635851183766</v>
      </c>
      <c r="H9" s="214"/>
      <c r="I9" s="192"/>
    </row>
    <row r="10" spans="1:9" ht="15.75" customHeight="1">
      <c r="A10" s="49" t="s">
        <v>171</v>
      </c>
      <c r="B10" s="48"/>
      <c r="C10" s="215">
        <v>97.5</v>
      </c>
      <c r="D10" s="214"/>
      <c r="E10" s="215">
        <v>97.1</v>
      </c>
      <c r="F10" s="214"/>
      <c r="G10" s="215">
        <v>98</v>
      </c>
      <c r="H10" s="214"/>
      <c r="I10" s="192"/>
    </row>
    <row r="11" spans="1:9" ht="15.75" customHeight="1">
      <c r="A11" s="49" t="s">
        <v>170</v>
      </c>
      <c r="B11" s="48"/>
      <c r="C11" s="215">
        <v>99.1</v>
      </c>
      <c r="D11" s="214"/>
      <c r="E11" s="215">
        <v>98.8</v>
      </c>
      <c r="F11" s="214"/>
      <c r="G11" s="215">
        <v>99.4</v>
      </c>
      <c r="H11" s="214"/>
      <c r="I11" s="192"/>
    </row>
    <row r="12" spans="1:9" ht="15.75" customHeight="1">
      <c r="A12" s="49" t="s">
        <v>169</v>
      </c>
      <c r="B12" s="48"/>
      <c r="C12" s="215">
        <v>98.9</v>
      </c>
      <c r="D12" s="214"/>
      <c r="E12" s="215">
        <v>98.6</v>
      </c>
      <c r="F12" s="214"/>
      <c r="G12" s="215">
        <v>99.3</v>
      </c>
      <c r="H12" s="214"/>
      <c r="I12" s="192"/>
    </row>
    <row r="13" spans="1:9" ht="15.75" customHeight="1">
      <c r="A13" s="49" t="s">
        <v>168</v>
      </c>
      <c r="B13" s="48"/>
      <c r="C13" s="215">
        <v>98.8</v>
      </c>
      <c r="D13" s="214"/>
      <c r="E13" s="215">
        <v>98.5</v>
      </c>
      <c r="F13" s="214"/>
      <c r="G13" s="215">
        <v>99.2</v>
      </c>
      <c r="H13" s="214"/>
      <c r="I13" s="192"/>
    </row>
    <row r="14" spans="1:9" ht="15.75" customHeight="1">
      <c r="A14" s="49" t="s">
        <v>167</v>
      </c>
      <c r="B14" s="48"/>
      <c r="C14" s="215">
        <v>98.2</v>
      </c>
      <c r="D14" s="214"/>
      <c r="E14" s="215">
        <v>97.5</v>
      </c>
      <c r="F14" s="214"/>
      <c r="G14" s="215">
        <v>98.8</v>
      </c>
      <c r="H14" s="214"/>
      <c r="I14" s="192"/>
    </row>
    <row r="15" spans="1:9" ht="15.75" customHeight="1">
      <c r="A15" s="49" t="s">
        <v>166</v>
      </c>
      <c r="B15" s="48"/>
      <c r="C15" s="215">
        <v>98.7</v>
      </c>
      <c r="D15" s="214"/>
      <c r="E15" s="215">
        <v>98.3</v>
      </c>
      <c r="F15" s="214"/>
      <c r="G15" s="215">
        <v>99.1</v>
      </c>
      <c r="H15" s="214"/>
      <c r="I15" s="192"/>
    </row>
    <row r="16" spans="1:9" ht="15.75" customHeight="1">
      <c r="A16" s="49" t="s">
        <v>165</v>
      </c>
      <c r="B16" s="48"/>
      <c r="C16" s="215">
        <v>96</v>
      </c>
      <c r="D16" s="214"/>
      <c r="E16" s="215">
        <v>95.2</v>
      </c>
      <c r="F16" s="214"/>
      <c r="G16" s="215">
        <v>96.8</v>
      </c>
      <c r="H16" s="214"/>
      <c r="I16" s="192"/>
    </row>
    <row r="17" ht="15" customHeight="1"/>
    <row r="18" ht="15.75" customHeight="1">
      <c r="A18" s="213" t="s">
        <v>164</v>
      </c>
    </row>
    <row r="19" ht="16.5" customHeight="1">
      <c r="A19" s="213" t="s">
        <v>163</v>
      </c>
    </row>
    <row r="20" ht="5.25" customHeight="1"/>
    <row r="21" spans="1:9" ht="15.75" customHeight="1">
      <c r="A21" s="212" t="s">
        <v>162</v>
      </c>
      <c r="B21" s="192"/>
      <c r="C21" s="192"/>
      <c r="D21" s="192"/>
      <c r="E21" s="192"/>
      <c r="F21" s="192"/>
      <c r="G21" s="192"/>
      <c r="H21" s="191" t="s">
        <v>161</v>
      </c>
      <c r="I21" s="192"/>
    </row>
    <row r="22" spans="1:11" ht="15.75" customHeight="1">
      <c r="A22" s="67"/>
      <c r="B22" s="49" t="s">
        <v>160</v>
      </c>
      <c r="C22" s="211"/>
      <c r="D22" s="211"/>
      <c r="E22" s="48"/>
      <c r="F22" s="49" t="s">
        <v>159</v>
      </c>
      <c r="G22" s="211"/>
      <c r="H22" s="48"/>
      <c r="I22" s="192"/>
      <c r="K22" s="210"/>
    </row>
    <row r="23" spans="1:9" ht="15.75" customHeight="1">
      <c r="A23" s="62" t="s">
        <v>158</v>
      </c>
      <c r="B23" s="207"/>
      <c r="C23" s="209" t="s">
        <v>156</v>
      </c>
      <c r="D23" s="203" t="s">
        <v>157</v>
      </c>
      <c r="E23" s="208"/>
      <c r="F23" s="207"/>
      <c r="G23" s="206" t="s">
        <v>156</v>
      </c>
      <c r="H23" s="67"/>
      <c r="I23" s="192"/>
    </row>
    <row r="24" spans="1:9" ht="15.75" customHeight="1">
      <c r="A24" s="60"/>
      <c r="B24" s="203" t="s">
        <v>155</v>
      </c>
      <c r="C24" s="205" t="s">
        <v>154</v>
      </c>
      <c r="D24" s="203" t="s">
        <v>155</v>
      </c>
      <c r="E24" s="204" t="s">
        <v>153</v>
      </c>
      <c r="F24" s="203" t="s">
        <v>155</v>
      </c>
      <c r="G24" s="202" t="s">
        <v>154</v>
      </c>
      <c r="H24" s="62" t="s">
        <v>153</v>
      </c>
      <c r="I24" s="192"/>
    </row>
    <row r="25" spans="1:9" ht="15.75" customHeight="1">
      <c r="A25" s="54">
        <v>14</v>
      </c>
      <c r="B25" s="199">
        <v>96.8</v>
      </c>
      <c r="C25" s="201">
        <v>96.2</v>
      </c>
      <c r="D25" s="200">
        <v>3.7</v>
      </c>
      <c r="E25" s="197">
        <v>0.9</v>
      </c>
      <c r="F25" s="199">
        <v>97</v>
      </c>
      <c r="G25" s="198">
        <v>95.8</v>
      </c>
      <c r="H25" s="197">
        <v>0.9</v>
      </c>
      <c r="I25" s="192"/>
    </row>
    <row r="26" spans="1:9" ht="15.75" customHeight="1">
      <c r="A26" s="54">
        <v>15</v>
      </c>
      <c r="B26" s="199">
        <v>97.4</v>
      </c>
      <c r="C26" s="201">
        <v>96.8</v>
      </c>
      <c r="D26" s="200">
        <v>3.7</v>
      </c>
      <c r="E26" s="197">
        <v>0.8</v>
      </c>
      <c r="F26" s="199">
        <v>97.3</v>
      </c>
      <c r="G26" s="198">
        <v>96.1</v>
      </c>
      <c r="H26" s="197">
        <v>0.8</v>
      </c>
      <c r="I26" s="192"/>
    </row>
    <row r="27" spans="1:9" ht="15.75" customHeight="1">
      <c r="A27" s="54">
        <v>16</v>
      </c>
      <c r="B27" s="199">
        <v>97.5</v>
      </c>
      <c r="C27" s="201">
        <v>97</v>
      </c>
      <c r="D27" s="200">
        <v>3.9</v>
      </c>
      <c r="E27" s="197">
        <v>0.6</v>
      </c>
      <c r="F27" s="199">
        <v>97.5</v>
      </c>
      <c r="G27" s="198">
        <v>96.3</v>
      </c>
      <c r="H27" s="197">
        <v>0.7</v>
      </c>
      <c r="I27" s="192"/>
    </row>
    <row r="28" spans="1:9" ht="15.75" customHeight="1">
      <c r="A28" s="54">
        <v>17</v>
      </c>
      <c r="B28" s="199">
        <v>97.8</v>
      </c>
      <c r="C28" s="201">
        <v>97</v>
      </c>
      <c r="D28" s="200">
        <v>3.6</v>
      </c>
      <c r="E28" s="197">
        <v>0.7</v>
      </c>
      <c r="F28" s="199">
        <v>97.6</v>
      </c>
      <c r="G28" s="198">
        <v>96.5</v>
      </c>
      <c r="H28" s="197">
        <v>0.7</v>
      </c>
      <c r="I28" s="192"/>
    </row>
    <row r="29" spans="1:9" ht="15.75" customHeight="1">
      <c r="A29" s="54">
        <v>18</v>
      </c>
      <c r="B29" s="199">
        <v>97.4</v>
      </c>
      <c r="C29" s="201">
        <v>96.8</v>
      </c>
      <c r="D29" s="200">
        <v>4</v>
      </c>
      <c r="E29" s="197">
        <v>0.6</v>
      </c>
      <c r="F29" s="199">
        <v>97.7</v>
      </c>
      <c r="G29" s="198">
        <v>96.5</v>
      </c>
      <c r="H29" s="197">
        <v>0.7</v>
      </c>
      <c r="I29" s="192"/>
    </row>
    <row r="30" spans="1:9" ht="15.75" customHeight="1">
      <c r="A30" s="54">
        <v>19</v>
      </c>
      <c r="B30" s="199">
        <v>97.9</v>
      </c>
      <c r="C30" s="201">
        <v>97.1</v>
      </c>
      <c r="D30" s="200">
        <v>4</v>
      </c>
      <c r="E30" s="197">
        <v>0.7</v>
      </c>
      <c r="F30" s="199">
        <v>97.7</v>
      </c>
      <c r="G30" s="198">
        <v>96.4</v>
      </c>
      <c r="H30" s="197">
        <v>0.7</v>
      </c>
      <c r="I30" s="192"/>
    </row>
    <row r="31" spans="1:9" ht="15.75" customHeight="1">
      <c r="A31" s="54">
        <v>20</v>
      </c>
      <c r="B31" s="199">
        <v>97.5</v>
      </c>
      <c r="C31" s="201">
        <v>96.8</v>
      </c>
      <c r="D31" s="200">
        <v>4.2</v>
      </c>
      <c r="E31" s="197">
        <v>0.8</v>
      </c>
      <c r="F31" s="199">
        <v>97.8</v>
      </c>
      <c r="G31" s="198">
        <v>96.4</v>
      </c>
      <c r="H31" s="197">
        <v>0.7</v>
      </c>
      <c r="I31" s="192"/>
    </row>
    <row r="32" spans="1:9" ht="15.75" customHeight="1">
      <c r="A32" s="54">
        <v>21</v>
      </c>
      <c r="B32" s="199">
        <v>97.7</v>
      </c>
      <c r="C32" s="201">
        <v>97</v>
      </c>
      <c r="D32" s="200">
        <v>4.4</v>
      </c>
      <c r="E32" s="197">
        <v>0.4</v>
      </c>
      <c r="F32" s="199">
        <v>97.9</v>
      </c>
      <c r="G32" s="198">
        <v>96.3</v>
      </c>
      <c r="H32" s="197">
        <v>0.5</v>
      </c>
      <c r="I32" s="192"/>
    </row>
    <row r="33" spans="1:9" ht="15.75" customHeight="1">
      <c r="A33" s="54">
        <v>22</v>
      </c>
      <c r="B33" s="199">
        <v>97.8</v>
      </c>
      <c r="C33" s="201">
        <v>96.9</v>
      </c>
      <c r="D33" s="200">
        <v>4.7</v>
      </c>
      <c r="E33" s="197">
        <v>0.4</v>
      </c>
      <c r="F33" s="199">
        <v>98</v>
      </c>
      <c r="G33" s="198">
        <v>96.3</v>
      </c>
      <c r="H33" s="197">
        <v>0.4</v>
      </c>
      <c r="I33" s="192"/>
    </row>
    <row r="34" spans="1:9" ht="15.75" customHeight="1">
      <c r="A34" s="54">
        <v>23</v>
      </c>
      <c r="B34" s="199">
        <v>97.6</v>
      </c>
      <c r="C34" s="201">
        <v>96.8</v>
      </c>
      <c r="D34" s="200">
        <v>4.7</v>
      </c>
      <c r="E34" s="197">
        <v>0.4</v>
      </c>
      <c r="F34" s="199">
        <v>98.2</v>
      </c>
      <c r="G34" s="198">
        <v>96.4</v>
      </c>
      <c r="H34" s="197">
        <v>0.4</v>
      </c>
      <c r="I34" s="192"/>
    </row>
    <row r="35" spans="1:9" ht="15.75" customHeight="1">
      <c r="A35" s="54">
        <v>24</v>
      </c>
      <c r="B35" s="199">
        <v>97.5</v>
      </c>
      <c r="C35" s="201">
        <v>96.7</v>
      </c>
      <c r="D35" s="200">
        <v>4.4</v>
      </c>
      <c r="E35" s="197">
        <v>0.5</v>
      </c>
      <c r="F35" s="199">
        <v>98.3</v>
      </c>
      <c r="G35" s="198">
        <v>96.5</v>
      </c>
      <c r="H35" s="197">
        <v>0.4</v>
      </c>
      <c r="I35" s="192"/>
    </row>
    <row r="36" spans="1:9" ht="15.75" customHeight="1">
      <c r="A36" s="54">
        <v>25</v>
      </c>
      <c r="B36" s="199">
        <v>97.9</v>
      </c>
      <c r="C36" s="201">
        <v>97.3</v>
      </c>
      <c r="D36" s="200">
        <f>'- 28 -'!B6/('- 27 -'!E6+'- 27 -'!F6)*100</f>
        <v>5.279572287814658</v>
      </c>
      <c r="E36" s="197">
        <v>0.4</v>
      </c>
      <c r="F36" s="199">
        <v>98.4</v>
      </c>
      <c r="G36" s="198">
        <v>96.5</v>
      </c>
      <c r="H36" s="197">
        <v>0.4</v>
      </c>
      <c r="I36" s="192"/>
    </row>
    <row r="37" ht="3.75" customHeight="1"/>
    <row r="38" spans="1:3" ht="16.5" customHeight="1">
      <c r="A38" s="35" t="s">
        <v>152</v>
      </c>
      <c r="C38" s="35" t="s">
        <v>151</v>
      </c>
    </row>
    <row r="39" spans="1:3" ht="16.5" customHeight="1">
      <c r="A39" s="35" t="s">
        <v>150</v>
      </c>
      <c r="C39" s="35" t="s">
        <v>149</v>
      </c>
    </row>
    <row r="40" spans="1:22" ht="16.5" customHeight="1">
      <c r="A40" s="35" t="s">
        <v>148</v>
      </c>
      <c r="C40" s="35" t="s">
        <v>147</v>
      </c>
      <c r="I40" s="193"/>
      <c r="J40" s="193"/>
      <c r="K40" s="193"/>
      <c r="L40" s="193"/>
      <c r="M40" s="193"/>
      <c r="N40" s="193"/>
      <c r="O40" s="193"/>
      <c r="P40" s="193"/>
      <c r="Q40" s="193"/>
      <c r="R40" s="193"/>
      <c r="S40" s="193"/>
      <c r="T40" s="193"/>
      <c r="U40" s="193"/>
      <c r="V40" s="193"/>
    </row>
    <row r="41" spans="9:22" ht="7.5" customHeight="1">
      <c r="I41" s="193"/>
      <c r="J41" s="193"/>
      <c r="K41" s="193"/>
      <c r="L41" s="193"/>
      <c r="M41" s="193"/>
      <c r="N41" s="193"/>
      <c r="O41" s="193"/>
      <c r="P41" s="193"/>
      <c r="Q41" s="193"/>
      <c r="R41" s="193"/>
      <c r="S41" s="193"/>
      <c r="T41" s="193"/>
      <c r="U41" s="193"/>
      <c r="V41" s="193"/>
    </row>
    <row r="42" spans="2:22" ht="13.5">
      <c r="B42" s="196"/>
      <c r="C42" s="35" t="s">
        <v>146</v>
      </c>
      <c r="I42" s="193"/>
      <c r="J42" s="193"/>
      <c r="K42" s="193"/>
      <c r="L42" s="193"/>
      <c r="M42" s="193"/>
      <c r="N42" s="193"/>
      <c r="O42" s="193"/>
      <c r="P42" s="193"/>
      <c r="Q42" s="193"/>
      <c r="R42" s="193"/>
      <c r="S42" s="193"/>
      <c r="T42" s="193"/>
      <c r="U42" s="193"/>
      <c r="V42" s="193"/>
    </row>
    <row r="43" spans="1:22" ht="14.25">
      <c r="A43" s="195"/>
      <c r="I43" s="193"/>
      <c r="J43" s="193"/>
      <c r="K43" s="193"/>
      <c r="L43" s="193"/>
      <c r="M43" s="193"/>
      <c r="N43" s="193"/>
      <c r="O43" s="193"/>
      <c r="P43" s="193"/>
      <c r="Q43" s="193"/>
      <c r="R43" s="193"/>
      <c r="S43" s="193"/>
      <c r="T43" s="193"/>
      <c r="U43" s="193"/>
      <c r="V43" s="193"/>
    </row>
    <row r="44" spans="3:22" ht="14.25">
      <c r="C44" s="196"/>
      <c r="I44" s="193"/>
      <c r="J44" s="193"/>
      <c r="K44" s="193"/>
      <c r="L44" s="193"/>
      <c r="M44" s="193"/>
      <c r="N44" s="193"/>
      <c r="O44" s="193"/>
      <c r="P44" s="193"/>
      <c r="Q44" s="193"/>
      <c r="R44" s="193"/>
      <c r="S44" s="193"/>
      <c r="T44" s="193"/>
      <c r="U44" s="193"/>
      <c r="V44" s="193"/>
    </row>
    <row r="45" spans="1:22" ht="13.5">
      <c r="A45" s="195"/>
      <c r="I45" s="193"/>
      <c r="J45" s="193"/>
      <c r="K45" s="193"/>
      <c r="L45" s="193"/>
      <c r="M45" s="193"/>
      <c r="N45" s="193"/>
      <c r="O45" s="193"/>
      <c r="P45" s="193"/>
      <c r="Q45" s="193"/>
      <c r="R45" s="193"/>
      <c r="S45" s="193"/>
      <c r="T45" s="193"/>
      <c r="U45" s="193"/>
      <c r="V45" s="193"/>
    </row>
    <row r="46" spans="5:22" ht="13.5">
      <c r="E46" s="194"/>
      <c r="I46" s="193"/>
      <c r="J46" s="193"/>
      <c r="K46" s="193"/>
      <c r="L46" s="193"/>
      <c r="M46" s="193"/>
      <c r="N46" s="193"/>
      <c r="O46" s="193"/>
      <c r="P46" s="193"/>
      <c r="Q46" s="193"/>
      <c r="R46" s="193"/>
      <c r="S46" s="193"/>
      <c r="T46" s="193"/>
      <c r="U46" s="193"/>
      <c r="V46" s="193"/>
    </row>
    <row r="47" ht="12.75"/>
    <row r="48" ht="12.75"/>
    <row r="49" ht="13.5">
      <c r="D49" s="192"/>
    </row>
    <row r="53" ht="12.75"/>
    <row r="54" ht="11.25" customHeight="1">
      <c r="G54" s="190"/>
    </row>
    <row r="57" ht="12">
      <c r="I57" s="191" t="s">
        <v>145</v>
      </c>
    </row>
    <row r="58" ht="12">
      <c r="H58" s="190"/>
    </row>
    <row r="63"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3"/>
  <sheetViews>
    <sheetView showGridLines="0" zoomScaleSheetLayoutView="100" workbookViewId="0" topLeftCell="A1">
      <selection activeCell="J34" sqref="J34"/>
    </sheetView>
  </sheetViews>
  <sheetFormatPr defaultColWidth="8.875" defaultRowHeight="13.5"/>
  <cols>
    <col min="1" max="2" width="4.625" style="224" customWidth="1"/>
    <col min="3" max="7" width="12.125" style="224" customWidth="1"/>
    <col min="8" max="9" width="6.625" style="224" customWidth="1"/>
    <col min="10" max="10" width="2.50390625" style="224" customWidth="1"/>
    <col min="11" max="11" width="9.50390625" style="224" customWidth="1"/>
    <col min="12" max="16384" width="8.875" style="224" customWidth="1"/>
  </cols>
  <sheetData>
    <row r="1" spans="1:10" ht="18" customHeight="1">
      <c r="A1" s="2" t="s">
        <v>208</v>
      </c>
      <c r="J1" s="192"/>
    </row>
    <row r="2" ht="12" customHeight="1"/>
    <row r="3" spans="1:8" ht="16.5" customHeight="1">
      <c r="A3" s="28" t="s">
        <v>207</v>
      </c>
      <c r="E3" s="225"/>
      <c r="G3" s="27" t="s">
        <v>206</v>
      </c>
      <c r="H3" s="27"/>
    </row>
    <row r="4" spans="1:8" ht="16.5" customHeight="1">
      <c r="A4" s="251" t="s">
        <v>205</v>
      </c>
      <c r="B4" s="251"/>
      <c r="C4" s="6" t="s">
        <v>204</v>
      </c>
      <c r="D4" s="6" t="s">
        <v>203</v>
      </c>
      <c r="E4" s="6" t="s">
        <v>202</v>
      </c>
      <c r="F4" s="6" t="s">
        <v>201</v>
      </c>
      <c r="G4" s="6" t="s">
        <v>200</v>
      </c>
      <c r="H4" s="71"/>
    </row>
    <row r="5" spans="1:8" ht="16.5" customHeight="1">
      <c r="A5" s="241">
        <v>14</v>
      </c>
      <c r="B5" s="240"/>
      <c r="C5" s="250">
        <f>D5+E5</f>
        <v>108</v>
      </c>
      <c r="D5" s="250">
        <v>87</v>
      </c>
      <c r="E5" s="250">
        <v>21</v>
      </c>
      <c r="F5" s="249">
        <f>ROUND(D5/C5*100,1)</f>
        <v>80.6</v>
      </c>
      <c r="G5" s="249">
        <f>ROUND(E5/C5*100,1)</f>
        <v>19.4</v>
      </c>
      <c r="H5" s="248"/>
    </row>
    <row r="6" spans="1:8" ht="16.5" customHeight="1">
      <c r="A6" s="241">
        <v>15</v>
      </c>
      <c r="B6" s="240"/>
      <c r="C6" s="250">
        <f>D6+E6</f>
        <v>84</v>
      </c>
      <c r="D6" s="250">
        <v>61</v>
      </c>
      <c r="E6" s="250">
        <v>23</v>
      </c>
      <c r="F6" s="249">
        <f>ROUND(D6/C6*100,1)</f>
        <v>72.6</v>
      </c>
      <c r="G6" s="249">
        <f>ROUND(E6/C6*100,1)</f>
        <v>27.4</v>
      </c>
      <c r="H6" s="248"/>
    </row>
    <row r="7" spans="1:8" ht="16.5" customHeight="1">
      <c r="A7" s="241">
        <v>16</v>
      </c>
      <c r="B7" s="240"/>
      <c r="C7" s="250">
        <f>D7+E7</f>
        <v>68</v>
      </c>
      <c r="D7" s="250">
        <v>52</v>
      </c>
      <c r="E7" s="250">
        <v>16</v>
      </c>
      <c r="F7" s="249">
        <f>ROUND(D7/C7*100,1)</f>
        <v>76.5</v>
      </c>
      <c r="G7" s="249">
        <f>ROUND(E7/C7*100,1)</f>
        <v>23.5</v>
      </c>
      <c r="H7" s="248"/>
    </row>
    <row r="8" spans="1:8" ht="16.5" customHeight="1">
      <c r="A8" s="241">
        <v>17</v>
      </c>
      <c r="B8" s="240"/>
      <c r="C8" s="250">
        <f>D8+E8</f>
        <v>69</v>
      </c>
      <c r="D8" s="250">
        <v>41</v>
      </c>
      <c r="E8" s="250">
        <v>28</v>
      </c>
      <c r="F8" s="249">
        <f>ROUND(D8/C8*100,1)</f>
        <v>59.4</v>
      </c>
      <c r="G8" s="249">
        <f>ROUND(E8/C8*100,1)</f>
        <v>40.6</v>
      </c>
      <c r="H8" s="248"/>
    </row>
    <row r="9" spans="1:12" ht="16.5" customHeight="1">
      <c r="A9" s="241">
        <v>18</v>
      </c>
      <c r="B9" s="240"/>
      <c r="C9" s="250">
        <f>D9+E9</f>
        <v>59</v>
      </c>
      <c r="D9" s="250">
        <v>47</v>
      </c>
      <c r="E9" s="250">
        <v>12</v>
      </c>
      <c r="F9" s="249">
        <f>ROUND(D9/C9*100,1)</f>
        <v>79.7</v>
      </c>
      <c r="G9" s="249">
        <f>ROUND(E9/C9*100,1)</f>
        <v>20.3</v>
      </c>
      <c r="H9" s="248"/>
      <c r="L9" s="1"/>
    </row>
    <row r="10" spans="1:8" ht="16.5" customHeight="1">
      <c r="A10" s="241">
        <v>19</v>
      </c>
      <c r="B10" s="240"/>
      <c r="C10" s="250">
        <f>D10+E10</f>
        <v>66</v>
      </c>
      <c r="D10" s="250">
        <v>43</v>
      </c>
      <c r="E10" s="250">
        <v>23</v>
      </c>
      <c r="F10" s="249">
        <f>ROUND(D10/C10*100,1)</f>
        <v>65.2</v>
      </c>
      <c r="G10" s="249">
        <f>ROUND(E10/C10*100,1)</f>
        <v>34.8</v>
      </c>
      <c r="H10" s="248"/>
    </row>
    <row r="11" spans="1:8" ht="16.5" customHeight="1">
      <c r="A11" s="241">
        <v>20</v>
      </c>
      <c r="B11" s="240"/>
      <c r="C11" s="250">
        <f>D11+E11</f>
        <v>73</v>
      </c>
      <c r="D11" s="250">
        <v>56</v>
      </c>
      <c r="E11" s="250">
        <v>17</v>
      </c>
      <c r="F11" s="249">
        <f>ROUND(D11/C11*100,1)</f>
        <v>76.7</v>
      </c>
      <c r="G11" s="249">
        <f>ROUND(E11/C11*100,1)</f>
        <v>23.3</v>
      </c>
      <c r="H11" s="248"/>
    </row>
    <row r="12" spans="1:8" ht="16.5" customHeight="1">
      <c r="A12" s="241">
        <v>21</v>
      </c>
      <c r="B12" s="240"/>
      <c r="C12" s="250">
        <f>D12+E12</f>
        <v>41</v>
      </c>
      <c r="D12" s="250">
        <v>28</v>
      </c>
      <c r="E12" s="250">
        <v>13</v>
      </c>
      <c r="F12" s="249">
        <f>ROUND(D12/C12*100,1)</f>
        <v>68.3</v>
      </c>
      <c r="G12" s="249">
        <f>ROUND(E12/C12*100,1)</f>
        <v>31.7</v>
      </c>
      <c r="H12" s="248"/>
    </row>
    <row r="13" spans="1:8" ht="16.5" customHeight="1">
      <c r="A13" s="241">
        <v>22</v>
      </c>
      <c r="B13" s="240"/>
      <c r="C13" s="250">
        <f>D13+E13</f>
        <v>35</v>
      </c>
      <c r="D13" s="250">
        <v>20</v>
      </c>
      <c r="E13" s="250">
        <v>15</v>
      </c>
      <c r="F13" s="249">
        <f>ROUND(D13/C13*100,1)</f>
        <v>57.1</v>
      </c>
      <c r="G13" s="249">
        <f>ROUND(E13/C13*100,1)</f>
        <v>42.9</v>
      </c>
      <c r="H13" s="248"/>
    </row>
    <row r="14" spans="1:8" ht="16.5" customHeight="1">
      <c r="A14" s="241">
        <v>23</v>
      </c>
      <c r="B14" s="240"/>
      <c r="C14" s="250">
        <f>D14+E14</f>
        <v>38</v>
      </c>
      <c r="D14" s="250">
        <v>25</v>
      </c>
      <c r="E14" s="250">
        <v>13</v>
      </c>
      <c r="F14" s="249">
        <f>ROUND(D14/C14*100,1)</f>
        <v>65.8</v>
      </c>
      <c r="G14" s="249">
        <f>ROUND(E14/C14*100,1)</f>
        <v>34.2</v>
      </c>
      <c r="H14" s="248"/>
    </row>
    <row r="15" spans="1:8" ht="16.5" customHeight="1">
      <c r="A15" s="241">
        <v>24</v>
      </c>
      <c r="B15" s="240"/>
      <c r="C15" s="250">
        <f>D15+E15</f>
        <v>45</v>
      </c>
      <c r="D15" s="250">
        <v>33</v>
      </c>
      <c r="E15" s="250">
        <v>12</v>
      </c>
      <c r="F15" s="249">
        <f>ROUND(D15/C15*100,1)</f>
        <v>73.3</v>
      </c>
      <c r="G15" s="249">
        <f>ROUND(E15/C15*100,1)</f>
        <v>26.7</v>
      </c>
      <c r="H15" s="248"/>
    </row>
    <row r="16" spans="1:8" ht="16.5" customHeight="1">
      <c r="A16" s="241">
        <v>25</v>
      </c>
      <c r="B16" s="240"/>
      <c r="C16" s="250">
        <f>D16+E16</f>
        <v>37</v>
      </c>
      <c r="D16" s="250">
        <v>25</v>
      </c>
      <c r="E16" s="250">
        <v>12</v>
      </c>
      <c r="F16" s="249">
        <f>ROUND(D16/C16*100,1)</f>
        <v>67.6</v>
      </c>
      <c r="G16" s="249">
        <f>ROUND(E16/C16*100,1)</f>
        <v>32.4</v>
      </c>
      <c r="H16" s="248"/>
    </row>
    <row r="17" ht="18.75" customHeight="1"/>
    <row r="18" spans="1:10" ht="15" customHeight="1">
      <c r="A18" s="2" t="s">
        <v>199</v>
      </c>
      <c r="B18" s="1"/>
      <c r="C18" s="1"/>
      <c r="D18" s="1"/>
      <c r="E18" s="1"/>
      <c r="F18" s="1"/>
      <c r="G18" s="1"/>
      <c r="H18" s="1"/>
      <c r="I18" s="1"/>
      <c r="J18" s="1"/>
    </row>
    <row r="19" ht="15" customHeight="1">
      <c r="A19" s="2" t="s">
        <v>198</v>
      </c>
    </row>
    <row r="20" ht="15" customHeight="1">
      <c r="A20" s="2" t="s">
        <v>197</v>
      </c>
    </row>
    <row r="21" ht="15" customHeight="1">
      <c r="A21" s="2" t="s">
        <v>196</v>
      </c>
    </row>
    <row r="22" ht="15" customHeight="1">
      <c r="A22" s="2" t="s">
        <v>195</v>
      </c>
    </row>
    <row r="23" ht="15" customHeight="1">
      <c r="A23" s="2" t="s">
        <v>194</v>
      </c>
    </row>
    <row r="24" ht="12" customHeight="1"/>
    <row r="25" spans="1:8" ht="15" customHeight="1">
      <c r="A25" s="247" t="s">
        <v>193</v>
      </c>
      <c r="B25" s="246"/>
      <c r="C25" s="245"/>
      <c r="D25" s="245"/>
      <c r="E25" s="245"/>
      <c r="F25" s="245"/>
      <c r="H25" s="27" t="s">
        <v>192</v>
      </c>
    </row>
    <row r="26" spans="1:10" ht="24" customHeight="1">
      <c r="A26" s="94" t="s">
        <v>191</v>
      </c>
      <c r="B26" s="92"/>
      <c r="C26" s="244" t="s">
        <v>190</v>
      </c>
      <c r="D26" s="244" t="s">
        <v>189</v>
      </c>
      <c r="E26" s="244" t="s">
        <v>188</v>
      </c>
      <c r="F26" s="83" t="s">
        <v>187</v>
      </c>
      <c r="G26" s="94" t="s">
        <v>16</v>
      </c>
      <c r="H26" s="69"/>
      <c r="I26" s="73"/>
      <c r="J26" s="243"/>
    </row>
    <row r="27" spans="1:10" ht="13.5">
      <c r="A27" s="90"/>
      <c r="B27" s="88"/>
      <c r="C27" s="242"/>
      <c r="D27" s="242"/>
      <c r="E27" s="242"/>
      <c r="F27" s="81"/>
      <c r="G27" s="90"/>
      <c r="H27" s="6" t="s">
        <v>186</v>
      </c>
      <c r="I27" s="6" t="s">
        <v>185</v>
      </c>
      <c r="J27" s="71"/>
    </row>
    <row r="28" spans="1:10" ht="16.5" customHeight="1">
      <c r="A28" s="241" t="s">
        <v>184</v>
      </c>
      <c r="B28" s="240"/>
      <c r="C28" s="232">
        <f>C29+C30</f>
        <v>1</v>
      </c>
      <c r="D28" s="232">
        <f>D29+D30</f>
        <v>18</v>
      </c>
      <c r="E28" s="232">
        <f>E29+E30</f>
        <v>14</v>
      </c>
      <c r="F28" s="232">
        <f>F29+F30</f>
        <v>4</v>
      </c>
      <c r="G28" s="230">
        <f>SUM(C28:F28)</f>
        <v>37</v>
      </c>
      <c r="H28" s="232">
        <f>H29+H30</f>
        <v>27</v>
      </c>
      <c r="I28" s="232">
        <f>I29+I30</f>
        <v>10</v>
      </c>
      <c r="J28" s="71"/>
    </row>
    <row r="29" spans="1:10" ht="16.5" customHeight="1">
      <c r="A29" s="237" t="s">
        <v>183</v>
      </c>
      <c r="B29" s="239" t="s">
        <v>182</v>
      </c>
      <c r="C29" s="232">
        <v>1</v>
      </c>
      <c r="D29" s="232">
        <v>12</v>
      </c>
      <c r="E29" s="232">
        <v>9</v>
      </c>
      <c r="F29" s="231">
        <v>3</v>
      </c>
      <c r="G29" s="230">
        <f>SUM(C29:F29)</f>
        <v>25</v>
      </c>
      <c r="H29" s="232">
        <v>18</v>
      </c>
      <c r="I29" s="232">
        <v>7</v>
      </c>
      <c r="J29" s="229"/>
    </row>
    <row r="30" spans="1:10" ht="16.5" customHeight="1">
      <c r="A30" s="235"/>
      <c r="B30" s="238" t="s">
        <v>181</v>
      </c>
      <c r="C30" s="233">
        <v>0</v>
      </c>
      <c r="D30" s="232">
        <v>6</v>
      </c>
      <c r="E30" s="232">
        <v>5</v>
      </c>
      <c r="F30" s="232">
        <v>1</v>
      </c>
      <c r="G30" s="230">
        <f>SUM(C30:F30)</f>
        <v>12</v>
      </c>
      <c r="H30" s="232">
        <v>9</v>
      </c>
      <c r="I30" s="232">
        <v>3</v>
      </c>
      <c r="J30" s="229"/>
    </row>
    <row r="31" spans="1:10" ht="16.5" customHeight="1">
      <c r="A31" s="237" t="s">
        <v>180</v>
      </c>
      <c r="B31" s="236" t="s">
        <v>89</v>
      </c>
      <c r="C31" s="232">
        <v>1</v>
      </c>
      <c r="D31" s="232">
        <v>15</v>
      </c>
      <c r="E31" s="232">
        <v>8</v>
      </c>
      <c r="F31" s="232">
        <v>3</v>
      </c>
      <c r="G31" s="230">
        <f>SUM(C31:F31)</f>
        <v>27</v>
      </c>
      <c r="H31" s="45"/>
      <c r="I31" s="43"/>
      <c r="J31" s="229"/>
    </row>
    <row r="32" spans="1:10" ht="16.5" customHeight="1">
      <c r="A32" s="235"/>
      <c r="B32" s="234" t="s">
        <v>88</v>
      </c>
      <c r="C32" s="233">
        <v>0</v>
      </c>
      <c r="D32" s="232">
        <v>3</v>
      </c>
      <c r="E32" s="232">
        <v>6</v>
      </c>
      <c r="F32" s="231">
        <v>1</v>
      </c>
      <c r="G32" s="230">
        <f>SUM(C32:F32)</f>
        <v>10</v>
      </c>
      <c r="H32" s="38"/>
      <c r="I32" s="36"/>
      <c r="J32" s="229"/>
    </row>
    <row r="33" s="225" customFormat="1" ht="13.5"/>
    <row r="34" s="225" customFormat="1" ht="14.25"/>
    <row r="35" s="225" customFormat="1" ht="14.25"/>
    <row r="36" s="225" customFormat="1" ht="14.25"/>
    <row r="37" s="225" customFormat="1" ht="14.25"/>
    <row r="38" s="225" customFormat="1" ht="14.25"/>
    <row r="39" spans="15:16" s="225" customFormat="1" ht="14.25">
      <c r="O39" s="228"/>
      <c r="P39" s="228"/>
    </row>
    <row r="40" s="225" customFormat="1" ht="14.25">
      <c r="O40" s="227"/>
    </row>
    <row r="41" s="225" customFormat="1" ht="14.25">
      <c r="O41" s="227"/>
    </row>
    <row r="42" s="225" customFormat="1" ht="14.25">
      <c r="O42" s="227"/>
    </row>
    <row r="43" s="225" customFormat="1" ht="14.25">
      <c r="O43" s="227"/>
    </row>
    <row r="44" s="225" customFormat="1" ht="14.25">
      <c r="O44" s="227"/>
    </row>
    <row r="45" s="225" customFormat="1" ht="14.25">
      <c r="O45" s="227"/>
    </row>
    <row r="46" s="225" customFormat="1" ht="14.25">
      <c r="O46" s="227"/>
    </row>
    <row r="47" s="225" customFormat="1" ht="14.25">
      <c r="O47" s="227"/>
    </row>
    <row r="48" s="225" customFormat="1" ht="14.25">
      <c r="O48" s="227"/>
    </row>
    <row r="49" s="225" customFormat="1" ht="14.25"/>
    <row r="50" s="225" customFormat="1" ht="14.25"/>
    <row r="51" s="225" customFormat="1" ht="14.25"/>
    <row r="52" s="225" customFormat="1" ht="13.5"/>
    <row r="53" s="225" customFormat="1" ht="13.5"/>
    <row r="54" s="225" customFormat="1" ht="13.5"/>
    <row r="55" s="225" customFormat="1" ht="13.5"/>
    <row r="56" s="225" customFormat="1" ht="13.5"/>
    <row r="57" s="225" customFormat="1" ht="13.5"/>
    <row r="58" s="225" customFormat="1" ht="13.5"/>
    <row r="59" s="225" customFormat="1" ht="13.5"/>
    <row r="60" s="225" customFormat="1" ht="13.5"/>
    <row r="61" s="225" customFormat="1" ht="13.5"/>
    <row r="62" s="225" customFormat="1" ht="13.5"/>
    <row r="63" s="225" customFormat="1" ht="13.5"/>
    <row r="64" s="225" customFormat="1" ht="13.5"/>
    <row r="65" s="225" customFormat="1" ht="13.5"/>
    <row r="66" s="225" customFormat="1" ht="13.5"/>
    <row r="67" s="225" customFormat="1" ht="13.5"/>
    <row r="68" s="225" customFormat="1" ht="13.5">
      <c r="J68" s="226"/>
    </row>
    <row r="69" s="225" customFormat="1" ht="13.5"/>
    <row r="70" s="225" customFormat="1" ht="13.5"/>
    <row r="71" s="225" customFormat="1" ht="13.5"/>
    <row r="72" s="225" customFormat="1" ht="13.5"/>
    <row r="73" s="225" customFormat="1" ht="13.5"/>
    <row r="74" s="225" customFormat="1" ht="13.5"/>
    <row r="75" s="225" customFormat="1" ht="13.5"/>
    <row r="76" s="225" customFormat="1" ht="13.5"/>
    <row r="77" spans="1:9" ht="13.5">
      <c r="A77" s="225"/>
      <c r="B77" s="225"/>
      <c r="C77" s="225"/>
      <c r="D77" s="225"/>
      <c r="E77" s="225"/>
      <c r="F77" s="225"/>
      <c r="G77" s="225"/>
      <c r="H77" s="225"/>
      <c r="I77" s="225"/>
    </row>
    <row r="78" spans="1:9" ht="13.5">
      <c r="A78" s="225"/>
      <c r="B78" s="225"/>
      <c r="C78" s="225"/>
      <c r="D78" s="225"/>
      <c r="E78" s="225"/>
      <c r="F78" s="225"/>
      <c r="G78" s="225"/>
      <c r="H78" s="225"/>
      <c r="I78" s="225"/>
    </row>
    <row r="79" spans="1:9" ht="13.5">
      <c r="A79" s="225"/>
      <c r="B79" s="225"/>
      <c r="C79" s="225"/>
      <c r="D79" s="225"/>
      <c r="E79" s="225"/>
      <c r="F79" s="225"/>
      <c r="G79" s="225"/>
      <c r="H79" s="225"/>
      <c r="I79" s="225"/>
    </row>
    <row r="80" spans="1:9" ht="13.5">
      <c r="A80" s="225"/>
      <c r="B80" s="225"/>
      <c r="C80" s="225"/>
      <c r="D80" s="225"/>
      <c r="E80" s="225"/>
      <c r="F80" s="225"/>
      <c r="G80" s="225"/>
      <c r="H80" s="225"/>
      <c r="I80" s="225"/>
    </row>
    <row r="81" spans="1:9" ht="13.5">
      <c r="A81" s="225"/>
      <c r="B81" s="225"/>
      <c r="C81" s="225"/>
      <c r="D81" s="225"/>
      <c r="E81" s="225"/>
      <c r="F81" s="225"/>
      <c r="G81" s="225"/>
      <c r="H81" s="225"/>
      <c r="I81" s="225"/>
    </row>
    <row r="82" spans="1:9" ht="13.5">
      <c r="A82" s="225"/>
      <c r="B82" s="225"/>
      <c r="C82" s="225"/>
      <c r="D82" s="225"/>
      <c r="E82" s="225"/>
      <c r="F82" s="225"/>
      <c r="G82" s="225"/>
      <c r="H82" s="225"/>
      <c r="I82" s="225"/>
    </row>
    <row r="83" spans="1:9" ht="13.5">
      <c r="A83" s="225"/>
      <c r="B83" s="225"/>
      <c r="C83" s="225"/>
      <c r="D83" s="225"/>
      <c r="E83" s="225"/>
      <c r="F83" s="225"/>
      <c r="G83" s="225"/>
      <c r="H83" s="225"/>
      <c r="I83" s="225"/>
    </row>
  </sheetData>
  <sheetProtection/>
  <mergeCells count="24">
    <mergeCell ref="G26:G27"/>
    <mergeCell ref="A12:B12"/>
    <mergeCell ref="A26:B27"/>
    <mergeCell ref="C26:C27"/>
    <mergeCell ref="D26:D27"/>
    <mergeCell ref="A13:B13"/>
    <mergeCell ref="A16:B16"/>
    <mergeCell ref="A10:B10"/>
    <mergeCell ref="A29:A30"/>
    <mergeCell ref="A31:A32"/>
    <mergeCell ref="E26:E27"/>
    <mergeCell ref="F26:F27"/>
    <mergeCell ref="A14:B14"/>
    <mergeCell ref="A15:B15"/>
    <mergeCell ref="O39:P39"/>
    <mergeCell ref="H31:I32"/>
    <mergeCell ref="A4:B4"/>
    <mergeCell ref="A28:B28"/>
    <mergeCell ref="A5:B5"/>
    <mergeCell ref="A6:B6"/>
    <mergeCell ref="A7:B7"/>
    <mergeCell ref="A11:B11"/>
    <mergeCell ref="A8:B8"/>
    <mergeCell ref="A9:B9"/>
  </mergeCells>
  <conditionalFormatting sqref="A1:IV38 A40:IV65536 A39:O39 Q39:IV39">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dcterms:created xsi:type="dcterms:W3CDTF">2014-06-24T06:14:35Z</dcterms:created>
  <dcterms:modified xsi:type="dcterms:W3CDTF">2014-06-24T06:14:54Z</dcterms:modified>
  <cp:category/>
  <cp:version/>
  <cp:contentType/>
  <cp:contentStatus/>
</cp:coreProperties>
</file>