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E0A4AF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46B838F6-15B0-4EDB-AA47-66141F926F34}" xr6:coauthVersionLast="45" xr6:coauthVersionMax="45" xr10:uidLastSave="{00000000-0000-0000-0000-000000000000}"/>
  <bookViews>
    <workbookView xWindow="3750" yWindow="1440" windowWidth="19635" windowHeight="12195" xr2:uid="{26F7BA13-58F0-463B-8208-A61D63E4EC10}"/>
  </bookViews>
  <sheets>
    <sheet name="13-3 " sheetId="1" r:id="rId1"/>
  </sheets>
  <definedNames>
    <definedName name="_xlnm.Print_Area" localSheetId="0">'13-3 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E26" i="1"/>
  <c r="G26" i="1"/>
  <c r="H26" i="1"/>
  <c r="I26" i="1"/>
  <c r="C27" i="1"/>
  <c r="E27" i="1"/>
  <c r="G27" i="1"/>
  <c r="H27" i="1"/>
  <c r="I27" i="1"/>
  <c r="C28" i="1"/>
  <c r="E28" i="1"/>
  <c r="G28" i="1"/>
  <c r="H28" i="1"/>
  <c r="I28" i="1"/>
  <c r="C29" i="1"/>
  <c r="E29" i="1"/>
  <c r="G29" i="1"/>
  <c r="H29" i="1"/>
  <c r="I29" i="1"/>
  <c r="C30" i="1"/>
  <c r="E30" i="1"/>
  <c r="G30" i="1"/>
  <c r="H30" i="1"/>
  <c r="I30" i="1"/>
  <c r="C31" i="1"/>
  <c r="E31" i="1"/>
  <c r="G31" i="1"/>
  <c r="H31" i="1"/>
  <c r="I31" i="1"/>
  <c r="C32" i="1"/>
  <c r="E32" i="1"/>
  <c r="G32" i="1"/>
  <c r="H32" i="1"/>
  <c r="I32" i="1"/>
  <c r="C33" i="1"/>
  <c r="E33" i="1"/>
  <c r="G33" i="1"/>
  <c r="H33" i="1"/>
  <c r="I33" i="1"/>
  <c r="C37" i="1"/>
  <c r="E37" i="1"/>
  <c r="G37" i="1"/>
  <c r="H37" i="1"/>
  <c r="I37" i="1"/>
  <c r="C38" i="1"/>
  <c r="E38" i="1"/>
  <c r="G38" i="1"/>
  <c r="H38" i="1"/>
  <c r="I38" i="1"/>
  <c r="C39" i="1"/>
  <c r="E39" i="1"/>
  <c r="G39" i="1"/>
  <c r="H39" i="1"/>
  <c r="I39" i="1"/>
  <c r="C40" i="1"/>
  <c r="E40" i="1"/>
  <c r="G40" i="1"/>
  <c r="H40" i="1"/>
  <c r="I40" i="1"/>
  <c r="C41" i="1"/>
  <c r="E41" i="1"/>
  <c r="G41" i="1"/>
  <c r="H41" i="1"/>
  <c r="I41" i="1"/>
  <c r="C42" i="1"/>
  <c r="E42" i="1"/>
  <c r="G42" i="1"/>
  <c r="H42" i="1"/>
  <c r="I42" i="1"/>
  <c r="C43" i="1"/>
  <c r="E43" i="1"/>
  <c r="G43" i="1"/>
  <c r="H43" i="1"/>
  <c r="I43" i="1"/>
  <c r="C44" i="1"/>
  <c r="E44" i="1"/>
  <c r="G44" i="1"/>
  <c r="H44" i="1"/>
  <c r="I44" i="1"/>
  <c r="C45" i="1"/>
  <c r="E45" i="1"/>
  <c r="G45" i="1"/>
  <c r="H45" i="1"/>
  <c r="I45" i="1"/>
  <c r="C46" i="1"/>
  <c r="E46" i="1"/>
  <c r="G46" i="1"/>
  <c r="H46" i="1"/>
  <c r="I46" i="1"/>
  <c r="C47" i="1"/>
  <c r="E47" i="1"/>
  <c r="G47" i="1"/>
  <c r="H47" i="1"/>
  <c r="I47" i="1"/>
  <c r="C48" i="1"/>
  <c r="E48" i="1"/>
  <c r="G48" i="1"/>
  <c r="H48" i="1"/>
  <c r="I48" i="1"/>
  <c r="C49" i="1"/>
  <c r="E49" i="1"/>
  <c r="G49" i="1"/>
  <c r="H49" i="1"/>
  <c r="I49" i="1"/>
  <c r="C50" i="1"/>
  <c r="E50" i="1"/>
  <c r="G50" i="1"/>
  <c r="H50" i="1"/>
  <c r="I50" i="1"/>
  <c r="C51" i="1"/>
  <c r="E51" i="1"/>
  <c r="G51" i="1"/>
  <c r="H51" i="1"/>
  <c r="I51" i="1"/>
  <c r="C52" i="1"/>
  <c r="E52" i="1"/>
  <c r="G52" i="1"/>
  <c r="H52" i="1"/>
  <c r="I52" i="1"/>
  <c r="C53" i="1"/>
  <c r="E53" i="1"/>
  <c r="G53" i="1"/>
  <c r="H53" i="1"/>
  <c r="I53" i="1"/>
  <c r="C54" i="1"/>
  <c r="E54" i="1"/>
  <c r="G54" i="1"/>
  <c r="H54" i="1"/>
  <c r="I54" i="1"/>
  <c r="C55" i="1"/>
  <c r="E55" i="1"/>
  <c r="G55" i="1"/>
  <c r="H55" i="1"/>
  <c r="I55" i="1"/>
  <c r="C56" i="1"/>
  <c r="E56" i="1"/>
  <c r="G56" i="1"/>
  <c r="H56" i="1"/>
  <c r="I56" i="1"/>
</calcChain>
</file>

<file path=xl/sharedStrings.xml><?xml version="1.0" encoding="utf-8"?>
<sst xmlns="http://schemas.openxmlformats.org/spreadsheetml/2006/main" count="81" uniqueCount="63">
  <si>
    <t xml:space="preserve">     2)年間商品販売額及びその他の収入額は、前年1月1日から12月31日までの１年間。</t>
    <phoneticPr fontId="5"/>
  </si>
  <si>
    <t>　　　 及び仲立手数料のいずれの金額も無い事業所を除いた数値。</t>
    <phoneticPr fontId="7"/>
  </si>
  <si>
    <t>(注) 1)平成26年の合計は、管理，補助的経済活動を行う事業所、産業細分類が格付不能の事業所、卸売の商品販売額、小売の商品販売額</t>
    <rPh sb="12" eb="14">
      <t>ゴウケイ</t>
    </rPh>
    <phoneticPr fontId="7"/>
  </si>
  <si>
    <t>資料：経済産業省「平成26年商業統計表」、県統計分析課「平成26年商業統計調査結果」</t>
    <rPh sb="5" eb="8">
      <t>サンギョウショウ</t>
    </rPh>
    <rPh sb="9" eb="11">
      <t>ヘイセイ</t>
    </rPh>
    <rPh sb="13" eb="14">
      <t>ネン</t>
    </rPh>
    <rPh sb="14" eb="16">
      <t>ショウギョウ</t>
    </rPh>
    <rPh sb="16" eb="19">
      <t>トウケイヒョウ</t>
    </rPh>
    <rPh sb="21" eb="22">
      <t>ケン</t>
    </rPh>
    <rPh sb="22" eb="24">
      <t>トウケイ</t>
    </rPh>
    <rPh sb="24" eb="26">
      <t>ブンセキ</t>
    </rPh>
    <rPh sb="26" eb="27">
      <t>カ</t>
    </rPh>
    <rPh sb="28" eb="30">
      <t>ヘイセイ</t>
    </rPh>
    <rPh sb="32" eb="33">
      <t>ネン</t>
    </rPh>
    <rPh sb="33" eb="35">
      <t>ショウギョウ</t>
    </rPh>
    <rPh sb="35" eb="37">
      <t>トウケイ</t>
    </rPh>
    <rPh sb="37" eb="39">
      <t>チョウサ</t>
    </rPh>
    <rPh sb="39" eb="41">
      <t>ケッカ</t>
    </rPh>
    <phoneticPr fontId="5"/>
  </si>
  <si>
    <t>太良町</t>
    <rPh sb="0" eb="2">
      <t>タラ</t>
    </rPh>
    <rPh sb="2" eb="3">
      <t>チョウ</t>
    </rPh>
    <phoneticPr fontId="7"/>
  </si>
  <si>
    <t>白石町</t>
    <rPh sb="0" eb="2">
      <t>シロイシ</t>
    </rPh>
    <rPh sb="2" eb="3">
      <t>マチ</t>
    </rPh>
    <phoneticPr fontId="7"/>
  </si>
  <si>
    <t>江北町</t>
    <rPh sb="0" eb="2">
      <t>コウホク</t>
    </rPh>
    <rPh sb="2" eb="3">
      <t>チョウ</t>
    </rPh>
    <phoneticPr fontId="7"/>
  </si>
  <si>
    <t>大町町</t>
    <rPh sb="0" eb="2">
      <t>オオマチ</t>
    </rPh>
    <rPh sb="2" eb="3">
      <t>マチ</t>
    </rPh>
    <phoneticPr fontId="7"/>
  </si>
  <si>
    <t>有田町</t>
    <rPh sb="0" eb="2">
      <t>アリタ</t>
    </rPh>
    <rPh sb="2" eb="3">
      <t>チョウ</t>
    </rPh>
    <phoneticPr fontId="7"/>
  </si>
  <si>
    <t>玄海町</t>
    <rPh sb="0" eb="2">
      <t>ゲンカイ</t>
    </rPh>
    <rPh sb="2" eb="3">
      <t>チョウ</t>
    </rPh>
    <phoneticPr fontId="7"/>
  </si>
  <si>
    <t>みやき町</t>
    <rPh sb="3" eb="4">
      <t>チョウ</t>
    </rPh>
    <phoneticPr fontId="7"/>
  </si>
  <si>
    <t>上峰町</t>
    <rPh sb="0" eb="2">
      <t>カミミネ</t>
    </rPh>
    <rPh sb="2" eb="3">
      <t>チョウ</t>
    </rPh>
    <phoneticPr fontId="7"/>
  </si>
  <si>
    <t>基山町</t>
    <rPh sb="0" eb="3">
      <t>キヤマチョウ</t>
    </rPh>
    <phoneticPr fontId="7"/>
  </si>
  <si>
    <t>吉野ヶ里町</t>
    <rPh sb="0" eb="4">
      <t>ヨシノガリ</t>
    </rPh>
    <rPh sb="4" eb="5">
      <t>チョウ</t>
    </rPh>
    <phoneticPr fontId="7"/>
  </si>
  <si>
    <t>神埼市</t>
    <rPh sb="0" eb="2">
      <t>カンザキ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</si>
  <si>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</si>
  <si>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小城市</t>
    <rPh sb="0" eb="2">
      <t>オギ</t>
    </rPh>
    <rPh sb="2" eb="3">
      <t>シ</t>
    </rPh>
    <phoneticPr fontId="7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</si>
  <si>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</si>
  <si>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</si>
  <si>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</si>
  <si>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</si>
  <si>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</si>
  <si>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</si>
  <si>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</si>
  <si>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市　　　　　　町　　　　　　別</t>
    <rPh sb="7" eb="8">
      <t>マチ</t>
    </rPh>
    <phoneticPr fontId="7"/>
  </si>
  <si>
    <t xml:space="preserve"> 100人以上</t>
    <phoneticPr fontId="5"/>
  </si>
  <si>
    <t xml:space="preserve">       50～ 99人</t>
    <rPh sb="13" eb="14">
      <t>ニン</t>
    </rPh>
    <phoneticPr fontId="5"/>
  </si>
  <si>
    <t xml:space="preserve">       30～ 49人</t>
    <rPh sb="13" eb="14">
      <t>ニン</t>
    </rPh>
    <phoneticPr fontId="5"/>
  </si>
  <si>
    <t xml:space="preserve">       20～ 29人</t>
    <rPh sb="13" eb="14">
      <t>ニン</t>
    </rPh>
    <phoneticPr fontId="5"/>
  </si>
  <si>
    <t xml:space="preserve">       10～ 19人</t>
    <rPh sb="13" eb="14">
      <t>ニン</t>
    </rPh>
    <phoneticPr fontId="5"/>
  </si>
  <si>
    <t xml:space="preserve">        5～ 9人</t>
    <rPh sb="12" eb="13">
      <t>ニン</t>
    </rPh>
    <phoneticPr fontId="5"/>
  </si>
  <si>
    <t>　　　  3～ 4人</t>
    <phoneticPr fontId="5"/>
  </si>
  <si>
    <t>　　  　2人以下</t>
    <rPh sb="7" eb="9">
      <t>イカ</t>
    </rPh>
    <phoneticPr fontId="5"/>
  </si>
  <si>
    <t>従　　業　　者　　規　　模　　別</t>
  </si>
  <si>
    <t>100.0</t>
    <phoneticPr fontId="7"/>
  </si>
  <si>
    <t>平成 26 年</t>
    <rPh sb="0" eb="2">
      <t>ヘイセイ</t>
    </rPh>
    <rPh sb="6" eb="7">
      <t>ネン</t>
    </rPh>
    <phoneticPr fontId="7"/>
  </si>
  <si>
    <t>万円</t>
  </si>
  <si>
    <t>%</t>
  </si>
  <si>
    <t>人</t>
  </si>
  <si>
    <t>事業所</t>
    <rPh sb="0" eb="3">
      <t>ジギョウショ</t>
    </rPh>
    <phoneticPr fontId="5"/>
  </si>
  <si>
    <t>当たり販売額</t>
  </si>
  <si>
    <t>当たり販売額</t>
    <phoneticPr fontId="5"/>
  </si>
  <si>
    <t>構成比</t>
  </si>
  <si>
    <t>従業者１人</t>
  </si>
  <si>
    <t>１事業所</t>
    <rPh sb="1" eb="4">
      <t>ジギョウショ</t>
    </rPh>
    <phoneticPr fontId="5"/>
  </si>
  <si>
    <t>年間商品販売額</t>
  </si>
  <si>
    <t>従業者数</t>
  </si>
  <si>
    <t>事業所数</t>
    <rPh sb="0" eb="3">
      <t>ジギョウショ</t>
    </rPh>
    <rPh sb="3" eb="4">
      <t>スウ</t>
    </rPh>
    <phoneticPr fontId="5"/>
  </si>
  <si>
    <t>年次,従業者規模,市町</t>
    <rPh sb="9" eb="10">
      <t>シ</t>
    </rPh>
    <rPh sb="10" eb="11">
      <t>マチ</t>
    </rPh>
    <phoneticPr fontId="7"/>
  </si>
  <si>
    <t>　  　のいずれの金額も無い事業所を含んだ数値。</t>
    <rPh sb="18" eb="19">
      <t>フク</t>
    </rPh>
    <rPh sb="21" eb="23">
      <t>スウチ</t>
    </rPh>
    <phoneticPr fontId="7"/>
  </si>
  <si>
    <t xml:space="preserve">  　  平成26年は、管理，補助的経済活動を行う事業所、産業細分類が格付不能の事業所、卸売の商品販売額、小売の商品販売額及び仲立手数料</t>
    <phoneticPr fontId="7"/>
  </si>
  <si>
    <t xml:space="preserve">      までの１年間の値。</t>
    <phoneticPr fontId="7"/>
  </si>
  <si>
    <t>（注）年間商品販売額及びその他の収入額は、平成26年は前年1月1日から12月31日まで、平成11・14・16・19年は前年4月1日から当年3月31日</t>
    <rPh sb="1" eb="2">
      <t>チュウ</t>
    </rPh>
    <phoneticPr fontId="5"/>
  </si>
  <si>
    <t>資料：経済産業省「商業統計表」</t>
    <rPh sb="5" eb="8">
      <t>サンギョウショウ</t>
    </rPh>
    <rPh sb="9" eb="11">
      <t>ショウギョウ</t>
    </rPh>
    <rPh sb="11" eb="14">
      <t>トウケイヒョウ</t>
    </rPh>
    <phoneticPr fontId="5"/>
  </si>
  <si>
    <t>　26</t>
    <phoneticPr fontId="7"/>
  </si>
  <si>
    <t>　19</t>
    <phoneticPr fontId="7"/>
  </si>
  <si>
    <t>　16</t>
    <phoneticPr fontId="5"/>
  </si>
  <si>
    <t>　14</t>
    <phoneticPr fontId="7"/>
  </si>
  <si>
    <t>平成 11 年</t>
    <rPh sb="0" eb="2">
      <t>ヘイセイ</t>
    </rPh>
    <rPh sb="6" eb="7">
      <t>ネン</t>
    </rPh>
    <phoneticPr fontId="7"/>
  </si>
  <si>
    <t>百万円</t>
    <rPh sb="0" eb="1">
      <t>ヒャク</t>
    </rPh>
    <phoneticPr fontId="7"/>
  </si>
  <si>
    <t>平成11・26年は7月1日現在。平成14・16・19年は6月1日現在。</t>
    <phoneticPr fontId="7"/>
  </si>
  <si>
    <t xml:space="preserve">(平成11・14・16・19・26年) </t>
    <rPh sb="17" eb="18">
      <t>ネン</t>
    </rPh>
    <phoneticPr fontId="5"/>
  </si>
  <si>
    <t>13-3 従業者規模･市町別事業所数,従業者数,年間商品販売額</t>
    <rPh sb="12" eb="13">
      <t>マチ</t>
    </rPh>
    <rPh sb="14" eb="17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</si>
</sst>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0.0"/>
    <numFmt numFmtId="178" formatCode="#,##0.0;[Red]\-#,##0.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9" fontId="6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176" fontId="1" fillId="0" borderId="0" xfId="2" applyNumberFormat="1"/>
    <xf numFmtId="176" fontId="1" fillId="0" borderId="0" xfId="2" applyNumberFormat="1" applyAlignment="1">
      <alignment horizontal="left"/>
    </xf>
    <xf numFmtId="0" fontId="3" fillId="0" borderId="0" xfId="2" applyFont="1" applyAlignment="1">
      <alignment horizontal="left"/>
    </xf>
    <xf numFmtId="176" fontId="4" fillId="0" borderId="0" xfId="2" applyNumberFormat="1" applyFont="1" applyAlignment="1">
      <alignment horizontal="left"/>
    </xf>
    <xf numFmtId="0" fontId="3" fillId="0" borderId="0" xfId="2" applyFont="1"/>
    <xf numFmtId="0" fontId="4" fillId="0" borderId="0" xfId="3" applyFont="1">
      <alignment vertical="center"/>
    </xf>
    <xf numFmtId="0" fontId="4" fillId="0" borderId="0" xfId="3" applyFont="1" applyAlignment="1">
      <alignment horizontal="left" vertical="center"/>
    </xf>
    <xf numFmtId="176" fontId="8" fillId="0" borderId="0" xfId="2" applyNumberFormat="1" applyFont="1"/>
    <xf numFmtId="176" fontId="3" fillId="0" borderId="0" xfId="2" applyNumberFormat="1" applyFont="1"/>
    <xf numFmtId="176" fontId="9" fillId="0" borderId="0" xfId="2" applyNumberFormat="1" applyFont="1"/>
    <xf numFmtId="176" fontId="8" fillId="0" borderId="1" xfId="2" applyNumberFormat="1" applyFont="1" applyBorder="1"/>
    <xf numFmtId="177" fontId="8" fillId="0" borderId="1" xfId="4" applyNumberFormat="1" applyFont="1" applyFill="1" applyBorder="1"/>
    <xf numFmtId="176" fontId="9" fillId="0" borderId="2" xfId="2" applyNumberFormat="1" applyFont="1" applyBorder="1" applyAlignment="1">
      <alignment horizontal="distributed"/>
    </xf>
    <xf numFmtId="177" fontId="9" fillId="0" borderId="0" xfId="4" applyNumberFormat="1" applyFont="1" applyFill="1" applyBorder="1"/>
    <xf numFmtId="176" fontId="9" fillId="0" borderId="3" xfId="2" applyNumberFormat="1" applyFont="1" applyBorder="1" applyAlignment="1">
      <alignment horizontal="distributed"/>
    </xf>
    <xf numFmtId="176" fontId="9" fillId="0" borderId="4" xfId="2" applyNumberFormat="1" applyFont="1" applyBorder="1"/>
    <xf numFmtId="176" fontId="9" fillId="0" borderId="0" xfId="2" applyNumberFormat="1" applyFont="1" applyAlignment="1">
      <alignment horizontal="distributed"/>
    </xf>
    <xf numFmtId="177" fontId="8" fillId="0" borderId="0" xfId="2" applyNumberFormat="1" applyFont="1"/>
    <xf numFmtId="176" fontId="10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177" fontId="11" fillId="0" borderId="0" xfId="2" applyNumberFormat="1" applyFont="1" applyAlignment="1">
      <alignment vertical="center"/>
    </xf>
    <xf numFmtId="176" fontId="10" fillId="0" borderId="3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horizontal="center"/>
    </xf>
    <xf numFmtId="176" fontId="9" fillId="0" borderId="3" xfId="2" applyNumberFormat="1" applyFont="1" applyBorder="1"/>
    <xf numFmtId="176" fontId="12" fillId="0" borderId="0" xfId="2" applyNumberFormat="1" applyFont="1"/>
    <xf numFmtId="176" fontId="11" fillId="0" borderId="4" xfId="2" applyNumberFormat="1" applyFont="1" applyBorder="1" applyAlignment="1">
      <alignment vertical="center"/>
    </xf>
    <xf numFmtId="49" fontId="10" fillId="0" borderId="0" xfId="2" applyNumberFormat="1" applyFont="1" applyAlignment="1">
      <alignment vertical="center"/>
    </xf>
    <xf numFmtId="176" fontId="13" fillId="0" borderId="0" xfId="2" applyNumberFormat="1" applyFont="1"/>
    <xf numFmtId="176" fontId="13" fillId="0" borderId="4" xfId="2" applyNumberFormat="1" applyFont="1" applyBorder="1"/>
    <xf numFmtId="176" fontId="10" fillId="0" borderId="0" xfId="2" applyNumberFormat="1" applyFont="1"/>
    <xf numFmtId="178" fontId="10" fillId="0" borderId="0" xfId="1" applyNumberFormat="1" applyFont="1" applyFill="1" applyBorder="1" applyAlignment="1"/>
    <xf numFmtId="49" fontId="10" fillId="0" borderId="0" xfId="2" applyNumberFormat="1" applyFont="1" applyAlignment="1">
      <alignment horizontal="right"/>
    </xf>
    <xf numFmtId="176" fontId="10" fillId="0" borderId="4" xfId="2" applyNumberFormat="1" applyFont="1" applyBorder="1"/>
    <xf numFmtId="176" fontId="10" fillId="0" borderId="0" xfId="2" applyNumberFormat="1" applyFont="1" applyAlignment="1">
      <alignment horizontal="center"/>
    </xf>
    <xf numFmtId="176" fontId="9" fillId="0" borderId="0" xfId="2" applyNumberFormat="1" applyFont="1" applyAlignment="1">
      <alignment horizontal="right" vertical="top"/>
    </xf>
    <xf numFmtId="176" fontId="9" fillId="0" borderId="5" xfId="2" applyNumberFormat="1" applyFont="1" applyBorder="1" applyAlignment="1">
      <alignment horizontal="right" vertical="top"/>
    </xf>
    <xf numFmtId="176" fontId="9" fillId="0" borderId="6" xfId="2" applyNumberFormat="1" applyFont="1" applyBorder="1" applyAlignment="1">
      <alignment horizontal="distributed" vertical="top"/>
    </xf>
    <xf numFmtId="176" fontId="9" fillId="0" borderId="7" xfId="2" applyNumberFormat="1" applyFont="1" applyBorder="1" applyAlignment="1">
      <alignment horizontal="distributed" vertical="top"/>
    </xf>
    <xf numFmtId="176" fontId="9" fillId="0" borderId="8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shrinkToFit="1"/>
    </xf>
    <xf numFmtId="176" fontId="9" fillId="0" borderId="10" xfId="2" applyNumberFormat="1" applyFont="1" applyBorder="1" applyAlignment="1">
      <alignment horizontal="distributed"/>
    </xf>
    <xf numFmtId="176" fontId="9" fillId="0" borderId="11" xfId="2" applyNumberFormat="1" applyFont="1" applyBorder="1" applyAlignment="1">
      <alignment horizontal="distributed"/>
    </xf>
    <xf numFmtId="176" fontId="9" fillId="0" borderId="11" xfId="2" applyNumberFormat="1" applyFont="1" applyBorder="1" applyAlignment="1">
      <alignment horizontal="center"/>
    </xf>
    <xf numFmtId="176" fontId="9" fillId="0" borderId="12" xfId="2" applyNumberFormat="1" applyFont="1" applyBorder="1" applyAlignment="1">
      <alignment horizontal="center" vertical="center"/>
    </xf>
    <xf numFmtId="176" fontId="9" fillId="0" borderId="11" xfId="2" applyNumberFormat="1" applyFont="1" applyBorder="1" applyAlignment="1">
      <alignment horizontal="center" vertical="center" shrinkToFit="1"/>
    </xf>
    <xf numFmtId="176" fontId="13" fillId="0" borderId="1" xfId="2" applyNumberFormat="1" applyFont="1" applyBorder="1"/>
    <xf numFmtId="177" fontId="8" fillId="0" borderId="0" xfId="4" applyNumberFormat="1" applyFont="1" applyFill="1" applyBorder="1" applyAlignment="1"/>
    <xf numFmtId="49" fontId="10" fillId="0" borderId="0" xfId="2" applyNumberFormat="1" applyFont="1"/>
    <xf numFmtId="0" fontId="4" fillId="0" borderId="0" xfId="2" applyFont="1"/>
    <xf numFmtId="176" fontId="14" fillId="0" borderId="0" xfId="2" applyNumberFormat="1" applyFont="1"/>
    <xf numFmtId="176" fontId="10" fillId="0" borderId="0" xfId="2" applyNumberFormat="1" applyFont="1" applyAlignment="1">
      <alignment horizontal="center"/>
    </xf>
    <xf numFmtId="176" fontId="10" fillId="0" borderId="4" xfId="2" applyNumberFormat="1" applyFont="1" applyBorder="1" applyAlignment="1">
      <alignment horizontal="center"/>
    </xf>
    <xf numFmtId="49" fontId="10" fillId="0" borderId="3" xfId="2" applyNumberFormat="1" applyFont="1" applyBorder="1" applyAlignment="1">
      <alignment horizontal="center"/>
    </xf>
    <xf numFmtId="176" fontId="9" fillId="0" borderId="0" xfId="2" applyNumberFormat="1" applyFont="1" applyAlignment="1">
      <alignment horizontal="center"/>
    </xf>
    <xf numFmtId="176" fontId="9" fillId="0" borderId="4" xfId="2" applyNumberFormat="1" applyFont="1" applyBorder="1" applyAlignment="1">
      <alignment horizontal="center"/>
    </xf>
    <xf numFmtId="49" fontId="9" fillId="0" borderId="3" xfId="2" applyNumberFormat="1" applyFont="1" applyBorder="1" applyAlignment="1">
      <alignment horizontal="center"/>
    </xf>
    <xf numFmtId="176" fontId="9" fillId="0" borderId="0" xfId="2" applyNumberFormat="1" applyFont="1" applyAlignment="1">
      <alignment vertical="top"/>
    </xf>
    <xf numFmtId="176" fontId="9" fillId="0" borderId="13" xfId="2" applyNumberFormat="1" applyFont="1" applyBorder="1" applyAlignment="1">
      <alignment horizontal="right" vertical="top"/>
    </xf>
    <xf numFmtId="176" fontId="9" fillId="0" borderId="5" xfId="2" applyNumberFormat="1" applyFont="1" applyBorder="1" applyAlignment="1">
      <alignment horizontal="right" vertical="top"/>
    </xf>
    <xf numFmtId="176" fontId="8" fillId="0" borderId="3" xfId="2" applyNumberFormat="1" applyFont="1" applyBorder="1"/>
    <xf numFmtId="176" fontId="9" fillId="0" borderId="7" xfId="2" applyNumberFormat="1" applyFont="1" applyBorder="1" applyAlignment="1">
      <alignment horizontal="center" vertical="center"/>
    </xf>
    <xf numFmtId="176" fontId="9" fillId="0" borderId="9" xfId="2" applyNumberFormat="1" applyFont="1" applyBorder="1" applyAlignment="1">
      <alignment horizontal="center" vertical="center"/>
    </xf>
    <xf numFmtId="176" fontId="9" fillId="0" borderId="11" xfId="2" applyNumberFormat="1" applyFont="1" applyBorder="1" applyAlignment="1">
      <alignment horizontal="center" vertical="center"/>
    </xf>
    <xf numFmtId="176" fontId="4" fillId="0" borderId="0" xfId="2" applyNumberFormat="1" applyFont="1"/>
    <xf numFmtId="176" fontId="15" fillId="0" borderId="0" xfId="2" applyNumberFormat="1" applyFont="1" applyAlignment="1">
      <alignment horizontal="right"/>
    </xf>
    <xf numFmtId="0" fontId="13" fillId="0" borderId="0" xfId="2" applyFont="1"/>
    <xf numFmtId="176" fontId="16" fillId="0" borderId="0" xfId="2" applyNumberFormat="1" applyFont="1"/>
    <xf numFmtId="0" fontId="17" fillId="0" borderId="0" xfId="2" applyFont="1" applyAlignment="1">
      <alignment horizontal="centerContinuous"/>
    </xf>
    <xf numFmtId="176" fontId="18" fillId="0" borderId="0" xfId="2" applyNumberFormat="1" applyFont="1" applyAlignment="1">
      <alignment horizontal="centerContinuous"/>
    </xf>
  </cellXfs>
  <cellStyles count="5">
    <cellStyle name="パーセント 2" xfId="4" xr:uid="{5F572CCE-1A27-43E8-8100-0715C29A5596}"/>
    <cellStyle name="桁区切り" xfId="1" builtinId="6"/>
    <cellStyle name="標準" xfId="0" builtinId="0"/>
    <cellStyle name="標準 2" xfId="3" xr:uid="{4FF6BB03-604C-48E4-A770-2512970ACC1C}"/>
    <cellStyle name="標準_130～135_商業ｻｰﾋﾞｽ業貿易" xfId="2" xr:uid="{31A86134-864E-405A-BC5C-490BF597A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F542-BED8-449B-921D-1F6664C662CA}">
  <sheetPr>
    <tabColor theme="8"/>
  </sheetPr>
  <dimension ref="A1:J61"/>
  <sheetViews>
    <sheetView showGridLines="0" tabSelected="1" view="pageBreakPreview" zoomScaleNormal="100" zoomScaleSheetLayoutView="100" workbookViewId="0">
      <selection activeCell="N20" sqref="N20"/>
    </sheetView>
  </sheetViews>
  <sheetFormatPr defaultColWidth="7.75" defaultRowHeight="12" x14ac:dyDescent="0.15"/>
  <cols>
    <col min="1" max="1" width="17.375" style="1" customWidth="1"/>
    <col min="2" max="2" width="10" style="1" customWidth="1"/>
    <col min="3" max="3" width="8.125" style="1" customWidth="1"/>
    <col min="4" max="4" width="10" style="1" customWidth="1"/>
    <col min="5" max="5" width="8.125" style="1" customWidth="1"/>
    <col min="6" max="6" width="12.5" style="1" customWidth="1"/>
    <col min="7" max="7" width="8.125" style="1" customWidth="1"/>
    <col min="8" max="9" width="11.5" style="1" customWidth="1"/>
    <col min="10" max="16384" width="7.75" style="1"/>
  </cols>
  <sheetData>
    <row r="1" spans="1:10" ht="18.75" customHeight="1" x14ac:dyDescent="0.2">
      <c r="A1" s="71" t="s">
        <v>62</v>
      </c>
      <c r="B1" s="70"/>
      <c r="C1" s="70"/>
      <c r="D1" s="70"/>
      <c r="E1" s="70"/>
      <c r="F1" s="70"/>
      <c r="G1" s="70"/>
      <c r="H1" s="70"/>
      <c r="I1" s="70"/>
    </row>
    <row r="2" spans="1:10" ht="17.25" customHeight="1" x14ac:dyDescent="0.15">
      <c r="A2" s="69"/>
      <c r="B2" s="29"/>
      <c r="C2" s="29"/>
      <c r="D2" s="29"/>
      <c r="E2" s="29"/>
      <c r="F2" s="69"/>
      <c r="G2" s="68"/>
      <c r="H2" s="29"/>
      <c r="I2" s="67" t="s">
        <v>61</v>
      </c>
    </row>
    <row r="3" spans="1:10" ht="11.25" customHeight="1" thickBot="1" x14ac:dyDescent="0.2">
      <c r="A3" s="66" t="s">
        <v>60</v>
      </c>
      <c r="B3" s="29"/>
      <c r="C3" s="29"/>
      <c r="D3" s="29"/>
      <c r="E3" s="29"/>
      <c r="F3" s="29"/>
      <c r="G3" s="29"/>
      <c r="H3" s="29"/>
      <c r="I3" s="29"/>
    </row>
    <row r="4" spans="1:10" s="10" customFormat="1" ht="15" customHeight="1" x14ac:dyDescent="0.15">
      <c r="A4" s="47" t="s">
        <v>48</v>
      </c>
      <c r="B4" s="46" t="s">
        <v>47</v>
      </c>
      <c r="C4" s="65"/>
      <c r="D4" s="46" t="s">
        <v>46</v>
      </c>
      <c r="E4" s="65"/>
      <c r="F4" s="46" t="s">
        <v>45</v>
      </c>
      <c r="G4" s="65"/>
      <c r="H4" s="44" t="s">
        <v>44</v>
      </c>
      <c r="I4" s="43" t="s">
        <v>43</v>
      </c>
    </row>
    <row r="5" spans="1:10" s="10" customFormat="1" ht="15" customHeight="1" x14ac:dyDescent="0.15">
      <c r="A5" s="42"/>
      <c r="B5" s="64"/>
      <c r="C5" s="63"/>
      <c r="D5" s="64"/>
      <c r="E5" s="63"/>
      <c r="F5" s="64"/>
      <c r="G5" s="63"/>
      <c r="H5" s="39" t="s">
        <v>41</v>
      </c>
      <c r="I5" s="38" t="s">
        <v>40</v>
      </c>
    </row>
    <row r="6" spans="1:10" s="10" customFormat="1" ht="15" customHeight="1" x14ac:dyDescent="0.15">
      <c r="A6" s="62"/>
      <c r="B6" s="61" t="s">
        <v>39</v>
      </c>
      <c r="C6" s="60"/>
      <c r="D6" s="60" t="s">
        <v>38</v>
      </c>
      <c r="E6" s="60"/>
      <c r="F6" s="60" t="s">
        <v>59</v>
      </c>
      <c r="G6" s="60"/>
      <c r="H6" s="36" t="s">
        <v>36</v>
      </c>
      <c r="I6" s="36" t="s">
        <v>36</v>
      </c>
      <c r="J6" s="59"/>
    </row>
    <row r="7" spans="1:10" s="10" customFormat="1" ht="15" customHeight="1" x14ac:dyDescent="0.15">
      <c r="A7" s="58" t="s">
        <v>58</v>
      </c>
      <c r="B7" s="57">
        <v>14329</v>
      </c>
      <c r="C7" s="56"/>
      <c r="D7" s="56">
        <v>79545</v>
      </c>
      <c r="E7" s="56"/>
      <c r="F7" s="56">
        <v>2123964</v>
      </c>
      <c r="G7" s="56"/>
      <c r="H7" s="10">
        <v>14823</v>
      </c>
      <c r="I7" s="10">
        <v>2670</v>
      </c>
    </row>
    <row r="8" spans="1:10" s="10" customFormat="1" ht="15" customHeight="1" x14ac:dyDescent="0.15">
      <c r="A8" s="58" t="s">
        <v>57</v>
      </c>
      <c r="B8" s="57">
        <v>13301</v>
      </c>
      <c r="C8" s="56"/>
      <c r="D8" s="56">
        <v>75875</v>
      </c>
      <c r="E8" s="56"/>
      <c r="F8" s="56">
        <v>1875024</v>
      </c>
      <c r="G8" s="56"/>
      <c r="H8" s="10">
        <v>14096.868581309676</v>
      </c>
      <c r="I8" s="10">
        <v>2471.201963756178</v>
      </c>
    </row>
    <row r="9" spans="1:10" s="10" customFormat="1" ht="15" customHeight="1" x14ac:dyDescent="0.15">
      <c r="A9" s="58" t="s">
        <v>56</v>
      </c>
      <c r="B9" s="57">
        <v>12657</v>
      </c>
      <c r="C9" s="56"/>
      <c r="D9" s="56">
        <v>72955</v>
      </c>
      <c r="E9" s="56"/>
      <c r="F9" s="56">
        <v>1907941</v>
      </c>
      <c r="G9" s="56"/>
      <c r="H9" s="10">
        <v>15074</v>
      </c>
      <c r="I9" s="10">
        <v>2615</v>
      </c>
    </row>
    <row r="10" spans="1:10" s="10" customFormat="1" ht="15" customHeight="1" x14ac:dyDescent="0.15">
      <c r="A10" s="58" t="s">
        <v>55</v>
      </c>
      <c r="B10" s="57">
        <v>11969</v>
      </c>
      <c r="C10" s="56"/>
      <c r="D10" s="56">
        <v>71221</v>
      </c>
      <c r="E10" s="56"/>
      <c r="F10" s="56">
        <v>1835911</v>
      </c>
      <c r="G10" s="56"/>
      <c r="H10" s="10">
        <v>15339</v>
      </c>
      <c r="I10" s="10">
        <v>2578</v>
      </c>
    </row>
    <row r="11" spans="1:10" s="31" customFormat="1" ht="15" customHeight="1" x14ac:dyDescent="0.15">
      <c r="A11" s="55" t="s">
        <v>54</v>
      </c>
      <c r="B11" s="54">
        <v>10626</v>
      </c>
      <c r="C11" s="53"/>
      <c r="D11" s="53">
        <v>70556</v>
      </c>
      <c r="E11" s="53"/>
      <c r="F11" s="53">
        <v>1465363</v>
      </c>
      <c r="G11" s="53"/>
      <c r="H11" s="31">
        <v>13790</v>
      </c>
      <c r="I11" s="31">
        <v>2077</v>
      </c>
    </row>
    <row r="12" spans="1:10" ht="7.5" customHeight="1" thickBot="1" x14ac:dyDescent="0.2">
      <c r="A12" s="13"/>
      <c r="B12" s="11"/>
      <c r="C12" s="12"/>
      <c r="D12" s="11"/>
      <c r="E12" s="12"/>
      <c r="F12" s="11"/>
      <c r="G12" s="12"/>
      <c r="H12" s="11"/>
      <c r="I12" s="11"/>
    </row>
    <row r="13" spans="1:10" s="31" customFormat="1" ht="15" customHeight="1" x14ac:dyDescent="0.15">
      <c r="A13" s="52" t="s">
        <v>53</v>
      </c>
      <c r="B13" s="52"/>
      <c r="C13" s="50"/>
      <c r="D13" s="8"/>
      <c r="E13" s="49"/>
      <c r="F13" s="8"/>
      <c r="G13" s="49"/>
      <c r="H13" s="8"/>
      <c r="I13" s="8"/>
    </row>
    <row r="14" spans="1:10" s="10" customFormat="1" ht="12.75" customHeight="1" x14ac:dyDescent="0.15">
      <c r="A14" s="51" t="s">
        <v>52</v>
      </c>
      <c r="B14" s="52"/>
      <c r="C14" s="50"/>
      <c r="D14" s="8"/>
      <c r="E14" s="49"/>
      <c r="F14" s="8"/>
      <c r="G14" s="49"/>
      <c r="H14" s="8"/>
      <c r="I14" s="8"/>
    </row>
    <row r="15" spans="1:10" s="10" customFormat="1" ht="12.75" customHeight="1" x14ac:dyDescent="0.15">
      <c r="A15" s="51" t="s">
        <v>51</v>
      </c>
      <c r="B15" s="52"/>
      <c r="C15" s="50"/>
      <c r="D15" s="8"/>
      <c r="E15" s="49"/>
      <c r="F15" s="8"/>
      <c r="G15" s="49"/>
      <c r="H15" s="8"/>
      <c r="I15" s="8"/>
    </row>
    <row r="16" spans="1:10" s="10" customFormat="1" ht="12.75" customHeight="1" x14ac:dyDescent="0.15">
      <c r="A16" s="51" t="s">
        <v>50</v>
      </c>
      <c r="B16" s="5"/>
      <c r="C16" s="50"/>
      <c r="D16" s="8"/>
      <c r="E16" s="49"/>
      <c r="F16" s="8"/>
      <c r="G16" s="49"/>
      <c r="H16" s="8"/>
      <c r="I16" s="8"/>
    </row>
    <row r="17" spans="1:9" s="10" customFormat="1" ht="12.75" customHeight="1" x14ac:dyDescent="0.15">
      <c r="A17" s="51" t="s">
        <v>49</v>
      </c>
      <c r="B17" s="5"/>
      <c r="C17" s="50"/>
      <c r="D17" s="8"/>
      <c r="E17" s="49"/>
      <c r="F17" s="8"/>
      <c r="G17" s="49"/>
      <c r="H17" s="8"/>
      <c r="I17" s="8"/>
    </row>
    <row r="18" spans="1:9" s="10" customFormat="1" ht="12.75" customHeight="1" thickBot="1" x14ac:dyDescent="0.2">
      <c r="A18" s="1"/>
      <c r="B18" s="48"/>
      <c r="C18" s="29"/>
      <c r="D18" s="29"/>
      <c r="E18" s="29"/>
      <c r="F18" s="29"/>
      <c r="G18" s="29"/>
      <c r="H18" s="1"/>
      <c r="I18" s="1"/>
    </row>
    <row r="19" spans="1:9" s="10" customFormat="1" ht="15" customHeight="1" x14ac:dyDescent="0.15">
      <c r="A19" s="47" t="s">
        <v>48</v>
      </c>
      <c r="B19" s="46" t="s">
        <v>47</v>
      </c>
      <c r="C19" s="45"/>
      <c r="D19" s="46" t="s">
        <v>46</v>
      </c>
      <c r="E19" s="45"/>
      <c r="F19" s="46" t="s">
        <v>45</v>
      </c>
      <c r="G19" s="45"/>
      <c r="H19" s="44" t="s">
        <v>44</v>
      </c>
      <c r="I19" s="43" t="s">
        <v>43</v>
      </c>
    </row>
    <row r="20" spans="1:9" s="10" customFormat="1" ht="15" customHeight="1" x14ac:dyDescent="0.15">
      <c r="A20" s="42"/>
      <c r="B20" s="41"/>
      <c r="C20" s="40" t="s">
        <v>42</v>
      </c>
      <c r="D20" s="41"/>
      <c r="E20" s="40" t="s">
        <v>42</v>
      </c>
      <c r="F20" s="41"/>
      <c r="G20" s="40" t="s">
        <v>42</v>
      </c>
      <c r="H20" s="39" t="s">
        <v>41</v>
      </c>
      <c r="I20" s="38" t="s">
        <v>40</v>
      </c>
    </row>
    <row r="21" spans="1:9" s="10" customFormat="1" ht="15" customHeight="1" x14ac:dyDescent="0.15">
      <c r="A21" s="1"/>
      <c r="B21" s="37" t="s">
        <v>39</v>
      </c>
      <c r="C21" s="36" t="s">
        <v>37</v>
      </c>
      <c r="D21" s="36" t="s">
        <v>38</v>
      </c>
      <c r="E21" s="36" t="s">
        <v>37</v>
      </c>
      <c r="F21" s="36" t="s">
        <v>36</v>
      </c>
      <c r="G21" s="36" t="s">
        <v>37</v>
      </c>
      <c r="H21" s="36" t="s">
        <v>36</v>
      </c>
      <c r="I21" s="36" t="s">
        <v>36</v>
      </c>
    </row>
    <row r="22" spans="1:9" s="10" customFormat="1" ht="15" customHeight="1" x14ac:dyDescent="0.15">
      <c r="A22" s="35" t="s">
        <v>35</v>
      </c>
      <c r="B22" s="34">
        <v>8402</v>
      </c>
      <c r="C22" s="33" t="s">
        <v>34</v>
      </c>
      <c r="D22" s="31">
        <v>54331</v>
      </c>
      <c r="E22" s="32">
        <v>100</v>
      </c>
      <c r="F22" s="31">
        <v>146536307</v>
      </c>
      <c r="G22" s="32">
        <v>100</v>
      </c>
      <c r="H22" s="31">
        <v>17440.645917638656</v>
      </c>
      <c r="I22" s="31">
        <v>2697.1030719110636</v>
      </c>
    </row>
    <row r="23" spans="1:9" s="10" customFormat="1" ht="7.5" customHeight="1" x14ac:dyDescent="0.15">
      <c r="A23" s="1"/>
      <c r="B23" s="30"/>
      <c r="C23" s="29"/>
      <c r="D23" s="29"/>
      <c r="E23" s="29"/>
      <c r="F23" s="29"/>
      <c r="G23" s="29"/>
      <c r="H23" s="1"/>
      <c r="I23" s="1"/>
    </row>
    <row r="24" spans="1:9" s="19" customFormat="1" ht="15" customHeight="1" x14ac:dyDescent="0.15">
      <c r="A24" s="1"/>
      <c r="B24" s="30"/>
      <c r="C24" s="29"/>
      <c r="D24" s="29"/>
      <c r="E24" s="19" t="s">
        <v>33</v>
      </c>
      <c r="F24" s="29"/>
      <c r="G24" s="29"/>
      <c r="H24" s="1"/>
      <c r="I24" s="1"/>
    </row>
    <row r="25" spans="1:9" s="26" customFormat="1" ht="7.5" customHeight="1" x14ac:dyDescent="0.15">
      <c r="A25" s="28"/>
      <c r="B25" s="27"/>
      <c r="C25" s="21"/>
      <c r="D25" s="21"/>
      <c r="E25" s="19"/>
      <c r="F25" s="19"/>
      <c r="G25" s="19"/>
      <c r="H25" s="19"/>
      <c r="I25" s="19"/>
    </row>
    <row r="26" spans="1:9" s="26" customFormat="1" ht="15" customHeight="1" x14ac:dyDescent="0.15">
      <c r="A26" s="10" t="s">
        <v>32</v>
      </c>
      <c r="B26" s="16">
        <v>3440</v>
      </c>
      <c r="C26" s="14">
        <f>SUM(B26/8402*100)</f>
        <v>40.942632706498458</v>
      </c>
      <c r="D26" s="10">
        <v>5375</v>
      </c>
      <c r="E26" s="14">
        <f>SUM(D26/54331*100)</f>
        <v>9.8930628922714465</v>
      </c>
      <c r="F26" s="10">
        <v>8233727</v>
      </c>
      <c r="G26" s="14">
        <f>SUM(F26/146536307*100)</f>
        <v>5.6188989394962707</v>
      </c>
      <c r="H26" s="10">
        <f>SUM(F26/B26)</f>
        <v>2393.5252906976743</v>
      </c>
      <c r="I26" s="10">
        <f>F26/D26</f>
        <v>1531.8561860465115</v>
      </c>
    </row>
    <row r="27" spans="1:9" s="10" customFormat="1" ht="15" customHeight="1" x14ac:dyDescent="0.15">
      <c r="A27" s="10" t="s">
        <v>31</v>
      </c>
      <c r="B27" s="16">
        <v>1946</v>
      </c>
      <c r="C27" s="14">
        <f>SUM(B27/8402*100)</f>
        <v>23.161152106641275</v>
      </c>
      <c r="D27" s="10">
        <v>6652</v>
      </c>
      <c r="E27" s="14">
        <f>SUM(D27/54331*100)</f>
        <v>12.243470578491101</v>
      </c>
      <c r="F27" s="10">
        <v>14166614</v>
      </c>
      <c r="G27" s="14">
        <f>SUM(F27/146536307*100)</f>
        <v>9.6676477591318033</v>
      </c>
      <c r="H27" s="10">
        <f>SUM(F27/B27)</f>
        <v>7279.8633093525177</v>
      </c>
      <c r="I27" s="10">
        <f>F27/D27</f>
        <v>2129.6773902585687</v>
      </c>
    </row>
    <row r="28" spans="1:9" s="10" customFormat="1" ht="15" customHeight="1" x14ac:dyDescent="0.15">
      <c r="A28" s="10" t="s">
        <v>30</v>
      </c>
      <c r="B28" s="16">
        <v>1630</v>
      </c>
      <c r="C28" s="14">
        <f>SUM(B28/8402*100)</f>
        <v>19.400142823137347</v>
      </c>
      <c r="D28" s="10">
        <v>10511</v>
      </c>
      <c r="E28" s="14">
        <f>SUM(D28/54331*100)</f>
        <v>19.346229592681894</v>
      </c>
      <c r="F28" s="10">
        <v>31462872</v>
      </c>
      <c r="G28" s="14">
        <f>SUM(F28/146536307*100)</f>
        <v>21.471041985519669</v>
      </c>
      <c r="H28" s="10">
        <f>SUM(F28/B28)</f>
        <v>19302.375460122701</v>
      </c>
      <c r="I28" s="10">
        <f>F28/D28</f>
        <v>2993.3281324326895</v>
      </c>
    </row>
    <row r="29" spans="1:9" s="10" customFormat="1" ht="15" customHeight="1" x14ac:dyDescent="0.15">
      <c r="A29" s="10" t="s">
        <v>29</v>
      </c>
      <c r="B29" s="16">
        <v>886</v>
      </c>
      <c r="C29" s="14">
        <f>SUM(B29/8402*100)</f>
        <v>10.545108307545823</v>
      </c>
      <c r="D29" s="10">
        <v>11841</v>
      </c>
      <c r="E29" s="14">
        <f>SUM(D29/54331*100)</f>
        <v>21.794187480443945</v>
      </c>
      <c r="F29" s="10">
        <v>33244377</v>
      </c>
      <c r="G29" s="14">
        <f>SUM(F29/146536307*100)</f>
        <v>22.68678505730324</v>
      </c>
      <c r="H29" s="10">
        <f>SUM(F29/B29)</f>
        <v>37521.870203160273</v>
      </c>
      <c r="I29" s="10">
        <f>F29/D29</f>
        <v>2807.5649860653662</v>
      </c>
    </row>
    <row r="30" spans="1:9" s="10" customFormat="1" ht="15" customHeight="1" x14ac:dyDescent="0.15">
      <c r="A30" s="25" t="s">
        <v>28</v>
      </c>
      <c r="B30" s="10">
        <v>241</v>
      </c>
      <c r="C30" s="14">
        <f>SUM(B30/8402*100)</f>
        <v>2.8683646750773626</v>
      </c>
      <c r="D30" s="10">
        <v>5727</v>
      </c>
      <c r="E30" s="14">
        <f>SUM(D30/54331*100)</f>
        <v>10.540943476100201</v>
      </c>
      <c r="F30" s="10">
        <v>15197327</v>
      </c>
      <c r="G30" s="14">
        <f>SUM(F30/146536307*100)</f>
        <v>10.371031801695398</v>
      </c>
      <c r="H30" s="10">
        <f>SUM(F30/B30)</f>
        <v>63059.448132780082</v>
      </c>
      <c r="I30" s="10">
        <f>F30/D30</f>
        <v>2653.6279029160119</v>
      </c>
    </row>
    <row r="31" spans="1:9" s="10" customFormat="1" ht="15" customHeight="1" x14ac:dyDescent="0.15">
      <c r="A31" s="25" t="s">
        <v>27</v>
      </c>
      <c r="B31" s="10">
        <v>164</v>
      </c>
      <c r="C31" s="14">
        <f>SUM(B31/8402*100)</f>
        <v>1.9519162104260892</v>
      </c>
      <c r="D31" s="10">
        <v>5981</v>
      </c>
      <c r="E31" s="14">
        <f>SUM(D31/54331*100)</f>
        <v>11.00844821556754</v>
      </c>
      <c r="F31" s="10">
        <v>14600592</v>
      </c>
      <c r="G31" s="14">
        <f>SUM(F31/146536307*100)</f>
        <v>9.963805079378723</v>
      </c>
      <c r="H31" s="10">
        <f>SUM(F31/B31)</f>
        <v>89028</v>
      </c>
      <c r="I31" s="10">
        <f>F31/D31</f>
        <v>2441.1623474335397</v>
      </c>
    </row>
    <row r="32" spans="1:9" s="10" customFormat="1" ht="15" customHeight="1" x14ac:dyDescent="0.15">
      <c r="A32" s="25" t="s">
        <v>26</v>
      </c>
      <c r="B32" s="10">
        <v>78</v>
      </c>
      <c r="C32" s="14">
        <f>SUM(B32/8402*100)</f>
        <v>0.92835039276362774</v>
      </c>
      <c r="D32" s="10">
        <v>5284</v>
      </c>
      <c r="E32" s="14">
        <f>SUM(D32/54331*100)</f>
        <v>9.7255710367929922</v>
      </c>
      <c r="F32" s="10">
        <v>23441047</v>
      </c>
      <c r="G32" s="14">
        <f>SUM(F32/146536307*100)</f>
        <v>15.996750211536312</v>
      </c>
      <c r="H32" s="10">
        <f>SUM(F32/B32)</f>
        <v>300526.24358974356</v>
      </c>
      <c r="I32" s="10">
        <f>F32/D32</f>
        <v>4436.2314534443603</v>
      </c>
    </row>
    <row r="33" spans="1:9" s="10" customFormat="1" ht="15" customHeight="1" x14ac:dyDescent="0.15">
      <c r="A33" s="24" t="s">
        <v>25</v>
      </c>
      <c r="B33" s="10">
        <v>17</v>
      </c>
      <c r="C33" s="14">
        <f>SUM(B33/8402*100)</f>
        <v>0.20233277791002141</v>
      </c>
      <c r="D33" s="10">
        <v>2960</v>
      </c>
      <c r="E33" s="14">
        <f>SUM(D33/54331*100)</f>
        <v>5.44808672765088</v>
      </c>
      <c r="F33" s="10">
        <v>6189751</v>
      </c>
      <c r="G33" s="14">
        <f>SUM(F33/146536307*100)</f>
        <v>4.2240391659385823</v>
      </c>
      <c r="H33" s="10">
        <f>SUM(F33/B33)</f>
        <v>364103</v>
      </c>
      <c r="I33" s="10">
        <f>F33/D33</f>
        <v>2091.1320945945945</v>
      </c>
    </row>
    <row r="34" spans="1:9" s="10" customFormat="1" ht="7.5" customHeight="1" x14ac:dyDescent="0.15">
      <c r="A34" s="24"/>
      <c r="B34" s="8"/>
      <c r="C34" s="8"/>
      <c r="D34" s="8"/>
      <c r="E34" s="8"/>
      <c r="F34" s="8"/>
      <c r="G34" s="8"/>
      <c r="H34" s="8"/>
      <c r="I34" s="8"/>
    </row>
    <row r="35" spans="1:9" s="10" customFormat="1" ht="15" customHeight="1" x14ac:dyDescent="0.15">
      <c r="A35" s="23"/>
      <c r="B35" s="21"/>
      <c r="C35" s="22"/>
      <c r="D35" s="21"/>
      <c r="E35" s="20" t="s">
        <v>24</v>
      </c>
      <c r="F35" s="19"/>
      <c r="G35" s="20"/>
      <c r="H35" s="19"/>
      <c r="I35" s="19"/>
    </row>
    <row r="36" spans="1:9" s="10" customFormat="1" ht="7.5" customHeight="1" x14ac:dyDescent="0.15">
      <c r="A36" s="15"/>
      <c r="C36" s="18"/>
      <c r="E36" s="18"/>
      <c r="F36" s="8"/>
      <c r="G36" s="18"/>
    </row>
    <row r="37" spans="1:9" s="10" customFormat="1" ht="15" customHeight="1" x14ac:dyDescent="0.15">
      <c r="A37" s="15" t="s">
        <v>23</v>
      </c>
      <c r="B37" s="10">
        <v>2477</v>
      </c>
      <c r="C37" s="14">
        <f>SUM(B37/8402*100)</f>
        <v>29.481075934301359</v>
      </c>
      <c r="D37" s="10">
        <v>18640</v>
      </c>
      <c r="E37" s="14">
        <f>SUM(D37/54331*100)</f>
        <v>34.308221825477169</v>
      </c>
      <c r="F37" s="10">
        <v>52800724</v>
      </c>
      <c r="G37" s="14">
        <f>SUM(F37/146536307*100)</f>
        <v>36.032519913307219</v>
      </c>
      <c r="H37" s="10">
        <f>SUM(F37/B37)</f>
        <v>21316.400484457004</v>
      </c>
      <c r="I37" s="10">
        <f>SUM(F37/D37)</f>
        <v>2832.6568669527896</v>
      </c>
    </row>
    <row r="38" spans="1:9" s="10" customFormat="1" ht="15" customHeight="1" x14ac:dyDescent="0.15">
      <c r="A38" s="17" t="s">
        <v>22</v>
      </c>
      <c r="B38" s="16">
        <v>1268</v>
      </c>
      <c r="C38" s="14">
        <f>SUM(B38/8402*100)</f>
        <v>15.091644846465128</v>
      </c>
      <c r="D38" s="10">
        <v>7426</v>
      </c>
      <c r="E38" s="14">
        <f>SUM(D38/54331*100)</f>
        <v>13.66807163497819</v>
      </c>
      <c r="F38" s="10">
        <v>15012191</v>
      </c>
      <c r="G38" s="14">
        <f>SUM(F38/146536307*100)</f>
        <v>10.244690416553217</v>
      </c>
      <c r="H38" s="10">
        <f>SUM(F38/B38)</f>
        <v>11839.267350157728</v>
      </c>
      <c r="I38" s="10">
        <f>SUM(F38/D38)</f>
        <v>2021.5716401831403</v>
      </c>
    </row>
    <row r="39" spans="1:9" s="10" customFormat="1" ht="15" customHeight="1" x14ac:dyDescent="0.15">
      <c r="A39" s="17" t="s">
        <v>21</v>
      </c>
      <c r="B39" s="16">
        <v>715</v>
      </c>
      <c r="C39" s="14">
        <f>SUM(B39/8402*100)</f>
        <v>8.5098786003332538</v>
      </c>
      <c r="D39" s="10">
        <v>5414</v>
      </c>
      <c r="E39" s="14">
        <f>SUM(D39/54331*100)</f>
        <v>9.964845116047929</v>
      </c>
      <c r="F39" s="10">
        <v>26298074</v>
      </c>
      <c r="G39" s="14">
        <f>SUM(F39/146536307*100)</f>
        <v>17.946456095689651</v>
      </c>
      <c r="H39" s="10">
        <f>SUM(F39/B39)</f>
        <v>36780.523076923077</v>
      </c>
      <c r="I39" s="10">
        <f>SUM(F39/D39)</f>
        <v>4857.4203915773924</v>
      </c>
    </row>
    <row r="40" spans="1:9" s="10" customFormat="1" ht="15" customHeight="1" x14ac:dyDescent="0.15">
      <c r="A40" s="17" t="s">
        <v>20</v>
      </c>
      <c r="B40" s="16">
        <v>176</v>
      </c>
      <c r="C40" s="14">
        <f>SUM(B40/8402*100)</f>
        <v>2.0947393477743397</v>
      </c>
      <c r="D40" s="10">
        <v>853</v>
      </c>
      <c r="E40" s="14">
        <f>SUM(D40/54331*100)</f>
        <v>1.5700060738804735</v>
      </c>
      <c r="F40" s="10">
        <v>1944741</v>
      </c>
      <c r="G40" s="14">
        <f>SUM(F40/146536307*100)</f>
        <v>1.3271393552998438</v>
      </c>
      <c r="H40" s="10">
        <f>SUM(F40/B40)</f>
        <v>11049.664772727272</v>
      </c>
      <c r="I40" s="10">
        <f>SUM(F40/D40)</f>
        <v>2279.883939038687</v>
      </c>
    </row>
    <row r="41" spans="1:9" s="10" customFormat="1" ht="15" customHeight="1" x14ac:dyDescent="0.15">
      <c r="A41" s="17" t="s">
        <v>19</v>
      </c>
      <c r="B41" s="16">
        <v>566</v>
      </c>
      <c r="C41" s="14">
        <f>SUM(B41/8402*100)</f>
        <v>6.736491311592478</v>
      </c>
      <c r="D41" s="10">
        <v>3391</v>
      </c>
      <c r="E41" s="14">
        <f>SUM(D41/54331*100)</f>
        <v>6.2413723288730187</v>
      </c>
      <c r="F41" s="10">
        <v>8495765</v>
      </c>
      <c r="G41" s="14">
        <f>SUM(F41/146536307*100)</f>
        <v>5.7977201513615322</v>
      </c>
      <c r="H41" s="10">
        <f>SUM(F41/B41)</f>
        <v>15010.18551236749</v>
      </c>
      <c r="I41" s="10">
        <f>SUM(F41/D41)</f>
        <v>2505.3863167207314</v>
      </c>
    </row>
    <row r="42" spans="1:9" s="10" customFormat="1" ht="15" customHeight="1" x14ac:dyDescent="0.15">
      <c r="A42" s="15" t="s">
        <v>18</v>
      </c>
      <c r="B42" s="10">
        <v>539</v>
      </c>
      <c r="C42" s="14">
        <f>SUM(B42/8402*100)</f>
        <v>6.4151392525589142</v>
      </c>
      <c r="D42" s="10">
        <v>3270</v>
      </c>
      <c r="E42" s="14">
        <f>SUM(D42/54331*100)</f>
        <v>6.018663378181885</v>
      </c>
      <c r="F42" s="10">
        <v>7686606</v>
      </c>
      <c r="G42" s="14">
        <f>SUM(F42/146536307*100)</f>
        <v>5.2455300378219576</v>
      </c>
      <c r="H42" s="10">
        <f>SUM(F42/B42)</f>
        <v>14260.864564007421</v>
      </c>
      <c r="I42" s="10">
        <f>SUM(F42/D42)</f>
        <v>2350.6440366972479</v>
      </c>
    </row>
    <row r="43" spans="1:9" s="10" customFormat="1" ht="15" customHeight="1" x14ac:dyDescent="0.15">
      <c r="A43" s="15" t="s">
        <v>17</v>
      </c>
      <c r="B43" s="10">
        <v>374</v>
      </c>
      <c r="C43" s="14">
        <f>SUM(B43/8402*100)</f>
        <v>4.4513211140204714</v>
      </c>
      <c r="D43" s="10">
        <v>1991</v>
      </c>
      <c r="E43" s="14">
        <f>SUM(D43/54331*100)</f>
        <v>3.6645745522813864</v>
      </c>
      <c r="F43" s="10">
        <v>3738252</v>
      </c>
      <c r="G43" s="14">
        <f>SUM(F43/146536307*100)</f>
        <v>2.5510756184131211</v>
      </c>
      <c r="H43" s="10">
        <f>SUM(F43/B43)</f>
        <v>9995.3262032085568</v>
      </c>
      <c r="I43" s="10">
        <f>SUM(F43/D43)</f>
        <v>1877.5750878955298</v>
      </c>
    </row>
    <row r="44" spans="1:9" s="10" customFormat="1" ht="15" customHeight="1" x14ac:dyDescent="0.15">
      <c r="A44" s="15" t="s">
        <v>16</v>
      </c>
      <c r="B44" s="10">
        <v>348</v>
      </c>
      <c r="C44" s="14">
        <f>SUM(B44/8402*100)</f>
        <v>4.1418709830992624</v>
      </c>
      <c r="D44" s="10">
        <v>2347</v>
      </c>
      <c r="E44" s="14">
        <f>SUM(D44/54331*100)</f>
        <v>4.3198174154718298</v>
      </c>
      <c r="F44" s="10">
        <v>5793633</v>
      </c>
      <c r="G44" s="14">
        <f>SUM(F44/146536307*100)</f>
        <v>3.9537184460367221</v>
      </c>
      <c r="H44" s="10">
        <f>SUM(F44/B44)</f>
        <v>16648.370689655174</v>
      </c>
      <c r="I44" s="10">
        <f>SUM(F44/D44)</f>
        <v>2468.5270558159355</v>
      </c>
    </row>
    <row r="45" spans="1:9" s="10" customFormat="1" ht="15" customHeight="1" x14ac:dyDescent="0.15">
      <c r="A45" s="15" t="s">
        <v>15</v>
      </c>
      <c r="B45" s="10">
        <v>295</v>
      </c>
      <c r="C45" s="14">
        <f>SUM(B45/8402*100)</f>
        <v>3.5110687931444895</v>
      </c>
      <c r="D45" s="10">
        <v>1319</v>
      </c>
      <c r="E45" s="14">
        <f>SUM(D45/54331*100)</f>
        <v>2.4277116195174027</v>
      </c>
      <c r="F45" s="10">
        <v>2058368</v>
      </c>
      <c r="G45" s="14">
        <f>SUM(F45/146536307*100)</f>
        <v>1.404681230297417</v>
      </c>
      <c r="H45" s="10">
        <f>SUM(F45/B45)</f>
        <v>6977.5186440677962</v>
      </c>
      <c r="I45" s="10">
        <f>SUM(F45/D45)</f>
        <v>1560.5519332827901</v>
      </c>
    </row>
    <row r="46" spans="1:9" s="10" customFormat="1" ht="15" customHeight="1" x14ac:dyDescent="0.15">
      <c r="A46" s="15" t="s">
        <v>14</v>
      </c>
      <c r="B46" s="10">
        <v>244</v>
      </c>
      <c r="C46" s="14">
        <f>SUM(B46/8402*100)</f>
        <v>2.9040704594144251</v>
      </c>
      <c r="D46" s="10">
        <v>1476</v>
      </c>
      <c r="E46" s="14">
        <f>SUM(D46/54331*100)</f>
        <v>2.7166810844637497</v>
      </c>
      <c r="F46" s="10">
        <v>4376682</v>
      </c>
      <c r="G46" s="14">
        <f>SUM(F46/146536307*100)</f>
        <v>2.986756039921219</v>
      </c>
      <c r="H46" s="10">
        <f>SUM(F46/B46)</f>
        <v>17937.221311475409</v>
      </c>
      <c r="I46" s="10">
        <f>SUM(F46/D46)</f>
        <v>2965.231707317073</v>
      </c>
    </row>
    <row r="47" spans="1:9" s="10" customFormat="1" ht="15" customHeight="1" x14ac:dyDescent="0.15">
      <c r="A47" s="15" t="s">
        <v>13</v>
      </c>
      <c r="B47" s="10">
        <v>91</v>
      </c>
      <c r="C47" s="14">
        <f>SUM(B47/8402*100)</f>
        <v>1.0830754582242323</v>
      </c>
      <c r="D47" s="10">
        <v>617</v>
      </c>
      <c r="E47" s="14">
        <f>SUM(D47/54331*100)</f>
        <v>1.1356315915407411</v>
      </c>
      <c r="F47" s="10">
        <v>1103420</v>
      </c>
      <c r="G47" s="14">
        <f>SUM(F47/146536307*100)</f>
        <v>0.75300109753687183</v>
      </c>
      <c r="H47" s="10">
        <f>SUM(F47/B47)</f>
        <v>12125.494505494506</v>
      </c>
      <c r="I47" s="10">
        <f>SUM(F47/D47)</f>
        <v>1788.3630470016208</v>
      </c>
    </row>
    <row r="48" spans="1:9" s="10" customFormat="1" ht="15" customHeight="1" x14ac:dyDescent="0.15">
      <c r="A48" s="15" t="s">
        <v>12</v>
      </c>
      <c r="B48" s="10">
        <v>148</v>
      </c>
      <c r="C48" s="14">
        <f>SUM(B48/8402*100)</f>
        <v>1.7614853606284218</v>
      </c>
      <c r="D48" s="10">
        <v>861</v>
      </c>
      <c r="E48" s="14">
        <f>SUM(D48/54331*100)</f>
        <v>1.5847306326038542</v>
      </c>
      <c r="F48" s="10">
        <v>2979895</v>
      </c>
      <c r="G48" s="14">
        <f>SUM(F48/146536307*100)</f>
        <v>2.0335540460972581</v>
      </c>
      <c r="H48" s="10">
        <f>SUM(F48/B48)</f>
        <v>20134.425675675677</v>
      </c>
      <c r="I48" s="10">
        <f>SUM(F48/D48)</f>
        <v>3460.9698025551684</v>
      </c>
    </row>
    <row r="49" spans="1:9" ht="15" customHeight="1" x14ac:dyDescent="0.15">
      <c r="A49" s="15" t="s">
        <v>11</v>
      </c>
      <c r="B49" s="10">
        <v>68</v>
      </c>
      <c r="C49" s="14">
        <f>SUM(B49/8402*100)</f>
        <v>0.80933111164008564</v>
      </c>
      <c r="D49" s="10">
        <v>595</v>
      </c>
      <c r="E49" s="14">
        <f>SUM(D49/54331*100)</f>
        <v>1.0951390550514439</v>
      </c>
      <c r="F49" s="10">
        <v>1080403</v>
      </c>
      <c r="G49" s="14">
        <f>SUM(F49/146536307*100)</f>
        <v>0.7372937274855712</v>
      </c>
      <c r="H49" s="10">
        <f>SUM(F49/B49)</f>
        <v>15888.279411764706</v>
      </c>
      <c r="I49" s="10">
        <f>SUM(F49/D49)</f>
        <v>1815.8033613445377</v>
      </c>
    </row>
    <row r="50" spans="1:9" ht="15" customHeight="1" x14ac:dyDescent="0.15">
      <c r="A50" s="15" t="s">
        <v>10</v>
      </c>
      <c r="B50" s="10">
        <v>178</v>
      </c>
      <c r="C50" s="14">
        <f>SUM(B50/8402*100)</f>
        <v>2.1185432039990477</v>
      </c>
      <c r="D50" s="10">
        <v>1324</v>
      </c>
      <c r="E50" s="14">
        <f>SUM(D50/54331*100)</f>
        <v>2.4369144687195159</v>
      </c>
      <c r="F50" s="10">
        <v>3399611</v>
      </c>
      <c r="G50" s="14">
        <f>SUM(F50/146536307*100)</f>
        <v>2.3199786248195813</v>
      </c>
      <c r="H50" s="10">
        <f>SUM(F50/B50)</f>
        <v>19098.938202247191</v>
      </c>
      <c r="I50" s="10">
        <f>SUM(F50/D50)</f>
        <v>2567.6820241691844</v>
      </c>
    </row>
    <row r="51" spans="1:9" ht="15" customHeight="1" x14ac:dyDescent="0.15">
      <c r="A51" s="15" t="s">
        <v>9</v>
      </c>
      <c r="B51" s="10">
        <v>49</v>
      </c>
      <c r="C51" s="14">
        <f>SUM(B51/8402*100)</f>
        <v>0.58319447750535591</v>
      </c>
      <c r="D51" s="10">
        <v>190</v>
      </c>
      <c r="E51" s="14">
        <f>SUM(D51/54331*100)</f>
        <v>0.34970826968029306</v>
      </c>
      <c r="F51" s="10">
        <v>277690</v>
      </c>
      <c r="G51" s="14">
        <f>SUM(F51/146536307*100)</f>
        <v>0.18950252376702792</v>
      </c>
      <c r="H51" s="10">
        <f>SUM(F51/B51)</f>
        <v>5667.1428571428569</v>
      </c>
      <c r="I51" s="10">
        <f>SUM(F51/D51)</f>
        <v>1461.5263157894738</v>
      </c>
    </row>
    <row r="52" spans="1:9" ht="15" customHeight="1" x14ac:dyDescent="0.15">
      <c r="A52" s="15" t="s">
        <v>8</v>
      </c>
      <c r="B52" s="10">
        <v>383</v>
      </c>
      <c r="C52" s="14">
        <f>SUM(B52/8402*100)</f>
        <v>4.5584384670316593</v>
      </c>
      <c r="D52" s="10">
        <v>1653</v>
      </c>
      <c r="E52" s="14">
        <f>SUM(D52/54331*100)</f>
        <v>3.0424619462185492</v>
      </c>
      <c r="F52" s="10">
        <v>2539940</v>
      </c>
      <c r="G52" s="14">
        <f>SUM(F52/146536307*100)</f>
        <v>1.7333178732285099</v>
      </c>
      <c r="H52" s="10">
        <f>SUM(F52/B52)</f>
        <v>6631.6971279373365</v>
      </c>
      <c r="I52" s="10">
        <f>SUM(F52/D52)</f>
        <v>1536.5638233514821</v>
      </c>
    </row>
    <row r="53" spans="1:9" ht="15" customHeight="1" x14ac:dyDescent="0.15">
      <c r="A53" s="15" t="s">
        <v>7</v>
      </c>
      <c r="B53" s="10">
        <v>63</v>
      </c>
      <c r="C53" s="14">
        <f>SUM(B53/8402*100)</f>
        <v>0.74982147107831476</v>
      </c>
      <c r="D53" s="10">
        <v>261</v>
      </c>
      <c r="E53" s="14">
        <f>SUM(D53/54331*100)</f>
        <v>0.48038872835029728</v>
      </c>
      <c r="F53" s="10">
        <v>1248346</v>
      </c>
      <c r="G53" s="14">
        <f>SUM(F53/146536307*100)</f>
        <v>0.85190218421431907</v>
      </c>
      <c r="H53" s="10">
        <f>SUM(F53/B53)</f>
        <v>19815.015873015873</v>
      </c>
      <c r="I53" s="10">
        <f>SUM(F53/D53)</f>
        <v>4782.9348659003836</v>
      </c>
    </row>
    <row r="54" spans="1:9" ht="15" customHeight="1" x14ac:dyDescent="0.15">
      <c r="A54" s="15" t="s">
        <v>6</v>
      </c>
      <c r="B54" s="10">
        <v>111</v>
      </c>
      <c r="C54" s="14">
        <f>SUM(B54/8402*100)</f>
        <v>1.3211140204713163</v>
      </c>
      <c r="D54" s="10">
        <v>797</v>
      </c>
      <c r="E54" s="14">
        <f>SUM(D54/54331*100)</f>
        <v>1.466934162816808</v>
      </c>
      <c r="F54" s="10">
        <v>1420504</v>
      </c>
      <c r="G54" s="14">
        <f>SUM(F54/146536307*100)</f>
        <v>0.96938706118750495</v>
      </c>
      <c r="H54" s="10">
        <f>SUM(F54/B54)</f>
        <v>12797.333333333334</v>
      </c>
      <c r="I54" s="10">
        <f>SUM(F54/D54)</f>
        <v>1782.3136762860727</v>
      </c>
    </row>
    <row r="55" spans="1:9" ht="15" customHeight="1" x14ac:dyDescent="0.15">
      <c r="A55" s="15" t="s">
        <v>5</v>
      </c>
      <c r="B55" s="10">
        <v>231</v>
      </c>
      <c r="C55" s="14">
        <f>SUM(B55/8402*100)</f>
        <v>2.7493453939538206</v>
      </c>
      <c r="D55" s="10">
        <v>1584</v>
      </c>
      <c r="E55" s="14">
        <f>SUM(D55/54331*100)</f>
        <v>2.9154626272293904</v>
      </c>
      <c r="F55" s="10">
        <v>3702261</v>
      </c>
      <c r="G55" s="14">
        <f>SUM(F55/146536307*100)</f>
        <v>2.5265144698917519</v>
      </c>
      <c r="H55" s="10">
        <f>SUM(F55/B55)</f>
        <v>16027.103896103896</v>
      </c>
      <c r="I55" s="10">
        <f>SUM(F55/D55)</f>
        <v>2337.285984848485</v>
      </c>
    </row>
    <row r="56" spans="1:9" ht="15" customHeight="1" x14ac:dyDescent="0.15">
      <c r="A56" s="15" t="s">
        <v>4</v>
      </c>
      <c r="B56" s="10">
        <v>78</v>
      </c>
      <c r="C56" s="14">
        <f>SUM(B56/8402*100)</f>
        <v>0.92835039276362774</v>
      </c>
      <c r="D56" s="10">
        <v>322</v>
      </c>
      <c r="E56" s="14">
        <f>SUM(D56/54331*100)</f>
        <v>0.59266348861607554</v>
      </c>
      <c r="F56" s="10">
        <v>579201</v>
      </c>
      <c r="G56" s="14">
        <f>SUM(F56/146536307*100)</f>
        <v>0.39526108706970486</v>
      </c>
      <c r="H56" s="10">
        <f>SUM(F56/B56)</f>
        <v>7425.6538461538457</v>
      </c>
      <c r="I56" s="10">
        <f>SUM(F56/D56)</f>
        <v>1798.7608695652175</v>
      </c>
    </row>
    <row r="57" spans="1:9" ht="3.75" customHeight="1" thickBot="1" x14ac:dyDescent="0.2">
      <c r="A57" s="13"/>
      <c r="B57" s="11"/>
      <c r="C57" s="12"/>
      <c r="D57" s="11"/>
      <c r="E57" s="12"/>
      <c r="F57" s="11"/>
      <c r="G57" s="12"/>
      <c r="H57" s="11"/>
      <c r="I57" s="11"/>
    </row>
    <row r="58" spans="1:9" ht="15" customHeight="1" x14ac:dyDescent="0.15">
      <c r="A58" s="10" t="s">
        <v>3</v>
      </c>
      <c r="B58" s="9"/>
      <c r="C58" s="9"/>
      <c r="D58" s="8"/>
      <c r="E58" s="8"/>
      <c r="F58" s="8"/>
      <c r="G58" s="8"/>
      <c r="H58" s="8"/>
      <c r="I58" s="8"/>
    </row>
    <row r="59" spans="1:9" ht="12.75" customHeight="1" x14ac:dyDescent="0.15">
      <c r="A59" s="7" t="s">
        <v>2</v>
      </c>
      <c r="B59" s="5"/>
      <c r="C59" s="5"/>
    </row>
    <row r="60" spans="1:9" ht="12.75" customHeight="1" x14ac:dyDescent="0.15">
      <c r="A60" s="6" t="s">
        <v>1</v>
      </c>
      <c r="B60" s="5"/>
      <c r="C60" s="5"/>
    </row>
    <row r="61" spans="1:9" s="2" customFormat="1" ht="12.75" customHeight="1" x14ac:dyDescent="0.15">
      <c r="A61" s="4" t="s">
        <v>0</v>
      </c>
      <c r="B61" s="3"/>
      <c r="C61" s="3"/>
    </row>
  </sheetData>
  <mergeCells count="26"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A4:A5"/>
    <mergeCell ref="B4:C5"/>
    <mergeCell ref="D4:E5"/>
    <mergeCell ref="F4:G5"/>
    <mergeCell ref="B6:C6"/>
    <mergeCell ref="D6:E6"/>
    <mergeCell ref="F6:G6"/>
    <mergeCell ref="A19:A20"/>
    <mergeCell ref="B19:B20"/>
    <mergeCell ref="D19:D20"/>
    <mergeCell ref="F19:F20"/>
    <mergeCell ref="B10:C10"/>
    <mergeCell ref="D10:E10"/>
    <mergeCell ref="F10:G10"/>
    <mergeCell ref="B11:C11"/>
    <mergeCell ref="D11:E11"/>
    <mergeCell ref="F11:G11"/>
  </mergeCells>
  <phoneticPr fontId="2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 </vt:lpstr>
      <vt:lpstr>'13-3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2021-03-23T00:16:43Z</dcterms:created>
  <dcterms:modified xsi:type="dcterms:W3CDTF">2021-03-23T00:18:30Z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