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920" windowHeight="9525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'主要経済（全国）'!$A$1:$U$40</definedName>
  </definedNames>
  <calcPr fullCalcOnLoad="1"/>
</workbook>
</file>

<file path=xl/sharedStrings.xml><?xml version="1.0" encoding="utf-8"?>
<sst xmlns="http://schemas.openxmlformats.org/spreadsheetml/2006/main" count="393" uniqueCount="265">
  <si>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</si>
  <si>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</si>
  <si>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</si>
  <si>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</si>
  <si>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</si>
  <si>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</si>
  <si>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</si>
  <si>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</si>
  <si>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</si>
  <si>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</si>
  <si>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</si>
  <si>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</si>
  <si>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</si>
  <si>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</si>
  <si>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</si>
  <si>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</si>
  <si>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</si>
  <si>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</si>
  <si>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</si>
  <si>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</si>
  <si>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</si>
  <si>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</si>
  <si>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</si>
  <si>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</si>
  <si>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</si>
  <si>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</si>
  <si>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</si>
  <si>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</si>
  <si>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</si>
  <si>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</si>
  <si>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</si>
  <si>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</si>
  <si>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</si>
  <si>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</si>
  <si>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</si>
  <si>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</si>
  <si>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</si>
  <si>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</si>
  <si>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</si>
  <si>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</si>
  <si>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</si>
  <si>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</si>
  <si>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</si>
  <si>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</si>
  <si>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</si>
  <si>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</si>
  <si>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</si>
  <si>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</si>
  <si>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</si>
  <si>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</si>
  <si>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</si>
  <si>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</si>
  <si>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</si>
  <si>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</si>
  <si>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</si>
  <si>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</si>
  <si>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</si>
  <si>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</si>
  <si>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</si>
  <si>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</si>
  <si>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</si>
  <si>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</si>
  <si>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</si>
  <si>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</si>
  <si>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</si>
  <si>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</si>
  <si>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</si>
  <si>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</si>
  <si>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</si>
  <si>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</si>
  <si>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</si>
  <si>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</si>
  <si>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</si>
  <si>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</si>
  <si>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</si>
  <si>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</si>
  <si>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</si>
  <si>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</si>
  <si>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</si>
  <si>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</si>
  <si>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</si>
  <si>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</si>
  <si>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</si>
  <si>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</si>
  <si>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</si>
  <si>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</si>
  <si>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</si>
  <si>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</si>
  <si>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</si>
  <si>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</si>
  <si>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</si>
  <si>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</si>
  <si>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</si>
  <si>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</si>
  <si>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</si>
  <si>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</si>
  <si>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</si>
  <si>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</si>
  <si>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</si>
  <si>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</si>
  <si>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</si>
  <si>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</si>
  <si>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</si>
  <si>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</si>
  <si>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</si>
  <si>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</si>
  <si>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</si>
  <si>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</si>
  <si>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</si>
  <si>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</si>
  <si>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</si>
  <si>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</si>
  <si>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</si>
  <si>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</si>
  <si>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</si>
  <si>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</si>
  <si>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</si>
  <si>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</si>
  <si>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</si>
  <si>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</si>
  <si>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</si>
  <si>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</si>
  <si>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</si>
  <si>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</si>
  <si>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</si>
  <si>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</si>
  <si>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</si>
  <si>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</si>
  <si>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</si>
  <si>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</si>
  <si>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</si>
  <si>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</si>
  <si>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</si>
  <si>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</si>
  <si>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</si>
  <si>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</si>
  <si>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 xml:space="preserve">    26</t>
  </si>
  <si>
    <t xml:space="preserve">    27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</si>
  <si>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</si>
  <si>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</si>
  <si>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</si>
  <si>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</si>
  <si>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</si>
  <si>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</si>
  <si>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</si>
  <si>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</si>
  <si>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</si>
  <si>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 xml:space="preserve">         5</t>
  </si>
  <si>
    <t xml:space="preserve">         6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</si>
  <si>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</si>
  <si>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</si>
  <si>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</si>
  <si>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</si>
  <si>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</si>
  <si>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</si>
  <si>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</si>
  <si>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</si>
  <si>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</si>
  <si>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</si>
  <si>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</si>
  <si>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</si>
  <si>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</si>
  <si>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</si>
  <si>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</si>
  <si>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</si>
  <si>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</si>
  <si>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</si>
  <si>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</si>
  <si>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</si>
  <si>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</si>
  <si>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</si>
  <si>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</si>
  <si>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</si>
  <si>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</si>
  <si>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100.3</t>
  </si>
  <si>
    <t>100.2</t>
  </si>
  <si>
    <t>100.4</t>
  </si>
  <si>
    <r>
      <t>前年同月比(</t>
    </r>
    <r>
      <rPr>
        <sz val="6"/>
        <rFont val="ＭＳ 明朝"/>
        <family val="1"/>
      </rPr>
      <t>％）</t>
    </r>
  </si>
  <si>
    <t>100.7</t>
  </si>
  <si>
    <t>12 694</t>
  </si>
  <si>
    <t>平成26年</t>
  </si>
  <si>
    <t xml:space="preserve">    28</t>
  </si>
  <si>
    <t>101.0</t>
  </si>
  <si>
    <t>12 699</t>
  </si>
  <si>
    <t>平成29年 1月</t>
  </si>
  <si>
    <t xml:space="preserve">  (1)平成27年国勢調査確定値を基礎とした推計人口。</t>
  </si>
  <si>
    <t xml:space="preserve">     平成28年10月以降は平成28年国勢調査確報値を基礎とし、動態の数値を加減して算出したもの。</t>
  </si>
  <si>
    <t>12 700</t>
  </si>
  <si>
    <t>(8)パートを含む。年初めに季節調整計算が行われるので、平成28年12月までは、改定値となっている。</t>
  </si>
  <si>
    <t>100.2</t>
  </si>
  <si>
    <t>12 698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</si>
  <si>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</si>
  <si>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</si>
  <si>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</si>
  <si>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(4)季節調整済値。ただし、年計は原指数。平成27年分は年間補正済。平成28年数値は若干変動する場合がある。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</si>
  <si>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</si>
  <si>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</si>
  <si>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</si>
  <si>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12 690</t>
  </si>
  <si>
    <t>100.1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</si>
  <si>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</si>
  <si>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</si>
  <si>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</si>
  <si>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66 789</t>
  </si>
  <si>
    <t>59 564</t>
  </si>
  <si>
    <t>58 702</t>
  </si>
  <si>
    <t>59 689</t>
  </si>
  <si>
    <t>53 164</t>
  </si>
  <si>
    <t>57 284</t>
  </si>
  <si>
    <t>60 253</t>
  </si>
  <si>
    <t>50 919</t>
  </si>
  <si>
    <t>700 358</t>
  </si>
  <si>
    <t>60 430</t>
  </si>
  <si>
    <t>58 099</t>
  </si>
  <si>
    <t>53 891</t>
  </si>
  <si>
    <t>54 824</t>
  </si>
  <si>
    <t>53 510</t>
  </si>
  <si>
    <t>52 239</t>
  </si>
  <si>
    <t>53 389</t>
  </si>
  <si>
    <t>51 393</t>
  </si>
  <si>
    <t>100.1</t>
  </si>
  <si>
    <t>12 693</t>
  </si>
  <si>
    <t>12 676</t>
  </si>
  <si>
    <t>ｒ1.36</t>
  </si>
  <si>
    <t>ｒ1.35</t>
  </si>
  <si>
    <t>63 475</t>
  </si>
  <si>
    <t>65 139</t>
  </si>
  <si>
    <t>55 364</t>
  </si>
  <si>
    <t xml:space="preserve">         4</t>
  </si>
  <si>
    <t>12 694</t>
  </si>
  <si>
    <t>12 679</t>
  </si>
  <si>
    <t>100.5</t>
  </si>
  <si>
    <t>72 296</t>
  </si>
  <si>
    <t>r102.3</t>
  </si>
  <si>
    <t>r100.0</t>
  </si>
  <si>
    <t>r87 464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</si>
  <si>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</si>
  <si>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</si>
  <si>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</si>
  <si>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>100.7</t>
  </si>
  <si>
    <t>12 673</t>
  </si>
  <si>
    <t>12 692</t>
  </si>
  <si>
    <t>66 193</t>
  </si>
  <si>
    <t>63 294</t>
  </si>
  <si>
    <t>93 688</t>
  </si>
  <si>
    <t>平成28年 5月</t>
  </si>
  <si>
    <t xml:space="preserve">         6</t>
  </si>
  <si>
    <t xml:space="preserve">         7</t>
  </si>
  <si>
    <t xml:space="preserve">         7</t>
  </si>
  <si>
    <t>100.6</t>
  </si>
  <si>
    <t>12 682</t>
  </si>
  <si>
    <t>r12 679</t>
  </si>
  <si>
    <t>12 674</t>
  </si>
  <si>
    <t>p12 675</t>
  </si>
  <si>
    <t>p101.7</t>
  </si>
  <si>
    <t>r100.1</t>
  </si>
  <si>
    <t>p137.1</t>
  </si>
  <si>
    <t>r86.1</t>
  </si>
  <si>
    <t>r98.5</t>
  </si>
  <si>
    <t>p98.8</t>
  </si>
  <si>
    <t>r66 084</t>
  </si>
  <si>
    <t>58 512</t>
  </si>
  <si>
    <t>p61 686</t>
  </si>
  <si>
    <t>58 503</t>
  </si>
  <si>
    <t>r60 576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</si>
</sst>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  <numFmt numFmtId="211" formatCode="[DBNum3][$-411]#,##0"/>
    <numFmt numFmtId="212" formatCode="0.0_);\(0.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8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4" fontId="23" fillId="0" borderId="0" applyFont="0" applyFill="0" applyBorder="0" applyAlignment="0" applyProtection="0"/>
    <xf numFmtId="205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206" fontId="17" fillId="0" borderId="0" applyFont="0" applyFill="0" applyBorder="0" applyAlignment="0" applyProtection="0"/>
    <xf numFmtId="207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69" fillId="0" borderId="0" xfId="78" applyFont="1" applyFill="1">
      <alignment/>
      <protection/>
    </xf>
    <xf numFmtId="0" fontId="70" fillId="0" borderId="13" xfId="78" applyFont="1" applyFill="1" applyBorder="1" applyAlignment="1" quotePrefix="1">
      <alignment horizontal="left"/>
      <protection/>
    </xf>
    <xf numFmtId="179" fontId="70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6" fontId="6" fillId="0" borderId="13" xfId="78" applyNumberFormat="1" applyFont="1" applyFill="1" applyBorder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0" fontId="69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0" fillId="0" borderId="0" xfId="78" applyNumberFormat="1" applyFont="1" applyFill="1" applyAlignment="1">
      <alignment horizontal="right"/>
      <protection/>
    </xf>
    <xf numFmtId="0" fontId="72" fillId="0" borderId="0" xfId="78" applyFont="1" applyFill="1">
      <alignment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176" fontId="75" fillId="0" borderId="0" xfId="78" applyNumberFormat="1" applyFont="1" applyFill="1" applyAlignment="1">
      <alignment horizontal="right"/>
      <protection/>
    </xf>
    <xf numFmtId="177" fontId="75" fillId="0" borderId="0" xfId="78" applyNumberFormat="1" applyFont="1" applyFill="1" applyAlignment="1">
      <alignment horizontal="right"/>
      <protection/>
    </xf>
    <xf numFmtId="0" fontId="75" fillId="0" borderId="0" xfId="78" applyFont="1" applyFill="1">
      <alignment/>
      <protection/>
    </xf>
    <xf numFmtId="179" fontId="75" fillId="0" borderId="0" xfId="78" applyNumberFormat="1" applyFont="1" applyFill="1" applyAlignment="1">
      <alignment horizontal="right"/>
      <protection/>
    </xf>
    <xf numFmtId="0" fontId="75" fillId="0" borderId="0" xfId="78" applyFont="1" applyFill="1" applyAlignment="1">
      <alignment horizontal="right"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9" fillId="0" borderId="12" xfId="78" applyFont="1" applyFill="1" applyBorder="1" applyAlignment="1" quotePrefix="1">
      <alignment horizontal="left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1" fillId="0" borderId="13" xfId="78" applyFont="1" applyFill="1" applyBorder="1" applyAlignment="1" quotePrefix="1">
      <alignment horizontal="left"/>
      <protection/>
    </xf>
    <xf numFmtId="0" fontId="71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4" fontId="9" fillId="0" borderId="0" xfId="78" applyNumberFormat="1" applyFont="1" applyFill="1" applyAlignment="1">
      <alignment horizontal="right"/>
      <protection/>
    </xf>
    <xf numFmtId="189" fontId="9" fillId="0" borderId="0" xfId="78" applyNumberFormat="1" applyFont="1" applyFill="1" applyAlignment="1">
      <alignment horizontal="right"/>
      <protection/>
    </xf>
    <xf numFmtId="179" fontId="76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183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7" fontId="9" fillId="0" borderId="0" xfId="78" applyNumberFormat="1" applyFont="1" applyFill="1" applyAlignment="1">
      <alignment horizontal="center" vertical="center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179" fontId="9" fillId="0" borderId="0" xfId="78" applyNumberFormat="1" applyFont="1" applyFill="1">
      <alignment/>
      <protection/>
    </xf>
    <xf numFmtId="4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9" fontId="9" fillId="0" borderId="0" xfId="78" applyNumberFormat="1" applyFont="1" applyFill="1" applyAlignment="1">
      <alignment horizontal="right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182" fontId="9" fillId="0" borderId="0" xfId="78" applyNumberFormat="1" applyFont="1" applyFill="1" applyAlignment="1">
      <alignment horizontal="right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showGridLines="0" tabSelected="1" view="pageBreakPreview" zoomScale="110" zoomScaleSheetLayoutView="110" zoomScalePageLayoutView="0" workbookViewId="0" topLeftCell="A1">
      <selection activeCell="K13" sqref="K13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69" t="s">
        <v>5</v>
      </c>
      <c r="D4" s="179"/>
      <c r="E4" s="35" t="s">
        <v>6</v>
      </c>
      <c r="F4" s="97" t="s">
        <v>7</v>
      </c>
      <c r="G4" s="15" t="s">
        <v>8</v>
      </c>
      <c r="H4" s="172" t="s">
        <v>149</v>
      </c>
      <c r="I4" s="169" t="s">
        <v>41</v>
      </c>
      <c r="J4" s="170"/>
      <c r="K4" s="171"/>
      <c r="L4" s="180" t="s">
        <v>153</v>
      </c>
      <c r="M4" s="181"/>
      <c r="N4" s="176" t="s">
        <v>166</v>
      </c>
      <c r="O4" s="169" t="s">
        <v>170</v>
      </c>
      <c r="P4" s="182"/>
      <c r="Q4" s="176" t="s">
        <v>88</v>
      </c>
      <c r="R4" s="169" t="s">
        <v>171</v>
      </c>
      <c r="S4" s="171"/>
      <c r="T4" s="5"/>
    </row>
    <row r="5" spans="1:20" ht="12" customHeight="1">
      <c r="A5" s="161" t="s">
        <v>10</v>
      </c>
      <c r="B5" s="36" t="s">
        <v>11</v>
      </c>
      <c r="C5" s="10" t="s">
        <v>12</v>
      </c>
      <c r="D5" s="37" t="s">
        <v>13</v>
      </c>
      <c r="E5" s="163" t="s">
        <v>60</v>
      </c>
      <c r="F5" s="86" t="s">
        <v>7</v>
      </c>
      <c r="G5" s="14" t="s">
        <v>14</v>
      </c>
      <c r="H5" s="173"/>
      <c r="I5" s="15" t="s">
        <v>111</v>
      </c>
      <c r="J5" s="38" t="s">
        <v>15</v>
      </c>
      <c r="K5" s="4" t="s">
        <v>16</v>
      </c>
      <c r="L5" s="39"/>
      <c r="M5" s="34"/>
      <c r="N5" s="164"/>
      <c r="O5" s="40"/>
      <c r="P5" s="34"/>
      <c r="Q5" s="177"/>
      <c r="R5" s="166" t="s">
        <v>113</v>
      </c>
      <c r="S5" s="166" t="s">
        <v>114</v>
      </c>
      <c r="T5" s="174" t="s">
        <v>1</v>
      </c>
    </row>
    <row r="6" spans="1:20" ht="12" customHeight="1">
      <c r="A6" s="162"/>
      <c r="B6" s="41" t="s">
        <v>17</v>
      </c>
      <c r="C6" s="11" t="s">
        <v>66</v>
      </c>
      <c r="D6" s="14" t="s">
        <v>61</v>
      </c>
      <c r="E6" s="164"/>
      <c r="F6" s="87" t="s">
        <v>18</v>
      </c>
      <c r="G6" s="14" t="s">
        <v>19</v>
      </c>
      <c r="H6" s="173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64"/>
      <c r="O6" s="14" t="s">
        <v>23</v>
      </c>
      <c r="P6" s="4" t="s">
        <v>24</v>
      </c>
      <c r="Q6" s="177"/>
      <c r="R6" s="167"/>
      <c r="S6" s="167"/>
      <c r="T6" s="175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65"/>
      <c r="F7" s="88" t="s">
        <v>25</v>
      </c>
      <c r="G7" s="16" t="s">
        <v>109</v>
      </c>
      <c r="H7" s="118" t="s">
        <v>154</v>
      </c>
      <c r="I7" s="16" t="s">
        <v>150</v>
      </c>
      <c r="J7" s="16" t="s">
        <v>151</v>
      </c>
      <c r="K7" s="3" t="s">
        <v>152</v>
      </c>
      <c r="L7" s="46"/>
      <c r="M7" s="44"/>
      <c r="N7" s="119" t="s">
        <v>167</v>
      </c>
      <c r="O7" s="46"/>
      <c r="P7" s="44"/>
      <c r="Q7" s="178"/>
      <c r="R7" s="168"/>
      <c r="S7" s="168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200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165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180</v>
      </c>
      <c r="B10" s="13">
        <v>835016</v>
      </c>
      <c r="C10" s="13">
        <v>66098</v>
      </c>
      <c r="D10" s="54">
        <v>14148</v>
      </c>
      <c r="E10" s="13">
        <v>4830</v>
      </c>
      <c r="F10" s="54">
        <v>116779</v>
      </c>
      <c r="G10" s="17">
        <v>95.8</v>
      </c>
      <c r="H10" s="54">
        <v>63754</v>
      </c>
      <c r="I10" s="17"/>
      <c r="J10" s="17">
        <v>11.7</v>
      </c>
      <c r="K10" s="25">
        <v>0.89</v>
      </c>
      <c r="L10" s="13">
        <v>37</v>
      </c>
      <c r="M10" s="13">
        <v>13331</v>
      </c>
      <c r="N10" s="17">
        <v>99.1</v>
      </c>
      <c r="O10" s="54">
        <v>1240</v>
      </c>
      <c r="P10" s="54">
        <v>893</v>
      </c>
      <c r="Q10" s="13">
        <v>316237</v>
      </c>
      <c r="R10" s="13">
        <v>22656</v>
      </c>
      <c r="S10" s="13">
        <v>12122</v>
      </c>
      <c r="T10" s="55" t="s">
        <v>136</v>
      </c>
    </row>
    <row r="11" spans="1:20" s="5" customFormat="1" ht="10.5" customHeight="1">
      <c r="A11" s="53" t="s">
        <v>137</v>
      </c>
      <c r="B11" s="13">
        <v>832832</v>
      </c>
      <c r="C11" s="13">
        <v>66111</v>
      </c>
      <c r="D11" s="54">
        <v>14054</v>
      </c>
      <c r="E11" s="13">
        <v>4941</v>
      </c>
      <c r="F11" s="54">
        <v>95365</v>
      </c>
      <c r="G11" s="17">
        <v>94.3</v>
      </c>
      <c r="H11" s="54">
        <v>56887</v>
      </c>
      <c r="I11" s="17">
        <v>100</v>
      </c>
      <c r="J11" s="17">
        <v>11.9</v>
      </c>
      <c r="K11" s="25">
        <v>0.97</v>
      </c>
      <c r="L11" s="13">
        <v>35</v>
      </c>
      <c r="M11" s="13">
        <v>4468</v>
      </c>
      <c r="N11" s="17">
        <v>100</v>
      </c>
      <c r="O11" s="54">
        <v>1460</v>
      </c>
      <c r="P11" s="54">
        <v>647</v>
      </c>
      <c r="Q11" s="13">
        <v>298211</v>
      </c>
      <c r="R11" s="13">
        <v>23154</v>
      </c>
      <c r="S11" s="13">
        <v>12611</v>
      </c>
      <c r="T11" s="55" t="s">
        <v>137</v>
      </c>
    </row>
    <row r="12" spans="1:20" s="122" customFormat="1" ht="10.5" customHeight="1">
      <c r="A12" s="56" t="s">
        <v>181</v>
      </c>
      <c r="B12" s="104">
        <v>828388</v>
      </c>
      <c r="C12" s="141">
        <v>64705</v>
      </c>
      <c r="D12" s="139">
        <v>15663</v>
      </c>
      <c r="E12" s="104">
        <v>5463</v>
      </c>
      <c r="F12" s="139">
        <v>106339</v>
      </c>
      <c r="G12" s="105" t="s">
        <v>104</v>
      </c>
      <c r="H12" s="139">
        <v>63099</v>
      </c>
      <c r="I12" s="105">
        <v>102.2</v>
      </c>
      <c r="J12" s="105">
        <v>11.4</v>
      </c>
      <c r="K12" s="192">
        <v>1.15</v>
      </c>
      <c r="L12" s="104">
        <v>40</v>
      </c>
      <c r="M12" s="104">
        <v>5138</v>
      </c>
      <c r="N12" s="105">
        <v>100.2</v>
      </c>
      <c r="O12" s="139">
        <v>1628</v>
      </c>
      <c r="P12" s="139">
        <v>540</v>
      </c>
      <c r="Q12" s="104">
        <v>279725</v>
      </c>
      <c r="R12" s="104">
        <v>23658</v>
      </c>
      <c r="S12" s="104">
        <v>12907</v>
      </c>
      <c r="T12" s="57" t="s">
        <v>181</v>
      </c>
    </row>
    <row r="13" spans="1:20" ht="9.75" customHeight="1">
      <c r="A13" s="53"/>
      <c r="J13" s="114">
        <v>11.3</v>
      </c>
      <c r="T13" s="55"/>
    </row>
    <row r="14" spans="1:20" s="99" customFormat="1" ht="10.5" customHeight="1">
      <c r="A14" s="100" t="s">
        <v>245</v>
      </c>
      <c r="B14" s="13">
        <v>829477</v>
      </c>
      <c r="C14" s="13">
        <v>5223</v>
      </c>
      <c r="D14" s="13">
        <v>1032</v>
      </c>
      <c r="E14" s="109">
        <v>595</v>
      </c>
      <c r="F14" s="13">
        <v>8236</v>
      </c>
      <c r="G14" s="17">
        <v>92</v>
      </c>
      <c r="H14" s="101">
        <v>4832</v>
      </c>
      <c r="I14" s="17">
        <v>86</v>
      </c>
      <c r="J14" s="17">
        <v>10.7</v>
      </c>
      <c r="K14" s="113">
        <v>1.11</v>
      </c>
      <c r="L14" s="5">
        <v>4</v>
      </c>
      <c r="M14" s="143">
        <v>96</v>
      </c>
      <c r="N14" s="108" t="s">
        <v>174</v>
      </c>
      <c r="O14" s="5">
        <v>80</v>
      </c>
      <c r="P14" s="5">
        <v>85</v>
      </c>
      <c r="Q14" s="13">
        <v>29774</v>
      </c>
      <c r="R14" s="13">
        <v>23574</v>
      </c>
      <c r="S14" s="107">
        <v>12622</v>
      </c>
      <c r="T14" s="55" t="s">
        <v>147</v>
      </c>
    </row>
    <row r="15" spans="1:20" s="99" customFormat="1" ht="10.5" customHeight="1">
      <c r="A15" s="53" t="s">
        <v>148</v>
      </c>
      <c r="B15" s="13">
        <v>829275</v>
      </c>
      <c r="C15" s="13">
        <v>5068</v>
      </c>
      <c r="D15" s="13">
        <v>1324</v>
      </c>
      <c r="E15" s="109">
        <v>360</v>
      </c>
      <c r="F15" s="13">
        <v>8097</v>
      </c>
      <c r="G15" s="17">
        <v>98.8</v>
      </c>
      <c r="H15" s="101">
        <v>4921</v>
      </c>
      <c r="I15" s="17">
        <v>134.1</v>
      </c>
      <c r="J15" s="17">
        <v>11.6</v>
      </c>
      <c r="K15" s="113">
        <v>1.13</v>
      </c>
      <c r="L15" s="5">
        <v>7</v>
      </c>
      <c r="M15" s="143">
        <v>1774</v>
      </c>
      <c r="N15" s="108" t="s">
        <v>160</v>
      </c>
      <c r="O15" s="5">
        <v>157</v>
      </c>
      <c r="P15" s="5">
        <v>34</v>
      </c>
      <c r="Q15" s="13">
        <v>25113</v>
      </c>
      <c r="R15" s="13">
        <v>23582</v>
      </c>
      <c r="S15" s="107">
        <v>12663</v>
      </c>
      <c r="T15" s="55" t="s">
        <v>148</v>
      </c>
    </row>
    <row r="16" spans="1:20" s="99" customFormat="1" ht="10.5" customHeight="1">
      <c r="A16" s="53" t="s">
        <v>119</v>
      </c>
      <c r="B16" s="13">
        <v>829052</v>
      </c>
      <c r="C16" s="13">
        <v>5827</v>
      </c>
      <c r="D16" s="13">
        <v>1270</v>
      </c>
      <c r="E16" s="109">
        <v>656</v>
      </c>
      <c r="F16" s="13">
        <v>8385</v>
      </c>
      <c r="G16" s="17">
        <v>91</v>
      </c>
      <c r="H16" s="75">
        <v>5416</v>
      </c>
      <c r="I16" s="17">
        <v>126.2</v>
      </c>
      <c r="J16" s="17">
        <v>11.3</v>
      </c>
      <c r="K16" s="113">
        <v>1.13</v>
      </c>
      <c r="L16" s="5">
        <v>5</v>
      </c>
      <c r="M16" s="143">
        <v>256</v>
      </c>
      <c r="N16" s="108" t="s">
        <v>160</v>
      </c>
      <c r="O16" s="5">
        <v>143</v>
      </c>
      <c r="P16" s="5">
        <v>27</v>
      </c>
      <c r="Q16" s="13">
        <v>17168</v>
      </c>
      <c r="R16" s="13">
        <v>23489</v>
      </c>
      <c r="S16" s="107">
        <v>12728</v>
      </c>
      <c r="T16" s="55" t="s">
        <v>119</v>
      </c>
    </row>
    <row r="17" spans="1:20" s="99" customFormat="1" ht="10.5" customHeight="1">
      <c r="A17" s="53" t="s">
        <v>120</v>
      </c>
      <c r="B17" s="13">
        <v>828905</v>
      </c>
      <c r="C17" s="13">
        <v>5528</v>
      </c>
      <c r="D17" s="13">
        <v>1044</v>
      </c>
      <c r="E17" s="109">
        <v>302</v>
      </c>
      <c r="F17" s="13">
        <v>8808</v>
      </c>
      <c r="G17" s="17">
        <v>90.7</v>
      </c>
      <c r="H17" s="75">
        <v>6043</v>
      </c>
      <c r="I17" s="17">
        <v>92.1</v>
      </c>
      <c r="J17" s="17">
        <v>10.4</v>
      </c>
      <c r="K17" s="113">
        <v>1.12</v>
      </c>
      <c r="L17" s="5">
        <v>3</v>
      </c>
      <c r="M17" s="143">
        <v>226</v>
      </c>
      <c r="N17" s="108" t="s">
        <v>175</v>
      </c>
      <c r="O17" s="5">
        <v>111</v>
      </c>
      <c r="P17" s="5">
        <v>22</v>
      </c>
      <c r="Q17" s="13">
        <v>28962</v>
      </c>
      <c r="R17" s="13">
        <v>23301</v>
      </c>
      <c r="S17" s="107">
        <v>12751</v>
      </c>
      <c r="T17" s="55" t="s">
        <v>120</v>
      </c>
    </row>
    <row r="18" spans="1:20" s="99" customFormat="1" ht="10.5" customHeight="1">
      <c r="A18" s="53" t="s">
        <v>121</v>
      </c>
      <c r="B18" s="13">
        <v>828680</v>
      </c>
      <c r="C18" s="13">
        <v>4801</v>
      </c>
      <c r="D18" s="13">
        <v>1426</v>
      </c>
      <c r="E18" s="109">
        <v>522</v>
      </c>
      <c r="F18" s="13">
        <v>16986</v>
      </c>
      <c r="G18" s="17">
        <v>91.3</v>
      </c>
      <c r="H18" s="75">
        <v>5610</v>
      </c>
      <c r="I18" s="17">
        <v>85.6</v>
      </c>
      <c r="J18" s="17">
        <v>11.6</v>
      </c>
      <c r="K18" s="113">
        <v>1.13</v>
      </c>
      <c r="L18" s="5">
        <v>3</v>
      </c>
      <c r="M18" s="143">
        <v>578</v>
      </c>
      <c r="N18" s="108" t="s">
        <v>176</v>
      </c>
      <c r="O18" s="5">
        <v>90</v>
      </c>
      <c r="P18" s="5">
        <v>30</v>
      </c>
      <c r="Q18" s="13">
        <v>21855</v>
      </c>
      <c r="R18" s="13">
        <v>23177</v>
      </c>
      <c r="S18" s="107">
        <v>12733</v>
      </c>
      <c r="T18" s="55" t="s">
        <v>121</v>
      </c>
    </row>
    <row r="19" spans="1:20" s="99" customFormat="1" ht="10.5" customHeight="1">
      <c r="A19" s="53" t="s">
        <v>127</v>
      </c>
      <c r="B19" s="13">
        <v>828388</v>
      </c>
      <c r="C19" s="13">
        <v>5456</v>
      </c>
      <c r="D19" s="13">
        <v>1144</v>
      </c>
      <c r="E19" s="109">
        <v>508</v>
      </c>
      <c r="F19" s="13">
        <v>6612</v>
      </c>
      <c r="G19" s="17">
        <v>92.9</v>
      </c>
      <c r="H19" s="75">
        <v>5077</v>
      </c>
      <c r="I19" s="17">
        <v>86.6</v>
      </c>
      <c r="J19" s="17">
        <v>11.7</v>
      </c>
      <c r="K19" s="113">
        <v>1.17</v>
      </c>
      <c r="L19" s="5">
        <v>3</v>
      </c>
      <c r="M19" s="143">
        <v>120</v>
      </c>
      <c r="N19" s="108" t="s">
        <v>178</v>
      </c>
      <c r="O19" s="5">
        <v>113</v>
      </c>
      <c r="P19" s="5">
        <v>31</v>
      </c>
      <c r="Q19" s="13">
        <v>19982</v>
      </c>
      <c r="R19" s="13">
        <v>23294</v>
      </c>
      <c r="S19" s="107">
        <v>12738</v>
      </c>
      <c r="T19" s="55" t="s">
        <v>127</v>
      </c>
    </row>
    <row r="20" spans="1:20" s="99" customFormat="1" ht="10.5" customHeight="1">
      <c r="A20" s="53" t="s">
        <v>123</v>
      </c>
      <c r="B20" s="13">
        <v>828430</v>
      </c>
      <c r="C20" s="13">
        <v>5528</v>
      </c>
      <c r="D20" s="13">
        <v>1147</v>
      </c>
      <c r="E20" s="109">
        <v>436</v>
      </c>
      <c r="F20" s="13">
        <v>5575</v>
      </c>
      <c r="G20" s="17">
        <v>93.3</v>
      </c>
      <c r="H20" s="75">
        <v>4835</v>
      </c>
      <c r="I20" s="17">
        <v>90.4</v>
      </c>
      <c r="J20" s="17">
        <v>12.6</v>
      </c>
      <c r="K20" s="113">
        <v>1.17</v>
      </c>
      <c r="L20" s="5">
        <v>5</v>
      </c>
      <c r="M20" s="143">
        <v>1042</v>
      </c>
      <c r="N20" s="108" t="s">
        <v>182</v>
      </c>
      <c r="O20" s="5">
        <v>115</v>
      </c>
      <c r="P20" s="5">
        <v>26</v>
      </c>
      <c r="Q20" s="13">
        <v>20735</v>
      </c>
      <c r="R20" s="13">
        <v>23558</v>
      </c>
      <c r="S20" s="107">
        <v>12736</v>
      </c>
      <c r="T20" s="55" t="s">
        <v>123</v>
      </c>
    </row>
    <row r="21" spans="1:20" s="99" customFormat="1" ht="10.5" customHeight="1">
      <c r="A21" s="53" t="s">
        <v>124</v>
      </c>
      <c r="B21" s="13">
        <v>828185</v>
      </c>
      <c r="C21" s="13">
        <v>7033</v>
      </c>
      <c r="D21" s="13">
        <v>1187</v>
      </c>
      <c r="E21" s="109">
        <v>562</v>
      </c>
      <c r="F21" s="13">
        <v>4466</v>
      </c>
      <c r="G21" s="17">
        <v>98.6</v>
      </c>
      <c r="H21" s="75">
        <v>4985</v>
      </c>
      <c r="I21" s="17">
        <v>181</v>
      </c>
      <c r="J21" s="17">
        <v>13.7</v>
      </c>
      <c r="K21" s="113">
        <v>1.16</v>
      </c>
      <c r="L21" s="5">
        <v>0</v>
      </c>
      <c r="M21" s="143">
        <v>0</v>
      </c>
      <c r="N21" s="108" t="s">
        <v>176</v>
      </c>
      <c r="O21" s="5">
        <v>371</v>
      </c>
      <c r="P21" s="5">
        <v>26</v>
      </c>
      <c r="Q21" s="13">
        <v>22455</v>
      </c>
      <c r="R21" s="13">
        <v>23658</v>
      </c>
      <c r="S21" s="131">
        <v>12907</v>
      </c>
      <c r="T21" s="55" t="s">
        <v>124</v>
      </c>
    </row>
    <row r="22" spans="1:20" s="99" customFormat="1" ht="10.5" customHeight="1">
      <c r="A22" s="53" t="s">
        <v>184</v>
      </c>
      <c r="B22" s="13">
        <v>827910</v>
      </c>
      <c r="C22" s="13">
        <v>5374</v>
      </c>
      <c r="D22" s="13">
        <v>1307</v>
      </c>
      <c r="E22" s="109">
        <v>427</v>
      </c>
      <c r="F22" s="13">
        <v>5415</v>
      </c>
      <c r="G22" s="17">
        <v>91.1</v>
      </c>
      <c r="H22" s="75">
        <v>5701</v>
      </c>
      <c r="I22" s="17">
        <v>87.3</v>
      </c>
      <c r="J22" s="17">
        <v>12.3</v>
      </c>
      <c r="K22" s="128">
        <v>1.19</v>
      </c>
      <c r="L22" s="5">
        <v>2</v>
      </c>
      <c r="M22" s="143">
        <v>90</v>
      </c>
      <c r="N22" s="108" t="s">
        <v>189</v>
      </c>
      <c r="O22" s="5">
        <v>58</v>
      </c>
      <c r="P22" s="5">
        <v>143</v>
      </c>
      <c r="Q22" s="13">
        <v>24729</v>
      </c>
      <c r="R22" s="13">
        <v>23575</v>
      </c>
      <c r="S22" s="131">
        <v>12851</v>
      </c>
      <c r="T22" s="55" t="s">
        <v>184</v>
      </c>
    </row>
    <row r="23" spans="1:20" s="99" customFormat="1" ht="10.5" customHeight="1">
      <c r="A23" s="53" t="s">
        <v>2</v>
      </c>
      <c r="B23" s="13">
        <v>827391</v>
      </c>
      <c r="C23" s="13">
        <v>4678</v>
      </c>
      <c r="D23" s="13">
        <v>1569</v>
      </c>
      <c r="E23" s="109">
        <v>449</v>
      </c>
      <c r="F23" s="13">
        <v>7324</v>
      </c>
      <c r="G23" s="17">
        <v>91.7</v>
      </c>
      <c r="H23" s="75">
        <v>5399</v>
      </c>
      <c r="I23" s="17">
        <v>85.2</v>
      </c>
      <c r="J23" s="17">
        <v>11.2</v>
      </c>
      <c r="K23" s="128">
        <v>1.17</v>
      </c>
      <c r="L23" s="5">
        <v>2</v>
      </c>
      <c r="M23" s="143">
        <v>110</v>
      </c>
      <c r="N23" s="108" t="s">
        <v>199</v>
      </c>
      <c r="O23" s="5">
        <v>110</v>
      </c>
      <c r="P23" s="5">
        <v>61</v>
      </c>
      <c r="Q23" s="13">
        <v>20225</v>
      </c>
      <c r="R23" s="13">
        <v>23692</v>
      </c>
      <c r="S23" s="131">
        <v>12902</v>
      </c>
      <c r="T23" s="55" t="s">
        <v>2</v>
      </c>
    </row>
    <row r="24" spans="1:20" s="99" customFormat="1" ht="10.5" customHeight="1">
      <c r="A24" s="53" t="s">
        <v>126</v>
      </c>
      <c r="B24" s="13">
        <v>826865</v>
      </c>
      <c r="C24" s="13">
        <v>5176</v>
      </c>
      <c r="D24" s="13">
        <v>2291</v>
      </c>
      <c r="E24" s="109">
        <v>421</v>
      </c>
      <c r="F24" s="13">
        <v>11339</v>
      </c>
      <c r="G24" s="17">
        <v>87.6</v>
      </c>
      <c r="H24" s="75">
        <v>5306</v>
      </c>
      <c r="I24" s="17">
        <v>94.8</v>
      </c>
      <c r="J24" s="17">
        <v>11.5</v>
      </c>
      <c r="K24" s="128">
        <v>1.17</v>
      </c>
      <c r="L24" s="5">
        <v>1</v>
      </c>
      <c r="M24" s="143">
        <v>600</v>
      </c>
      <c r="N24" s="108" t="s">
        <v>220</v>
      </c>
      <c r="O24" s="5">
        <v>122</v>
      </c>
      <c r="P24" s="5">
        <v>32</v>
      </c>
      <c r="Q24" s="13">
        <v>24418</v>
      </c>
      <c r="R24" s="13">
        <v>24309</v>
      </c>
      <c r="S24" s="131">
        <v>13004</v>
      </c>
      <c r="T24" s="55" t="s">
        <v>126</v>
      </c>
    </row>
    <row r="25" spans="1:20" s="99" customFormat="1" ht="10.5" customHeight="1">
      <c r="A25" s="53" t="s">
        <v>228</v>
      </c>
      <c r="B25" s="13">
        <v>824030</v>
      </c>
      <c r="C25" s="13">
        <v>5078</v>
      </c>
      <c r="D25" s="13">
        <v>1028</v>
      </c>
      <c r="E25" s="109">
        <v>332</v>
      </c>
      <c r="F25" s="13">
        <v>12584</v>
      </c>
      <c r="G25" s="17">
        <v>92.9</v>
      </c>
      <c r="H25" s="75">
        <v>5038</v>
      </c>
      <c r="I25" s="17">
        <v>89.1</v>
      </c>
      <c r="J25" s="17">
        <v>12.2</v>
      </c>
      <c r="K25" s="128">
        <v>1.22</v>
      </c>
      <c r="L25" s="5">
        <v>3</v>
      </c>
      <c r="M25" s="143">
        <v>542</v>
      </c>
      <c r="N25" s="108" t="s">
        <v>231</v>
      </c>
      <c r="O25" s="5">
        <v>174</v>
      </c>
      <c r="P25" s="5">
        <v>21</v>
      </c>
      <c r="Q25" s="13">
        <v>16598</v>
      </c>
      <c r="R25" s="13">
        <v>24485</v>
      </c>
      <c r="S25" s="131">
        <v>12922</v>
      </c>
      <c r="T25" s="55" t="s">
        <v>228</v>
      </c>
    </row>
    <row r="26" spans="1:20" s="99" customFormat="1" ht="10.5" customHeight="1">
      <c r="A26" s="53" t="s">
        <v>237</v>
      </c>
      <c r="B26" s="13">
        <v>824743</v>
      </c>
      <c r="C26" s="13">
        <v>5194</v>
      </c>
      <c r="D26" s="13">
        <v>1040</v>
      </c>
      <c r="E26" s="109">
        <v>444</v>
      </c>
      <c r="F26" s="13">
        <v>15819</v>
      </c>
      <c r="G26" s="17">
        <v>90.6</v>
      </c>
      <c r="H26" s="75">
        <v>4525</v>
      </c>
      <c r="I26" s="17">
        <v>87.3</v>
      </c>
      <c r="J26" s="17">
        <v>11.3</v>
      </c>
      <c r="K26" s="128">
        <v>1.21</v>
      </c>
      <c r="L26" s="5">
        <v>2</v>
      </c>
      <c r="M26" s="143">
        <v>165</v>
      </c>
      <c r="N26" s="108" t="s">
        <v>239</v>
      </c>
      <c r="O26" s="5">
        <v>85</v>
      </c>
      <c r="P26" s="5">
        <v>94</v>
      </c>
      <c r="Q26" s="13">
        <v>28911</v>
      </c>
      <c r="R26" s="13">
        <v>24397</v>
      </c>
      <c r="S26" s="131">
        <v>12991</v>
      </c>
      <c r="T26" s="55" t="s">
        <v>237</v>
      </c>
    </row>
    <row r="27" spans="1:20" s="99" customFormat="1" ht="10.5" customHeight="1">
      <c r="A27" s="53" t="s">
        <v>246</v>
      </c>
      <c r="B27" s="13">
        <v>824466</v>
      </c>
      <c r="C27" s="13">
        <v>5117</v>
      </c>
      <c r="D27" s="13">
        <v>1429</v>
      </c>
      <c r="E27" s="109">
        <v>521</v>
      </c>
      <c r="F27" s="13">
        <v>8794</v>
      </c>
      <c r="G27" s="17">
        <v>97.5</v>
      </c>
      <c r="H27" s="75">
        <v>4628</v>
      </c>
      <c r="I27" s="17" t="s">
        <v>104</v>
      </c>
      <c r="J27" s="17" t="s">
        <v>104</v>
      </c>
      <c r="K27" s="128">
        <v>1.21</v>
      </c>
      <c r="L27" s="5">
        <v>2</v>
      </c>
      <c r="M27" s="143">
        <v>3530</v>
      </c>
      <c r="N27" s="108" t="s">
        <v>249</v>
      </c>
      <c r="O27" s="5">
        <v>226</v>
      </c>
      <c r="P27" s="5">
        <v>76</v>
      </c>
      <c r="Q27" s="13">
        <v>25136</v>
      </c>
      <c r="R27" s="13">
        <v>24468</v>
      </c>
      <c r="S27" s="131">
        <v>13020</v>
      </c>
      <c r="T27" s="55" t="s">
        <v>246</v>
      </c>
    </row>
    <row r="28" spans="1:20" s="116" customFormat="1" ht="10.5" customHeight="1">
      <c r="A28" s="56" t="s">
        <v>248</v>
      </c>
      <c r="B28" s="104">
        <v>824220</v>
      </c>
      <c r="C28" s="105" t="s">
        <v>104</v>
      </c>
      <c r="D28" s="104">
        <v>1247</v>
      </c>
      <c r="E28" s="105" t="s">
        <v>104</v>
      </c>
      <c r="F28" s="104">
        <v>8056</v>
      </c>
      <c r="G28" s="105" t="s">
        <v>104</v>
      </c>
      <c r="H28" s="105" t="s">
        <v>104</v>
      </c>
      <c r="I28" s="105" t="s">
        <v>104</v>
      </c>
      <c r="J28" s="105" t="s">
        <v>104</v>
      </c>
      <c r="K28" s="147" t="s">
        <v>140</v>
      </c>
      <c r="L28" s="20">
        <v>2</v>
      </c>
      <c r="M28" s="149">
        <v>120</v>
      </c>
      <c r="N28" s="150" t="s">
        <v>104</v>
      </c>
      <c r="O28" s="20">
        <v>34</v>
      </c>
      <c r="P28" s="20">
        <v>16</v>
      </c>
      <c r="Q28" s="104">
        <v>21614</v>
      </c>
      <c r="R28" s="104">
        <v>24203</v>
      </c>
      <c r="S28" s="104">
        <v>13097</v>
      </c>
      <c r="T28" s="57" t="s">
        <v>248</v>
      </c>
    </row>
    <row r="29" spans="1:22" s="102" customFormat="1" ht="3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04" t="s">
        <v>104</v>
      </c>
      <c r="Q29" s="20"/>
      <c r="R29" s="20"/>
      <c r="S29" s="20"/>
      <c r="T29" s="57"/>
      <c r="U29" s="106"/>
      <c r="V29" s="20"/>
    </row>
    <row r="30" spans="1:20" s="111" customFormat="1" ht="13.5" customHeight="1">
      <c r="A30" s="125" t="s">
        <v>59</v>
      </c>
      <c r="B30" s="144">
        <f>B28-B27</f>
        <v>-246</v>
      </c>
      <c r="C30" s="145">
        <f>(C27-C26)/C26*100</f>
        <v>-1.482479784366577</v>
      </c>
      <c r="D30" s="145">
        <f>(D28-D27)/D27*100</f>
        <v>-12.736179146256124</v>
      </c>
      <c r="E30" s="146">
        <f>(E27-E26)/E26*100</f>
        <v>17.34234234234234</v>
      </c>
      <c r="F30" s="146">
        <f>(F28-F27)/F27*100</f>
        <v>-8.39208551284967</v>
      </c>
      <c r="G30" s="146">
        <v>7.6</v>
      </c>
      <c r="H30" s="146">
        <f>(H27-H26)/H26*100</f>
        <v>2.276243093922652</v>
      </c>
      <c r="I30" s="146">
        <f>(I26-I25)/I25*100</f>
        <v>-2.0202020202020172</v>
      </c>
      <c r="J30" s="146">
        <f>(J26-J25)/J25*100</f>
        <v>-7.377049180327858</v>
      </c>
      <c r="K30" s="148">
        <f>1.21-1.21</f>
        <v>0</v>
      </c>
      <c r="L30" s="146">
        <f>(L28-L27)/L27*100</f>
        <v>0</v>
      </c>
      <c r="M30" s="146">
        <f>(M28-M27)/M27*100</f>
        <v>-96.60056657223795</v>
      </c>
      <c r="N30" s="146">
        <v>-0.1</v>
      </c>
      <c r="O30" s="146">
        <f>(3350-22600)/22600*100</f>
        <v>-85.17699115044249</v>
      </c>
      <c r="P30" s="146">
        <f>(1560-7600)/7600*100</f>
        <v>-79.47368421052632</v>
      </c>
      <c r="Q30" s="146">
        <f>(Q28-Q27)/Q27*100</f>
        <v>-14.011775938892427</v>
      </c>
      <c r="R30" s="151">
        <f>(R28-R27)/R27*100</f>
        <v>-1.083047245381723</v>
      </c>
      <c r="S30" s="152">
        <f>(S28-S27)/S27*100</f>
        <v>0.5913978494623656</v>
      </c>
      <c r="T30" s="134" t="s">
        <v>59</v>
      </c>
    </row>
    <row r="31" spans="1:20" s="111" customFormat="1" ht="13.5" customHeight="1">
      <c r="A31" s="126" t="s">
        <v>177</v>
      </c>
      <c r="B31" s="144">
        <f>B28-B16</f>
        <v>-4832</v>
      </c>
      <c r="C31" s="145">
        <v>1</v>
      </c>
      <c r="D31" s="146">
        <f>(D28-D16)/D16*100</f>
        <v>-1.811023622047244</v>
      </c>
      <c r="E31" s="146">
        <f>(E27-E15)/E15*100</f>
        <v>44.72222222222222</v>
      </c>
      <c r="F31" s="145">
        <f>(F28-F16)/F16*100</f>
        <v>-3.9236732259988076</v>
      </c>
      <c r="G31" s="146">
        <v>-1.3</v>
      </c>
      <c r="H31" s="17" t="s">
        <v>104</v>
      </c>
      <c r="I31" s="146">
        <v>1.5</v>
      </c>
      <c r="J31" s="146">
        <f>(J26-J14)/J14*100</f>
        <v>5.607476635514033</v>
      </c>
      <c r="K31" s="148">
        <f>1.21-1.13</f>
        <v>0.08000000000000007</v>
      </c>
      <c r="L31" s="146">
        <f>(L28-L16)/L16*100</f>
        <v>-60</v>
      </c>
      <c r="M31" s="146">
        <f>(M28-M16)/M16*100</f>
        <v>-53.125</v>
      </c>
      <c r="N31" s="145">
        <v>0.5</v>
      </c>
      <c r="O31" s="146">
        <v>-76.6</v>
      </c>
      <c r="P31" s="146">
        <v>-42.2</v>
      </c>
      <c r="Q31" s="146">
        <f>(Q28-Q16)/Q16*100</f>
        <v>25.897017707362536</v>
      </c>
      <c r="R31" s="145">
        <f>(R28-R16)/R16*100</f>
        <v>3.039720720337179</v>
      </c>
      <c r="S31" s="145">
        <f>(S28-S16)/S16*100</f>
        <v>2.899120050282841</v>
      </c>
      <c r="T31" s="142" t="s">
        <v>238</v>
      </c>
    </row>
    <row r="32" spans="1:20" s="59" customFormat="1" ht="45" customHeight="1">
      <c r="A32" s="58" t="s">
        <v>79</v>
      </c>
      <c r="B32" s="22" t="s">
        <v>130</v>
      </c>
      <c r="C32" s="23" t="s">
        <v>80</v>
      </c>
      <c r="D32" s="22" t="s">
        <v>81</v>
      </c>
      <c r="E32" s="23" t="s">
        <v>82</v>
      </c>
      <c r="F32" s="22" t="s">
        <v>69</v>
      </c>
      <c r="G32" s="23" t="s">
        <v>131</v>
      </c>
      <c r="H32" s="22" t="s">
        <v>83</v>
      </c>
      <c r="I32" s="156" t="s">
        <v>132</v>
      </c>
      <c r="J32" s="157"/>
      <c r="K32" s="22" t="s">
        <v>78</v>
      </c>
      <c r="L32" s="156" t="s">
        <v>38</v>
      </c>
      <c r="M32" s="157"/>
      <c r="N32" s="23" t="s">
        <v>133</v>
      </c>
      <c r="O32" s="156" t="s">
        <v>37</v>
      </c>
      <c r="P32" s="157"/>
      <c r="Q32" s="158" t="s">
        <v>105</v>
      </c>
      <c r="R32" s="159"/>
      <c r="S32" s="160"/>
      <c r="T32" s="71" t="s">
        <v>79</v>
      </c>
    </row>
    <row r="33" spans="1:16" s="9" customFormat="1" ht="10.5" customHeight="1">
      <c r="A33" s="24" t="s">
        <v>145</v>
      </c>
      <c r="F33" s="73"/>
      <c r="N33" s="7"/>
      <c r="P33" s="7"/>
    </row>
    <row r="34" spans="1:16" s="9" customFormat="1" ht="10.5" customHeight="1">
      <c r="A34" s="9" t="s">
        <v>185</v>
      </c>
      <c r="H34" s="115"/>
      <c r="K34" s="7" t="s">
        <v>155</v>
      </c>
      <c r="N34" s="7"/>
      <c r="P34" s="7"/>
    </row>
    <row r="35" spans="1:16" s="9" customFormat="1" ht="10.5" customHeight="1">
      <c r="A35" s="24" t="s">
        <v>186</v>
      </c>
      <c r="K35" s="24" t="s">
        <v>188</v>
      </c>
      <c r="N35" s="7"/>
      <c r="P35" s="7"/>
    </row>
    <row r="36" spans="1:16" s="9" customFormat="1" ht="10.5" customHeight="1">
      <c r="A36" s="24" t="s">
        <v>128</v>
      </c>
      <c r="K36" s="7" t="s">
        <v>139</v>
      </c>
      <c r="N36" s="7"/>
      <c r="P36" s="7"/>
    </row>
    <row r="37" spans="1:16" s="9" customFormat="1" ht="10.5" customHeight="1">
      <c r="A37" s="9" t="s">
        <v>129</v>
      </c>
      <c r="K37" s="7" t="s">
        <v>156</v>
      </c>
      <c r="N37" s="7"/>
      <c r="P37" s="7"/>
    </row>
    <row r="38" spans="1:16" s="9" customFormat="1" ht="10.5" customHeight="1">
      <c r="A38" s="7" t="s">
        <v>194</v>
      </c>
      <c r="K38" s="9" t="s">
        <v>172</v>
      </c>
      <c r="N38" s="7"/>
      <c r="P38" s="7"/>
    </row>
    <row r="39" spans="1:16" s="9" customFormat="1" ht="10.5" customHeight="1">
      <c r="A39" s="7" t="s">
        <v>157</v>
      </c>
      <c r="K39" s="7" t="s">
        <v>168</v>
      </c>
      <c r="N39" s="7"/>
      <c r="P39" s="7"/>
    </row>
    <row r="40" spans="1:14" s="9" customFormat="1" ht="10.5" customHeight="1">
      <c r="A40" s="7" t="s">
        <v>201</v>
      </c>
      <c r="H40" s="73"/>
      <c r="K40" s="7" t="s">
        <v>169</v>
      </c>
      <c r="N40" s="7"/>
    </row>
    <row r="41" spans="1:14" s="9" customFormat="1" ht="10.5" customHeight="1">
      <c r="A41" s="7" t="s">
        <v>202</v>
      </c>
      <c r="D41" s="73"/>
      <c r="G41" s="9" t="s">
        <v>122</v>
      </c>
      <c r="K41" s="24" t="s">
        <v>138</v>
      </c>
      <c r="N41" s="7"/>
    </row>
    <row r="42" spans="1:16" s="9" customFormat="1" ht="10.5" customHeight="1">
      <c r="A42" s="8"/>
      <c r="K42" s="24"/>
      <c r="N42" s="7"/>
      <c r="P42" s="7"/>
    </row>
    <row r="43" spans="1:16" s="9" customFormat="1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4"/>
      <c r="N43" s="7"/>
      <c r="P43" s="7"/>
    </row>
    <row r="44" spans="11:17" ht="13.5">
      <c r="K44" s="7"/>
      <c r="L44" s="9"/>
      <c r="M44" s="9"/>
      <c r="N44" s="7"/>
      <c r="O44" s="9"/>
      <c r="P44" s="9"/>
      <c r="Q44" s="9"/>
    </row>
    <row r="61" spans="1:10" ht="13.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E116" s="5"/>
      <c r="F116" s="5"/>
      <c r="G116" s="5"/>
      <c r="H116" s="5"/>
      <c r="I116" s="5"/>
      <c r="J116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2:P32"/>
    <mergeCell ref="L32:M32"/>
    <mergeCell ref="I32:J32"/>
    <mergeCell ref="Q32:S32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T30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1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C19" sqref="C19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69" t="s">
        <v>5</v>
      </c>
      <c r="D3" s="179"/>
      <c r="E3" s="35" t="s">
        <v>6</v>
      </c>
      <c r="F3" s="96" t="s">
        <v>40</v>
      </c>
      <c r="G3" s="97" t="s">
        <v>7</v>
      </c>
      <c r="H3" s="15" t="s">
        <v>8</v>
      </c>
      <c r="I3" s="169" t="s">
        <v>41</v>
      </c>
      <c r="J3" s="179"/>
      <c r="K3" s="169" t="s">
        <v>94</v>
      </c>
      <c r="L3" s="171"/>
      <c r="M3" s="186" t="s">
        <v>95</v>
      </c>
      <c r="N3" s="182"/>
      <c r="O3" s="176" t="s">
        <v>116</v>
      </c>
      <c r="P3" s="186" t="s">
        <v>42</v>
      </c>
      <c r="Q3" s="171"/>
      <c r="R3" s="95" t="s">
        <v>99</v>
      </c>
      <c r="S3" s="176" t="s">
        <v>9</v>
      </c>
      <c r="T3" s="191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61" t="s">
        <v>10</v>
      </c>
      <c r="B4" s="36" t="s">
        <v>11</v>
      </c>
      <c r="C4" s="15" t="s">
        <v>43</v>
      </c>
      <c r="D4" s="64" t="s">
        <v>44</v>
      </c>
      <c r="E4" s="163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88"/>
      <c r="P4" s="187" t="s">
        <v>191</v>
      </c>
      <c r="Q4" s="183" t="s">
        <v>164</v>
      </c>
      <c r="R4" s="15" t="s">
        <v>115</v>
      </c>
      <c r="S4" s="164"/>
      <c r="T4" s="164"/>
      <c r="U4" s="190" t="s">
        <v>10</v>
      </c>
    </row>
    <row r="5" spans="1:21" ht="12" customHeight="1">
      <c r="A5" s="162"/>
      <c r="B5" s="41" t="s">
        <v>17</v>
      </c>
      <c r="C5" s="15" t="s">
        <v>47</v>
      </c>
      <c r="D5" s="65" t="s">
        <v>48</v>
      </c>
      <c r="E5" s="164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88"/>
      <c r="P5" s="184"/>
      <c r="Q5" s="184"/>
      <c r="R5" s="80" t="s">
        <v>100</v>
      </c>
      <c r="S5" s="164"/>
      <c r="T5" s="164"/>
      <c r="U5" s="175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65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89"/>
      <c r="P6" s="185"/>
      <c r="Q6" s="185"/>
      <c r="R6" s="78" t="s">
        <v>162</v>
      </c>
      <c r="S6" s="165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7" t="s">
        <v>36</v>
      </c>
      <c r="H7" s="83" t="s">
        <v>110</v>
      </c>
      <c r="I7" s="93" t="s">
        <v>165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192</v>
      </c>
      <c r="Q7" s="26" t="s">
        <v>161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180</v>
      </c>
      <c r="B9" s="29">
        <v>12708</v>
      </c>
      <c r="C9" s="13">
        <v>2020</v>
      </c>
      <c r="D9" s="13">
        <v>291194</v>
      </c>
      <c r="E9" s="13">
        <v>892</v>
      </c>
      <c r="F9" s="13">
        <v>96920</v>
      </c>
      <c r="G9" s="54">
        <v>145222</v>
      </c>
      <c r="H9" s="103">
        <v>98.4</v>
      </c>
      <c r="I9" s="17">
        <v>100</v>
      </c>
      <c r="J9" s="84">
        <v>1.09</v>
      </c>
      <c r="K9" s="13">
        <v>9731</v>
      </c>
      <c r="L9" s="13">
        <v>18741</v>
      </c>
      <c r="M9" s="29">
        <v>730930</v>
      </c>
      <c r="N9" s="13">
        <v>859091</v>
      </c>
      <c r="O9" s="85">
        <v>1245316</v>
      </c>
      <c r="P9" s="103" t="s">
        <v>233</v>
      </c>
      <c r="Q9" s="17">
        <v>99.2</v>
      </c>
      <c r="R9" s="13" t="s">
        <v>235</v>
      </c>
      <c r="S9" s="13">
        <v>33266</v>
      </c>
      <c r="T9" s="13">
        <v>46115</v>
      </c>
      <c r="U9" s="55" t="s">
        <v>136</v>
      </c>
    </row>
    <row r="10" spans="1:21" ht="10.5" customHeight="1">
      <c r="A10" s="34" t="s">
        <v>137</v>
      </c>
      <c r="B10" s="29">
        <v>12711</v>
      </c>
      <c r="C10" s="13">
        <v>2005</v>
      </c>
      <c r="D10" s="13">
        <v>287373</v>
      </c>
      <c r="E10" s="13">
        <v>909</v>
      </c>
      <c r="F10" s="13">
        <v>100891</v>
      </c>
      <c r="G10" s="54">
        <v>139678</v>
      </c>
      <c r="H10" s="103">
        <v>97.5</v>
      </c>
      <c r="I10" s="17">
        <v>100</v>
      </c>
      <c r="J10" s="84">
        <v>1.2</v>
      </c>
      <c r="K10" s="13">
        <v>8812</v>
      </c>
      <c r="L10" s="13">
        <v>21124</v>
      </c>
      <c r="M10" s="29">
        <v>756139</v>
      </c>
      <c r="N10" s="13">
        <v>784055</v>
      </c>
      <c r="O10" s="85">
        <v>1262099</v>
      </c>
      <c r="P10" s="103" t="s">
        <v>234</v>
      </c>
      <c r="Q10" s="17">
        <v>100</v>
      </c>
      <c r="R10" s="13" t="s">
        <v>236</v>
      </c>
      <c r="S10" s="13">
        <v>29903</v>
      </c>
      <c r="T10" s="13">
        <v>47594</v>
      </c>
      <c r="U10" s="55" t="s">
        <v>137</v>
      </c>
    </row>
    <row r="11" spans="1:21" s="116" customFormat="1" ht="10.5" customHeight="1">
      <c r="A11" s="129" t="s">
        <v>181</v>
      </c>
      <c r="B11" s="104">
        <v>12693</v>
      </c>
      <c r="C11" s="104">
        <v>1960</v>
      </c>
      <c r="D11" s="104">
        <v>282188</v>
      </c>
      <c r="E11" s="104">
        <v>967</v>
      </c>
      <c r="F11" s="104">
        <v>102600</v>
      </c>
      <c r="G11" s="139">
        <v>145395</v>
      </c>
      <c r="H11" s="105">
        <v>98.6</v>
      </c>
      <c r="I11" s="105">
        <v>100.6</v>
      </c>
      <c r="J11" s="133">
        <v>1.36</v>
      </c>
      <c r="K11" s="104">
        <v>8446</v>
      </c>
      <c r="L11" s="104">
        <v>20061</v>
      </c>
      <c r="M11" s="104" t="s">
        <v>211</v>
      </c>
      <c r="N11" s="104">
        <v>660420</v>
      </c>
      <c r="O11" s="137">
        <v>1230330</v>
      </c>
      <c r="P11" s="140">
        <v>96.5</v>
      </c>
      <c r="Q11" s="140">
        <v>99.9</v>
      </c>
      <c r="R11" s="104">
        <v>93695</v>
      </c>
      <c r="S11" s="104">
        <v>42422</v>
      </c>
      <c r="T11" s="104">
        <v>49157</v>
      </c>
      <c r="U11" s="130" t="s">
        <v>181</v>
      </c>
    </row>
    <row r="12" spans="1:73" ht="3" customHeight="1">
      <c r="A12" s="53"/>
      <c r="P12" s="103"/>
      <c r="U12" s="1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245</v>
      </c>
      <c r="B13" s="29" t="s">
        <v>179</v>
      </c>
      <c r="C13" s="13">
        <v>160</v>
      </c>
      <c r="D13" s="13">
        <v>281827</v>
      </c>
      <c r="E13" s="13">
        <v>79</v>
      </c>
      <c r="F13" s="13">
        <v>6757</v>
      </c>
      <c r="G13" s="13">
        <v>11453</v>
      </c>
      <c r="H13" s="103">
        <v>95.6</v>
      </c>
      <c r="I13" s="17">
        <v>85.6</v>
      </c>
      <c r="J13" s="72" t="s">
        <v>224</v>
      </c>
      <c r="K13" s="13">
        <v>671</v>
      </c>
      <c r="L13" s="13">
        <v>1159</v>
      </c>
      <c r="M13" s="13" t="s">
        <v>210</v>
      </c>
      <c r="N13" s="13" t="s">
        <v>219</v>
      </c>
      <c r="O13" s="75">
        <v>1253967</v>
      </c>
      <c r="P13" s="103">
        <v>96.4</v>
      </c>
      <c r="Q13" s="110">
        <v>100</v>
      </c>
      <c r="R13" s="75" t="s">
        <v>244</v>
      </c>
      <c r="S13" s="13">
        <v>4092</v>
      </c>
      <c r="T13" s="13">
        <v>47597</v>
      </c>
      <c r="U13" s="55" t="s">
        <v>147</v>
      </c>
    </row>
    <row r="14" spans="1:21" s="99" customFormat="1" ht="10.5" customHeight="1">
      <c r="A14" s="53" t="s">
        <v>148</v>
      </c>
      <c r="B14" s="29" t="s">
        <v>183</v>
      </c>
      <c r="C14" s="13">
        <v>157</v>
      </c>
      <c r="D14" s="13">
        <v>261452</v>
      </c>
      <c r="E14" s="13">
        <v>86</v>
      </c>
      <c r="F14" s="13">
        <v>9436</v>
      </c>
      <c r="G14" s="13">
        <v>15278</v>
      </c>
      <c r="H14" s="103">
        <v>97</v>
      </c>
      <c r="I14" s="103">
        <v>137.6</v>
      </c>
      <c r="J14" s="72" t="s">
        <v>223</v>
      </c>
      <c r="K14" s="13">
        <v>763</v>
      </c>
      <c r="L14" s="13">
        <v>1082</v>
      </c>
      <c r="M14" s="13" t="s">
        <v>209</v>
      </c>
      <c r="N14" s="13" t="s">
        <v>218</v>
      </c>
      <c r="O14" s="75">
        <v>1265402</v>
      </c>
      <c r="P14" s="103">
        <v>96.4</v>
      </c>
      <c r="Q14" s="110">
        <v>99.9</v>
      </c>
      <c r="R14" s="75">
        <v>93951</v>
      </c>
      <c r="S14" s="13">
        <v>4715</v>
      </c>
      <c r="T14" s="13">
        <v>47801</v>
      </c>
      <c r="U14" s="55" t="s">
        <v>148</v>
      </c>
    </row>
    <row r="15" spans="1:21" s="99" customFormat="1" ht="10.5" customHeight="1">
      <c r="A15" s="53" t="s">
        <v>119</v>
      </c>
      <c r="B15" s="29" t="s">
        <v>187</v>
      </c>
      <c r="C15" s="13">
        <v>172</v>
      </c>
      <c r="D15" s="13">
        <v>278067</v>
      </c>
      <c r="E15" s="13">
        <v>85</v>
      </c>
      <c r="F15" s="13">
        <v>7804</v>
      </c>
      <c r="G15" s="13">
        <v>13618</v>
      </c>
      <c r="H15" s="103">
        <v>97</v>
      </c>
      <c r="I15" s="103">
        <v>119</v>
      </c>
      <c r="J15" s="72">
        <v>1.37</v>
      </c>
      <c r="K15" s="13">
        <v>712</v>
      </c>
      <c r="L15" s="13">
        <v>1240</v>
      </c>
      <c r="M15" s="13" t="s">
        <v>208</v>
      </c>
      <c r="N15" s="13" t="s">
        <v>217</v>
      </c>
      <c r="O15" s="75">
        <v>1264750</v>
      </c>
      <c r="P15" s="103">
        <v>96.3</v>
      </c>
      <c r="Q15" s="110">
        <v>99.6</v>
      </c>
      <c r="R15" s="75">
        <v>94056</v>
      </c>
      <c r="S15" s="13">
        <v>3879</v>
      </c>
      <c r="T15" s="13">
        <v>47832</v>
      </c>
      <c r="U15" s="55" t="s">
        <v>119</v>
      </c>
    </row>
    <row r="16" spans="1:21" s="99" customFormat="1" ht="10.5" customHeight="1">
      <c r="A16" s="53" t="s">
        <v>120</v>
      </c>
      <c r="B16" s="29" t="s">
        <v>190</v>
      </c>
      <c r="C16" s="13">
        <v>155</v>
      </c>
      <c r="D16" s="13">
        <v>276338</v>
      </c>
      <c r="E16" s="13">
        <v>82</v>
      </c>
      <c r="F16" s="13">
        <v>7344</v>
      </c>
      <c r="G16" s="13">
        <v>12473</v>
      </c>
      <c r="H16" s="103">
        <v>98.3</v>
      </c>
      <c r="I16" s="103">
        <v>86.8</v>
      </c>
      <c r="J16" s="72">
        <v>1.37</v>
      </c>
      <c r="K16" s="13">
        <v>726</v>
      </c>
      <c r="L16" s="13">
        <v>1260</v>
      </c>
      <c r="M16" s="13" t="s">
        <v>207</v>
      </c>
      <c r="N16" s="13" t="s">
        <v>216</v>
      </c>
      <c r="O16" s="75">
        <v>1256053</v>
      </c>
      <c r="P16" s="103">
        <v>96</v>
      </c>
      <c r="Q16" s="110">
        <v>99.7</v>
      </c>
      <c r="R16" s="75">
        <v>94007</v>
      </c>
      <c r="S16" s="13">
        <v>4293</v>
      </c>
      <c r="T16" s="13">
        <v>47890</v>
      </c>
      <c r="U16" s="55" t="s">
        <v>120</v>
      </c>
    </row>
    <row r="17" spans="1:21" s="99" customFormat="1" ht="10.5" customHeight="1">
      <c r="A17" s="53" t="s">
        <v>121</v>
      </c>
      <c r="B17" s="29" t="s">
        <v>198</v>
      </c>
      <c r="C17" s="13">
        <v>147</v>
      </c>
      <c r="D17" s="13">
        <v>267119</v>
      </c>
      <c r="E17" s="13">
        <v>86</v>
      </c>
      <c r="F17" s="13">
        <v>10982</v>
      </c>
      <c r="G17" s="13">
        <v>14716</v>
      </c>
      <c r="H17" s="103">
        <v>98.6</v>
      </c>
      <c r="I17" s="103">
        <v>84.5</v>
      </c>
      <c r="J17" s="72">
        <v>1.38</v>
      </c>
      <c r="K17" s="13">
        <v>649</v>
      </c>
      <c r="L17" s="13">
        <v>850</v>
      </c>
      <c r="M17" s="13" t="s">
        <v>206</v>
      </c>
      <c r="N17" s="13" t="s">
        <v>215</v>
      </c>
      <c r="O17" s="75">
        <v>1260145</v>
      </c>
      <c r="P17" s="103">
        <v>96.1</v>
      </c>
      <c r="Q17" s="110">
        <v>99.8</v>
      </c>
      <c r="R17" s="75">
        <v>94083</v>
      </c>
      <c r="S17" s="13">
        <v>3625</v>
      </c>
      <c r="T17" s="13">
        <v>48336</v>
      </c>
      <c r="U17" s="55" t="s">
        <v>121</v>
      </c>
    </row>
    <row r="18" spans="1:21" s="99" customFormat="1" ht="10.5" customHeight="1">
      <c r="A18" s="53" t="s">
        <v>127</v>
      </c>
      <c r="B18" s="29" t="s">
        <v>221</v>
      </c>
      <c r="C18" s="13">
        <v>160</v>
      </c>
      <c r="D18" s="13">
        <v>281961</v>
      </c>
      <c r="E18" s="13">
        <v>88</v>
      </c>
      <c r="F18" s="13">
        <v>7262</v>
      </c>
      <c r="G18" s="13">
        <v>11273</v>
      </c>
      <c r="H18" s="103">
        <v>98.9</v>
      </c>
      <c r="I18" s="103">
        <v>85.1</v>
      </c>
      <c r="J18" s="72">
        <v>1.4</v>
      </c>
      <c r="K18" s="13">
        <v>683</v>
      </c>
      <c r="L18" s="13">
        <v>1112</v>
      </c>
      <c r="M18" s="13" t="s">
        <v>205</v>
      </c>
      <c r="N18" s="13" t="s">
        <v>214</v>
      </c>
      <c r="O18" s="75">
        <v>1242792</v>
      </c>
      <c r="P18" s="103">
        <v>96</v>
      </c>
      <c r="Q18" s="110">
        <v>100.4</v>
      </c>
      <c r="R18" s="75">
        <v>94303</v>
      </c>
      <c r="S18" s="13">
        <v>3106</v>
      </c>
      <c r="T18" s="13">
        <v>48228</v>
      </c>
      <c r="U18" s="55" t="s">
        <v>127</v>
      </c>
    </row>
    <row r="19" spans="1:21" s="99" customFormat="1" ht="10.5" customHeight="1">
      <c r="A19" s="53" t="s">
        <v>123</v>
      </c>
      <c r="B19" s="29" t="s">
        <v>229</v>
      </c>
      <c r="C19" s="13">
        <v>165</v>
      </c>
      <c r="D19" s="13">
        <v>270848</v>
      </c>
      <c r="E19" s="13">
        <v>85</v>
      </c>
      <c r="F19" s="13">
        <v>7378</v>
      </c>
      <c r="G19" s="13">
        <v>8220</v>
      </c>
      <c r="H19" s="103">
        <v>99.9</v>
      </c>
      <c r="I19" s="103">
        <v>87.9</v>
      </c>
      <c r="J19" s="72">
        <v>1.41</v>
      </c>
      <c r="K19" s="13">
        <v>693</v>
      </c>
      <c r="L19" s="13">
        <v>5945</v>
      </c>
      <c r="M19" s="13" t="s">
        <v>204</v>
      </c>
      <c r="N19" s="13" t="s">
        <v>213</v>
      </c>
      <c r="O19" s="75">
        <v>1219291</v>
      </c>
      <c r="P19" s="103">
        <v>96.4</v>
      </c>
      <c r="Q19" s="110">
        <v>100.4</v>
      </c>
      <c r="R19" s="75">
        <v>94959</v>
      </c>
      <c r="S19" s="13">
        <v>3196</v>
      </c>
      <c r="T19" s="13">
        <v>48564</v>
      </c>
      <c r="U19" s="55" t="s">
        <v>123</v>
      </c>
    </row>
    <row r="20" spans="1:21" s="99" customFormat="1" ht="10.5" customHeight="1">
      <c r="A20" s="53" t="s">
        <v>124</v>
      </c>
      <c r="B20" s="29" t="s">
        <v>241</v>
      </c>
      <c r="C20" s="13">
        <v>207</v>
      </c>
      <c r="D20" s="13">
        <v>318488</v>
      </c>
      <c r="E20" s="13">
        <v>78</v>
      </c>
      <c r="F20" s="13">
        <v>9085</v>
      </c>
      <c r="G20" s="13">
        <v>8514</v>
      </c>
      <c r="H20" s="103">
        <v>100.6</v>
      </c>
      <c r="I20" s="103">
        <v>174.6</v>
      </c>
      <c r="J20" s="72">
        <v>1.43</v>
      </c>
      <c r="K20" s="13">
        <v>710</v>
      </c>
      <c r="L20" s="13">
        <v>1717</v>
      </c>
      <c r="M20" s="13" t="s">
        <v>203</v>
      </c>
      <c r="N20" s="13" t="s">
        <v>212</v>
      </c>
      <c r="O20" s="75">
        <v>1216903</v>
      </c>
      <c r="P20" s="103">
        <v>97.1</v>
      </c>
      <c r="Q20" s="110">
        <v>100.1</v>
      </c>
      <c r="R20" s="75">
        <v>95652</v>
      </c>
      <c r="S20" s="13">
        <v>3458</v>
      </c>
      <c r="T20" s="13">
        <v>49157</v>
      </c>
      <c r="U20" s="55" t="s">
        <v>124</v>
      </c>
    </row>
    <row r="21" spans="1:21" s="99" customFormat="1" ht="10.5" customHeight="1">
      <c r="A21" s="53" t="s">
        <v>184</v>
      </c>
      <c r="B21" s="29" t="s">
        <v>250</v>
      </c>
      <c r="C21" s="13">
        <v>167</v>
      </c>
      <c r="D21" s="13">
        <v>279249</v>
      </c>
      <c r="E21" s="13">
        <v>76</v>
      </c>
      <c r="F21" s="13">
        <v>6698</v>
      </c>
      <c r="G21" s="13">
        <v>6997</v>
      </c>
      <c r="H21" s="103">
        <v>98.5</v>
      </c>
      <c r="I21" s="103">
        <v>86.1</v>
      </c>
      <c r="J21" s="72">
        <v>1.43</v>
      </c>
      <c r="K21" s="13">
        <v>605</v>
      </c>
      <c r="L21" s="13">
        <v>1285</v>
      </c>
      <c r="M21" s="13">
        <v>54220</v>
      </c>
      <c r="N21" s="13" t="s">
        <v>226</v>
      </c>
      <c r="O21" s="75">
        <v>1231573</v>
      </c>
      <c r="P21" s="103">
        <v>97.7</v>
      </c>
      <c r="Q21" s="110">
        <v>100</v>
      </c>
      <c r="R21" s="75">
        <v>95923</v>
      </c>
      <c r="S21" s="13">
        <v>3173</v>
      </c>
      <c r="T21" s="13">
        <v>49030</v>
      </c>
      <c r="U21" s="55" t="s">
        <v>184</v>
      </c>
    </row>
    <row r="22" spans="1:21" s="99" customFormat="1" ht="10.5" customHeight="1">
      <c r="A22" s="53" t="s">
        <v>2</v>
      </c>
      <c r="B22" s="29" t="s">
        <v>251</v>
      </c>
      <c r="C22" s="13">
        <v>145</v>
      </c>
      <c r="D22" s="13">
        <v>260644</v>
      </c>
      <c r="E22" s="13">
        <v>71</v>
      </c>
      <c r="F22" s="13">
        <v>7771</v>
      </c>
      <c r="G22" s="13">
        <v>7693</v>
      </c>
      <c r="H22" s="103">
        <v>101.7</v>
      </c>
      <c r="I22" s="103">
        <v>83.9</v>
      </c>
      <c r="J22" s="72">
        <v>1.43</v>
      </c>
      <c r="K22" s="13">
        <v>688</v>
      </c>
      <c r="L22" s="13">
        <v>1158</v>
      </c>
      <c r="M22" s="13" t="s">
        <v>225</v>
      </c>
      <c r="N22" s="13" t="s">
        <v>227</v>
      </c>
      <c r="O22" s="75">
        <v>1232340</v>
      </c>
      <c r="P22" s="103">
        <v>98</v>
      </c>
      <c r="Q22" s="110">
        <v>99.8</v>
      </c>
      <c r="R22" s="75">
        <v>95630</v>
      </c>
      <c r="S22" s="13">
        <v>2993</v>
      </c>
      <c r="T22" s="13">
        <v>49087</v>
      </c>
      <c r="U22" s="55" t="s">
        <v>2</v>
      </c>
    </row>
    <row r="23" spans="1:21" s="99" customFormat="1" ht="10.5" customHeight="1">
      <c r="A23" s="53" t="s">
        <v>126</v>
      </c>
      <c r="B23" s="29" t="s">
        <v>222</v>
      </c>
      <c r="C23" s="13">
        <v>163</v>
      </c>
      <c r="D23" s="13">
        <v>297942</v>
      </c>
      <c r="E23" s="13">
        <v>76</v>
      </c>
      <c r="F23" s="13">
        <v>14077</v>
      </c>
      <c r="G23" s="13">
        <v>14859</v>
      </c>
      <c r="H23" s="103">
        <v>99.8</v>
      </c>
      <c r="I23" s="103">
        <v>88.9</v>
      </c>
      <c r="J23" s="72">
        <v>1.45</v>
      </c>
      <c r="K23" s="13">
        <v>786</v>
      </c>
      <c r="L23" s="13">
        <v>1668</v>
      </c>
      <c r="M23" s="13" t="s">
        <v>232</v>
      </c>
      <c r="N23" s="13" t="s">
        <v>242</v>
      </c>
      <c r="O23" s="75">
        <v>1230330</v>
      </c>
      <c r="P23" s="103">
        <v>98.2</v>
      </c>
      <c r="Q23" s="110">
        <v>99.9</v>
      </c>
      <c r="R23" s="75">
        <v>95990</v>
      </c>
      <c r="S23" s="13">
        <v>3390</v>
      </c>
      <c r="T23" s="13">
        <v>49637</v>
      </c>
      <c r="U23" s="55" t="s">
        <v>126</v>
      </c>
    </row>
    <row r="24" spans="1:21" s="99" customFormat="1" ht="10.5" customHeight="1">
      <c r="A24" s="53" t="s">
        <v>228</v>
      </c>
      <c r="B24" s="29" t="s">
        <v>230</v>
      </c>
      <c r="C24" s="13">
        <v>156</v>
      </c>
      <c r="D24" s="13">
        <v>295929</v>
      </c>
      <c r="E24" s="13">
        <v>84</v>
      </c>
      <c r="F24" s="13">
        <v>7929</v>
      </c>
      <c r="G24" s="13">
        <v>20646</v>
      </c>
      <c r="H24" s="103">
        <v>103.8</v>
      </c>
      <c r="I24" s="103">
        <v>87.8</v>
      </c>
      <c r="J24" s="72">
        <v>1.48</v>
      </c>
      <c r="K24" s="13">
        <v>680</v>
      </c>
      <c r="L24" s="13">
        <v>1040</v>
      </c>
      <c r="M24" s="13" t="s">
        <v>243</v>
      </c>
      <c r="N24" s="13" t="s">
        <v>263</v>
      </c>
      <c r="O24" s="75">
        <v>1242295</v>
      </c>
      <c r="P24" s="103">
        <v>98.4</v>
      </c>
      <c r="Q24" s="110">
        <v>100.3</v>
      </c>
      <c r="R24" s="75">
        <v>97097</v>
      </c>
      <c r="S24" s="13">
        <v>2786</v>
      </c>
      <c r="T24" s="13">
        <v>49384</v>
      </c>
      <c r="U24" s="55" t="s">
        <v>228</v>
      </c>
    </row>
    <row r="25" spans="1:21" s="99" customFormat="1" ht="10.5" customHeight="1">
      <c r="A25" s="53" t="s">
        <v>237</v>
      </c>
      <c r="B25" s="29" t="s">
        <v>240</v>
      </c>
      <c r="C25" s="13">
        <v>159</v>
      </c>
      <c r="D25" s="13">
        <v>283056</v>
      </c>
      <c r="E25" s="13">
        <v>78</v>
      </c>
      <c r="F25" s="13">
        <v>6797</v>
      </c>
      <c r="G25" s="13">
        <v>12421</v>
      </c>
      <c r="H25" s="103" t="s">
        <v>255</v>
      </c>
      <c r="I25" s="103" t="s">
        <v>257</v>
      </c>
      <c r="J25" s="72">
        <v>1.49</v>
      </c>
      <c r="K25" s="13">
        <v>802</v>
      </c>
      <c r="L25" s="13">
        <v>1069</v>
      </c>
      <c r="M25" s="13" t="s">
        <v>261</v>
      </c>
      <c r="N25" s="13" t="s">
        <v>264</v>
      </c>
      <c r="O25" s="75">
        <v>1251868</v>
      </c>
      <c r="P25" s="103">
        <v>98.4</v>
      </c>
      <c r="Q25" s="110">
        <v>100.4</v>
      </c>
      <c r="R25" s="75">
        <v>97243</v>
      </c>
      <c r="S25" s="13">
        <v>3347</v>
      </c>
      <c r="T25" s="13">
        <v>49399</v>
      </c>
      <c r="U25" s="55" t="s">
        <v>237</v>
      </c>
    </row>
    <row r="26" spans="1:21" s="99" customFormat="1" ht="10.5" customHeight="1">
      <c r="A26" s="53" t="s">
        <v>246</v>
      </c>
      <c r="B26" s="29" t="s">
        <v>252</v>
      </c>
      <c r="C26" s="13">
        <v>157</v>
      </c>
      <c r="D26" s="13">
        <v>268802</v>
      </c>
      <c r="E26" s="13">
        <v>87</v>
      </c>
      <c r="F26" s="13">
        <v>8947</v>
      </c>
      <c r="G26" s="13">
        <v>15185</v>
      </c>
      <c r="H26" s="103" t="s">
        <v>254</v>
      </c>
      <c r="I26" s="103" t="s">
        <v>256</v>
      </c>
      <c r="J26" s="72">
        <v>1.51</v>
      </c>
      <c r="K26" s="13">
        <v>706</v>
      </c>
      <c r="L26" s="13">
        <v>15883</v>
      </c>
      <c r="M26" s="13" t="s">
        <v>260</v>
      </c>
      <c r="N26" s="13" t="s">
        <v>262</v>
      </c>
      <c r="O26" s="75">
        <v>1249847</v>
      </c>
      <c r="P26" s="103" t="s">
        <v>258</v>
      </c>
      <c r="Q26" s="110">
        <v>100.2</v>
      </c>
      <c r="R26" s="75">
        <v>97642</v>
      </c>
      <c r="S26" s="13">
        <v>3570</v>
      </c>
      <c r="T26" s="13" t="s">
        <v>104</v>
      </c>
      <c r="U26" s="55" t="s">
        <v>246</v>
      </c>
    </row>
    <row r="27" spans="1:21" s="116" customFormat="1" ht="10.5" customHeight="1">
      <c r="A27" s="56" t="s">
        <v>247</v>
      </c>
      <c r="B27" s="153" t="s">
        <v>253</v>
      </c>
      <c r="C27" s="104" t="s">
        <v>104</v>
      </c>
      <c r="D27" s="104" t="s">
        <v>104</v>
      </c>
      <c r="E27" s="104" t="s">
        <v>104</v>
      </c>
      <c r="F27" s="104" t="s">
        <v>104</v>
      </c>
      <c r="G27" s="104">
        <v>12888</v>
      </c>
      <c r="H27" s="105" t="s">
        <v>104</v>
      </c>
      <c r="I27" s="105" t="s">
        <v>104</v>
      </c>
      <c r="J27" s="105" t="s">
        <v>104</v>
      </c>
      <c r="K27" s="104">
        <v>714</v>
      </c>
      <c r="L27" s="104">
        <v>1099</v>
      </c>
      <c r="M27" s="104" t="s">
        <v>104</v>
      </c>
      <c r="N27" s="104" t="s">
        <v>104</v>
      </c>
      <c r="O27" s="155">
        <v>1260040</v>
      </c>
      <c r="P27" s="136" t="s">
        <v>259</v>
      </c>
      <c r="Q27" s="154" t="s">
        <v>134</v>
      </c>
      <c r="R27" s="155">
        <v>97848</v>
      </c>
      <c r="S27" s="104" t="s">
        <v>104</v>
      </c>
      <c r="T27" s="104" t="s">
        <v>104</v>
      </c>
      <c r="U27" s="57" t="s">
        <v>248</v>
      </c>
    </row>
    <row r="28" spans="1:21" s="116" customFormat="1" ht="3" customHeight="1">
      <c r="A28" s="127"/>
      <c r="B28" s="132"/>
      <c r="C28" s="120"/>
      <c r="D28" s="120"/>
      <c r="E28" s="120"/>
      <c r="F28" s="104"/>
      <c r="G28" s="104"/>
      <c r="H28" s="105"/>
      <c r="I28" s="121"/>
      <c r="J28" s="105"/>
      <c r="K28" s="20"/>
      <c r="L28" s="124"/>
      <c r="M28" s="104" t="s">
        <v>104</v>
      </c>
      <c r="N28" s="120" t="s">
        <v>104</v>
      </c>
      <c r="O28" s="105" t="s">
        <v>104</v>
      </c>
      <c r="P28" s="136"/>
      <c r="Q28" s="123"/>
      <c r="R28" s="138"/>
      <c r="S28" s="121"/>
      <c r="T28" s="104"/>
      <c r="U28" s="57"/>
    </row>
    <row r="29" spans="1:21" s="111" customFormat="1" ht="13.5" customHeight="1">
      <c r="A29" s="125" t="s">
        <v>59</v>
      </c>
      <c r="B29" s="144">
        <f>12675-12674</f>
        <v>1</v>
      </c>
      <c r="C29" s="146">
        <f>(1569440-1588076)/1588076*100</f>
        <v>-1.1734954750276436</v>
      </c>
      <c r="D29" s="146">
        <f>(D26-D25)/D25*100</f>
        <v>-5.035752642586626</v>
      </c>
      <c r="E29" s="146">
        <f>(87456-78481)/78481*100</f>
        <v>11.43588894127241</v>
      </c>
      <c r="F29" s="146">
        <f>(F26-F25)/F25*100</f>
        <v>31.63160217743122</v>
      </c>
      <c r="G29" s="146">
        <f>(G27-G26)/G26*100</f>
        <v>-15.12676983865657</v>
      </c>
      <c r="H29" s="145">
        <v>1.6</v>
      </c>
      <c r="I29" s="146">
        <f>(137.1-86.1)/86.1*100</f>
        <v>59.23344947735192</v>
      </c>
      <c r="J29" s="148">
        <v>0.02</v>
      </c>
      <c r="K29" s="146">
        <f>(K27-K26)/K26*100</f>
        <v>1.13314447592068</v>
      </c>
      <c r="L29" s="146">
        <f>(109885-1588339)/1588339*100</f>
        <v>-93.08176654983602</v>
      </c>
      <c r="M29" s="146">
        <f>(6608422-5851174)/5851174*100</f>
        <v>12.94181304469838</v>
      </c>
      <c r="N29" s="146">
        <f>(6168575-6057589)/6057589*100</f>
        <v>1.8321810872279385</v>
      </c>
      <c r="O29" s="146">
        <f>(O27-O26)/O26*100</f>
        <v>0.8155398220742219</v>
      </c>
      <c r="P29" s="146">
        <v>0.3</v>
      </c>
      <c r="Q29" s="146">
        <v>-0.1</v>
      </c>
      <c r="R29" s="146">
        <f>(9784847-9764231)/9764231*100</f>
        <v>0.21113797901749762</v>
      </c>
      <c r="S29" s="146">
        <f>(S26-S25)/S25*100</f>
        <v>6.662682999701225</v>
      </c>
      <c r="T29" s="146">
        <f>(493993-493836)/493836*100</f>
        <v>0.031791930924436454</v>
      </c>
      <c r="U29" s="134" t="s">
        <v>59</v>
      </c>
    </row>
    <row r="30" spans="1:21" s="111" customFormat="1" ht="13.5" customHeight="1">
      <c r="A30" s="126" t="s">
        <v>177</v>
      </c>
      <c r="B30" s="144">
        <f>12675-12700</f>
        <v>-25</v>
      </c>
      <c r="C30" s="146">
        <v>0.1</v>
      </c>
      <c r="D30" s="146">
        <f>(D26-D14)/D14*100</f>
        <v>2.8112234750546943</v>
      </c>
      <c r="E30" s="146">
        <f>(87456-85953)/85953*100</f>
        <v>1.748630065268228</v>
      </c>
      <c r="F30" s="146">
        <f>(F26-F14)/F14*100</f>
        <v>-5.182280627384485</v>
      </c>
      <c r="G30" s="146">
        <v>-5.4</v>
      </c>
      <c r="H30" s="146">
        <v>4.9</v>
      </c>
      <c r="I30" s="146">
        <v>-0.4</v>
      </c>
      <c r="J30" s="148">
        <f>1.51-1.36</f>
        <v>0.1499999999999999</v>
      </c>
      <c r="K30" s="146">
        <f>(K27-K15)/K15*100</f>
        <v>0.2808988764044944</v>
      </c>
      <c r="L30" s="146">
        <f>(L27-L15)/L15*100</f>
        <v>-11.370967741935484</v>
      </c>
      <c r="M30" s="146">
        <v>9.7</v>
      </c>
      <c r="N30" s="146">
        <v>15.5</v>
      </c>
      <c r="O30" s="146">
        <f>(O27-O15)/O15*100</f>
        <v>-0.3724056137576596</v>
      </c>
      <c r="P30" s="146">
        <v>2.6</v>
      </c>
      <c r="Q30" s="146">
        <v>0.4</v>
      </c>
      <c r="R30" s="146">
        <f>(9784847-9405622)/9405622*100</f>
        <v>4.031897093036483</v>
      </c>
      <c r="S30" s="146">
        <f>(S26-S14)/S14*100</f>
        <v>-24.284199363732768</v>
      </c>
      <c r="T30" s="146">
        <v>3.8</v>
      </c>
      <c r="U30" s="135" t="s">
        <v>177</v>
      </c>
    </row>
    <row r="31" spans="1:21" s="70" customFormat="1" ht="39.75" customHeight="1">
      <c r="A31" s="69" t="s">
        <v>87</v>
      </c>
      <c r="B31" s="22" t="s">
        <v>117</v>
      </c>
      <c r="C31" s="28" t="s">
        <v>67</v>
      </c>
      <c r="D31" s="22" t="s">
        <v>68</v>
      </c>
      <c r="E31" s="21" t="s">
        <v>70</v>
      </c>
      <c r="F31" s="22" t="s">
        <v>71</v>
      </c>
      <c r="G31" s="22" t="s">
        <v>69</v>
      </c>
      <c r="H31" s="28" t="s">
        <v>72</v>
      </c>
      <c r="I31" s="21" t="s">
        <v>73</v>
      </c>
      <c r="J31" s="21" t="s">
        <v>74</v>
      </c>
      <c r="K31" s="156" t="s">
        <v>38</v>
      </c>
      <c r="L31" s="157"/>
      <c r="M31" s="156" t="s">
        <v>101</v>
      </c>
      <c r="N31" s="157"/>
      <c r="O31" s="60" t="s">
        <v>102</v>
      </c>
      <c r="P31" s="28" t="s">
        <v>76</v>
      </c>
      <c r="Q31" s="22" t="s">
        <v>75</v>
      </c>
      <c r="R31" s="28" t="s">
        <v>76</v>
      </c>
      <c r="S31" s="22" t="s">
        <v>106</v>
      </c>
      <c r="T31" s="22" t="s">
        <v>77</v>
      </c>
      <c r="U31" s="60" t="s">
        <v>3</v>
      </c>
    </row>
    <row r="32" s="9" customFormat="1" ht="10.5" customHeight="1">
      <c r="A32" s="24" t="s">
        <v>135</v>
      </c>
    </row>
    <row r="33" spans="1:21" s="9" customFormat="1" ht="10.5" customHeight="1">
      <c r="A33" s="24" t="s">
        <v>146</v>
      </c>
      <c r="G33" s="73"/>
      <c r="K33" s="9" t="s">
        <v>143</v>
      </c>
      <c r="S33" s="91"/>
      <c r="T33" s="91"/>
      <c r="U33" s="91"/>
    </row>
    <row r="34" spans="1:21" s="9" customFormat="1" ht="10.5" customHeight="1">
      <c r="A34" s="9" t="s">
        <v>141</v>
      </c>
      <c r="G34" s="73"/>
      <c r="K34" s="9" t="s">
        <v>144</v>
      </c>
      <c r="S34" s="91"/>
      <c r="T34" s="91"/>
      <c r="U34" s="91"/>
    </row>
    <row r="35" spans="1:21" s="9" customFormat="1" ht="10.5" customHeight="1">
      <c r="A35" s="9" t="s">
        <v>158</v>
      </c>
      <c r="K35" s="9" t="s">
        <v>173</v>
      </c>
      <c r="S35" s="91"/>
      <c r="T35" s="92"/>
      <c r="U35" s="91"/>
    </row>
    <row r="36" spans="1:21" s="9" customFormat="1" ht="10.5" customHeight="1">
      <c r="A36" s="9" t="s">
        <v>195</v>
      </c>
      <c r="K36" s="9" t="s">
        <v>163</v>
      </c>
      <c r="S36" s="91"/>
      <c r="T36" s="92"/>
      <c r="U36" s="91"/>
    </row>
    <row r="37" spans="1:21" s="9" customFormat="1" ht="10.5" customHeight="1">
      <c r="A37" s="9" t="s">
        <v>196</v>
      </c>
      <c r="J37" s="91"/>
      <c r="K37" s="9" t="s">
        <v>193</v>
      </c>
      <c r="S37" s="91"/>
      <c r="T37" s="91"/>
      <c r="U37" s="91"/>
    </row>
    <row r="38" spans="1:21" s="9" customFormat="1" ht="10.5" customHeight="1">
      <c r="A38" s="9" t="s">
        <v>197</v>
      </c>
      <c r="J38" s="91"/>
      <c r="S38" s="91"/>
      <c r="T38" s="91"/>
      <c r="U38" s="91"/>
    </row>
    <row r="39" spans="1:20" ht="10.5" customHeight="1">
      <c r="A39" s="9" t="s">
        <v>159</v>
      </c>
      <c r="B39" s="9"/>
      <c r="C39" s="9"/>
      <c r="D39" s="9"/>
      <c r="E39" s="9"/>
      <c r="F39" s="9"/>
      <c r="G39" s="9"/>
      <c r="H39" s="9"/>
      <c r="I39" s="73"/>
      <c r="J39" s="91"/>
      <c r="T39" s="98"/>
    </row>
    <row r="40" spans="1:9" ht="10.5" customHeight="1">
      <c r="A40" s="9" t="s">
        <v>142</v>
      </c>
      <c r="B40" s="9"/>
      <c r="C40" s="9"/>
      <c r="D40" s="9"/>
      <c r="E40" s="9"/>
      <c r="F40" s="9"/>
      <c r="G40" s="9"/>
      <c r="H40" s="9"/>
      <c r="I40" s="73"/>
    </row>
    <row r="41" spans="15:19" ht="13.5">
      <c r="O41" s="18" t="s">
        <v>125</v>
      </c>
      <c r="S41" s="99"/>
    </row>
  </sheetData>
  <sheetProtection/>
  <mergeCells count="15">
    <mergeCell ref="C3:D3"/>
    <mergeCell ref="I3:J3"/>
    <mergeCell ref="A4:A5"/>
    <mergeCell ref="E4:E6"/>
    <mergeCell ref="S3:S6"/>
    <mergeCell ref="U4:U5"/>
    <mergeCell ref="T3:T5"/>
    <mergeCell ref="K31:L31"/>
    <mergeCell ref="M31:N31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29 I3:N3 Q5 A29 H8:Q8 J7:O7 I6:O6 J5:O5 P3:Q3 S3 U3 J4:O4 Q6" numberStoredAsText="1"/>
    <ignoredError sqref="C31 Q31 I31 H31 N31 K31:L31 D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2017-08-24T05:28:52Z</cp:lastPrinted>
  <dcterms:created xsi:type="dcterms:W3CDTF">1997-01-08T22:48:59Z</dcterms:created>
  <dcterms:modified xsi:type="dcterms:W3CDTF">2017-08-24T05:31:13Z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