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1110" windowWidth="21630" windowHeight="5010" firstSheet="3" activeTab="3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45621" calcMode="manual"/>
</workbook>
</file>

<file path=xl/calcChain.xml><?xml version="1.0" encoding="utf-8"?>
<calcChain xmlns="http://schemas.openxmlformats.org/spreadsheetml/2006/main">
  <c r="D12" i="2" l="1"/>
  <c r="D10" i="2"/>
  <c r="D9" i="2"/>
  <c r="D8" i="2"/>
  <c r="D11" i="2" s="1"/>
  <c r="D13" i="2" s="1"/>
  <c r="E9" i="2" s="1"/>
  <c r="X5" i="2"/>
  <c r="X8" i="2" s="1"/>
  <c r="X4" i="2"/>
  <c r="E10" i="2" l="1"/>
  <c r="E8" i="2"/>
  <c r="E11" i="2" s="1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C5" i="4" l="1"/>
  <c r="C5" i="3"/>
</calcChain>
</file>

<file path=xl/sharedStrings.xml><?xml version="1.0" encoding="utf-8"?>
<sst xmlns="http://schemas.openxmlformats.org/spreadsheetml/2006/main" count="85" uniqueCount="51">
  <si>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</si>
  <si>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</si>
  <si>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</si>
  <si>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</si>
  <si>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</si>
  <si>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</si>
  <si>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</si>
  <si>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</si>
  <si>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</si>
  <si>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</si>
  <si>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</si>
  <si>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</si>
  <si>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</si>
  <si>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</si>
  <si>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</si>
  <si>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</si>
  <si>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</si>
  <si>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</si>
  <si>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</si>
  <si>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</si>
  <si>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</si>
  <si>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</si>
  <si>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</si>
  <si>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</si>
  <si>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</si>
  <si>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</si>
  <si>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</si>
  <si>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</si>
  <si>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</si>
  <si>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>　　占める割合</t>
  </si>
  <si>
    <t xml:space="preserve">  ※〔 〕は総人口に</t>
    <rPh sb="7" eb="10">
      <t>ソウジンコウ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</si>
  <si>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</si>
  <si>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</si>
  <si>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</si>
  <si>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</si>
  <si>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</si>
  <si>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</si>
  <si>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</si>
  <si>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</si>
  <si>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</si>
  <si>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総人口に占める割合</t>
    <rPh sb="0" eb="3">
      <t>ソウジンコウ</t>
    </rPh>
    <rPh sb="4" eb="5">
      <t>シ</t>
    </rPh>
    <rPh sb="7" eb="9">
      <t>ワリアイ</t>
    </rPh>
    <phoneticPr fontId="2"/>
  </si>
  <si>
    <t>（平成28年10月1日現在）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</si>
  <si>
    <t>（平成28年10月１日現在）</t>
    <rPh sb="1" eb="3">
      <t>ヘイセイ</t>
    </rPh>
    <rPh sb="5" eb="6">
      <t>１０ネン</t>
    </rPh>
    <rPh sb="8" eb="9">
      <t>ガツ</t>
    </rPh>
    <rPh sb="10" eb="11">
      <t>ヒ</t>
    </rPh>
    <rPh sb="11" eb="13">
      <t>ゲンザイ</t>
    </rPh>
    <phoneticPr fontId="2"/>
  </si>
  <si>
    <t>総人口</t>
    <rPh sb="0" eb="3">
      <t>ソウジンコウ</t>
    </rPh>
    <phoneticPr fontId="2"/>
  </si>
  <si>
    <t>（うち年齢不詳 2,453人）</t>
    <rPh sb="3" eb="5">
      <t>ネンレイ</t>
    </rPh>
    <rPh sb="5" eb="7">
      <t>フショウ</t>
    </rPh>
    <rPh sb="13" eb="14">
      <t>ニン</t>
    </rPh>
    <phoneticPr fontId="2"/>
  </si>
  <si>
    <t>（うち年齢不詳 1,903人）</t>
    <rPh sb="3" eb="5">
      <t>ネンレイ</t>
    </rPh>
    <rPh sb="5" eb="7">
      <t>フショウ</t>
    </rPh>
    <rPh sb="13" eb="14">
      <t>ニン</t>
    </rPh>
    <phoneticPr fontId="2"/>
  </si>
  <si>
    <t>（うち年齢不詳2,453人）</t>
    <rPh sb="3" eb="5">
      <t>ネンレイ</t>
    </rPh>
    <rPh sb="5" eb="7">
      <t>フショウ</t>
    </rPh>
    <rPh sb="12" eb="13">
      <t>ニン</t>
    </rPh>
    <phoneticPr fontId="2"/>
  </si>
  <si>
    <t>（うち年齢不詳1,903人）</t>
    <rPh sb="3" eb="5">
      <t>ネンレイ</t>
    </rPh>
    <rPh sb="5" eb="7">
      <t>フショウ</t>
    </rPh>
    <rPh sb="12" eb="13">
      <t>ニン</t>
    </rPh>
    <phoneticPr fontId="2"/>
  </si>
  <si>
    <t>人　〔13.8％〕</t>
    <rPh sb="0" eb="1">
      <t>ニン</t>
    </rPh>
    <phoneticPr fontId="2"/>
  </si>
  <si>
    <t>人　〔57.4％〕</t>
    <rPh sb="0" eb="1">
      <t>ニン</t>
    </rPh>
    <phoneticPr fontId="2"/>
  </si>
  <si>
    <t>人　〔28.3％〕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</si>
</sst>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18026</c:v>
                </c:pt>
                <c:pt idx="1">
                  <c:v>19725</c:v>
                </c:pt>
                <c:pt idx="2">
                  <c:v>20689</c:v>
                </c:pt>
                <c:pt idx="3">
                  <c:v>22159</c:v>
                </c:pt>
                <c:pt idx="4">
                  <c:v>17079</c:v>
                </c:pt>
                <c:pt idx="5">
                  <c:v>18026</c:v>
                </c:pt>
                <c:pt idx="6">
                  <c:v>21784</c:v>
                </c:pt>
                <c:pt idx="7">
                  <c:v>24335</c:v>
                </c:pt>
                <c:pt idx="8">
                  <c:v>26498</c:v>
                </c:pt>
                <c:pt idx="9">
                  <c:v>24413</c:v>
                </c:pt>
                <c:pt idx="10">
                  <c:v>23275</c:v>
                </c:pt>
                <c:pt idx="11">
                  <c:v>25928</c:v>
                </c:pt>
                <c:pt idx="12">
                  <c:v>29751</c:v>
                </c:pt>
                <c:pt idx="13">
                  <c:v>33266</c:v>
                </c:pt>
                <c:pt idx="14">
                  <c:v>19748</c:v>
                </c:pt>
                <c:pt idx="15">
                  <c:v>17813</c:v>
                </c:pt>
                <c:pt idx="16">
                  <c:v>14085</c:v>
                </c:pt>
                <c:pt idx="17">
                  <c:v>8579</c:v>
                </c:pt>
                <c:pt idx="18">
                  <c:v>3070</c:v>
                </c:pt>
                <c:pt idx="19">
                  <c:v>525</c:v>
                </c:pt>
                <c:pt idx="2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1488000"/>
        <c:axId val="171489536"/>
      </c:barChart>
      <c:catAx>
        <c:axId val="171488000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48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48953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48800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17237</c:v>
                </c:pt>
                <c:pt idx="1">
                  <c:v>19070</c:v>
                </c:pt>
                <c:pt idx="2">
                  <c:v>19551</c:v>
                </c:pt>
                <c:pt idx="3">
                  <c:v>21166</c:v>
                </c:pt>
                <c:pt idx="4">
                  <c:v>17394</c:v>
                </c:pt>
                <c:pt idx="5">
                  <c:v>18997</c:v>
                </c:pt>
                <c:pt idx="6">
                  <c:v>22450</c:v>
                </c:pt>
                <c:pt idx="7">
                  <c:v>24705</c:v>
                </c:pt>
                <c:pt idx="8">
                  <c:v>27198</c:v>
                </c:pt>
                <c:pt idx="9">
                  <c:v>25926</c:v>
                </c:pt>
                <c:pt idx="10">
                  <c:v>24970</c:v>
                </c:pt>
                <c:pt idx="11">
                  <c:v>27702</c:v>
                </c:pt>
                <c:pt idx="12">
                  <c:v>31433</c:v>
                </c:pt>
                <c:pt idx="13">
                  <c:v>35031</c:v>
                </c:pt>
                <c:pt idx="14">
                  <c:v>24207</c:v>
                </c:pt>
                <c:pt idx="15">
                  <c:v>24362</c:v>
                </c:pt>
                <c:pt idx="16">
                  <c:v>23037</c:v>
                </c:pt>
                <c:pt idx="17">
                  <c:v>17608</c:v>
                </c:pt>
                <c:pt idx="18">
                  <c:v>9766</c:v>
                </c:pt>
                <c:pt idx="19">
                  <c:v>2780</c:v>
                </c:pt>
                <c:pt idx="20">
                  <c:v>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1687296"/>
        <c:axId val="171701376"/>
      </c:barChart>
      <c:catAx>
        <c:axId val="1716872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7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0137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68729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18026</c:v>
                </c:pt>
                <c:pt idx="1">
                  <c:v>19725</c:v>
                </c:pt>
                <c:pt idx="2">
                  <c:v>20689</c:v>
                </c:pt>
                <c:pt idx="3">
                  <c:v>22159</c:v>
                </c:pt>
                <c:pt idx="4">
                  <c:v>17079</c:v>
                </c:pt>
                <c:pt idx="5">
                  <c:v>18026</c:v>
                </c:pt>
                <c:pt idx="6">
                  <c:v>21784</c:v>
                </c:pt>
                <c:pt idx="7">
                  <c:v>24335</c:v>
                </c:pt>
                <c:pt idx="8">
                  <c:v>26498</c:v>
                </c:pt>
                <c:pt idx="9">
                  <c:v>24413</c:v>
                </c:pt>
                <c:pt idx="10">
                  <c:v>23275</c:v>
                </c:pt>
                <c:pt idx="11">
                  <c:v>25928</c:v>
                </c:pt>
                <c:pt idx="12">
                  <c:v>29751</c:v>
                </c:pt>
                <c:pt idx="13">
                  <c:v>33266</c:v>
                </c:pt>
                <c:pt idx="14">
                  <c:v>19748</c:v>
                </c:pt>
                <c:pt idx="15">
                  <c:v>17813</c:v>
                </c:pt>
                <c:pt idx="16">
                  <c:v>14085</c:v>
                </c:pt>
                <c:pt idx="17">
                  <c:v>8579</c:v>
                </c:pt>
                <c:pt idx="18">
                  <c:v>3070</c:v>
                </c:pt>
                <c:pt idx="19">
                  <c:v>525</c:v>
                </c:pt>
                <c:pt idx="2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5046656"/>
        <c:axId val="175048192"/>
      </c:barChart>
      <c:catAx>
        <c:axId val="175046656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0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48192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0466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17237</c:v>
                </c:pt>
                <c:pt idx="1">
                  <c:v>19070</c:v>
                </c:pt>
                <c:pt idx="2">
                  <c:v>19551</c:v>
                </c:pt>
                <c:pt idx="3">
                  <c:v>21166</c:v>
                </c:pt>
                <c:pt idx="4">
                  <c:v>17394</c:v>
                </c:pt>
                <c:pt idx="5">
                  <c:v>18997</c:v>
                </c:pt>
                <c:pt idx="6">
                  <c:v>22450</c:v>
                </c:pt>
                <c:pt idx="7">
                  <c:v>24705</c:v>
                </c:pt>
                <c:pt idx="8">
                  <c:v>27198</c:v>
                </c:pt>
                <c:pt idx="9">
                  <c:v>25926</c:v>
                </c:pt>
                <c:pt idx="10">
                  <c:v>24970</c:v>
                </c:pt>
                <c:pt idx="11">
                  <c:v>27702</c:v>
                </c:pt>
                <c:pt idx="12">
                  <c:v>31433</c:v>
                </c:pt>
                <c:pt idx="13">
                  <c:v>35031</c:v>
                </c:pt>
                <c:pt idx="14">
                  <c:v>24207</c:v>
                </c:pt>
                <c:pt idx="15">
                  <c:v>24362</c:v>
                </c:pt>
                <c:pt idx="16">
                  <c:v>23037</c:v>
                </c:pt>
                <c:pt idx="17">
                  <c:v>17608</c:v>
                </c:pt>
                <c:pt idx="18">
                  <c:v>9766</c:v>
                </c:pt>
                <c:pt idx="19">
                  <c:v>2780</c:v>
                </c:pt>
                <c:pt idx="20">
                  <c:v>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5132672"/>
        <c:axId val="175134208"/>
      </c:barChart>
      <c:catAx>
        <c:axId val="17513267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1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13420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1326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18026</c:v>
                </c:pt>
                <c:pt idx="1">
                  <c:v>19725</c:v>
                </c:pt>
                <c:pt idx="2">
                  <c:v>20689</c:v>
                </c:pt>
                <c:pt idx="3">
                  <c:v>22159</c:v>
                </c:pt>
                <c:pt idx="4">
                  <c:v>17079</c:v>
                </c:pt>
                <c:pt idx="5">
                  <c:v>18026</c:v>
                </c:pt>
                <c:pt idx="6">
                  <c:v>21784</c:v>
                </c:pt>
                <c:pt idx="7">
                  <c:v>24335</c:v>
                </c:pt>
                <c:pt idx="8">
                  <c:v>26498</c:v>
                </c:pt>
                <c:pt idx="9">
                  <c:v>24413</c:v>
                </c:pt>
                <c:pt idx="10">
                  <c:v>23275</c:v>
                </c:pt>
                <c:pt idx="11">
                  <c:v>25928</c:v>
                </c:pt>
                <c:pt idx="12">
                  <c:v>29751</c:v>
                </c:pt>
                <c:pt idx="13">
                  <c:v>33266</c:v>
                </c:pt>
                <c:pt idx="14">
                  <c:v>19748</c:v>
                </c:pt>
                <c:pt idx="15">
                  <c:v>17813</c:v>
                </c:pt>
                <c:pt idx="16">
                  <c:v>14085</c:v>
                </c:pt>
                <c:pt idx="17">
                  <c:v>8579</c:v>
                </c:pt>
                <c:pt idx="18">
                  <c:v>3070</c:v>
                </c:pt>
                <c:pt idx="19">
                  <c:v>525</c:v>
                </c:pt>
                <c:pt idx="2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5334144"/>
        <c:axId val="175335680"/>
      </c:barChart>
      <c:catAx>
        <c:axId val="17533414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3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33568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3414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17237</c:v>
                </c:pt>
                <c:pt idx="1">
                  <c:v>19070</c:v>
                </c:pt>
                <c:pt idx="2">
                  <c:v>19551</c:v>
                </c:pt>
                <c:pt idx="3">
                  <c:v>21166</c:v>
                </c:pt>
                <c:pt idx="4">
                  <c:v>17394</c:v>
                </c:pt>
                <c:pt idx="5">
                  <c:v>18997</c:v>
                </c:pt>
                <c:pt idx="6">
                  <c:v>22450</c:v>
                </c:pt>
                <c:pt idx="7">
                  <c:v>24705</c:v>
                </c:pt>
                <c:pt idx="8">
                  <c:v>27198</c:v>
                </c:pt>
                <c:pt idx="9">
                  <c:v>25926</c:v>
                </c:pt>
                <c:pt idx="10">
                  <c:v>24970</c:v>
                </c:pt>
                <c:pt idx="11">
                  <c:v>27702</c:v>
                </c:pt>
                <c:pt idx="12">
                  <c:v>31433</c:v>
                </c:pt>
                <c:pt idx="13">
                  <c:v>35031</c:v>
                </c:pt>
                <c:pt idx="14">
                  <c:v>24207</c:v>
                </c:pt>
                <c:pt idx="15">
                  <c:v>24362</c:v>
                </c:pt>
                <c:pt idx="16">
                  <c:v>23037</c:v>
                </c:pt>
                <c:pt idx="17">
                  <c:v>17608</c:v>
                </c:pt>
                <c:pt idx="18">
                  <c:v>9766</c:v>
                </c:pt>
                <c:pt idx="19">
                  <c:v>2780</c:v>
                </c:pt>
                <c:pt idx="20">
                  <c:v>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5398272"/>
        <c:axId val="175412352"/>
      </c:barChart>
      <c:catAx>
        <c:axId val="17539827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4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412352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3982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/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/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/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/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/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topLeftCell="A25" zoomScaleNormal="100" workbookViewId="0">
      <selection activeCell="F11" sqref="F11"/>
    </sheetView>
  </sheetViews>
  <sheetFormatPr defaultRowHeight="13.5"/>
  <cols>
    <col min="1" max="9" width="9.125" style="6" customWidth="1"/>
    <col min="10" max="10" width="7.5" style="6" customWidth="1"/>
    <col min="11" max="16384" width="9" style="6"/>
  </cols>
  <sheetData>
    <row r="1" spans="1:9" ht="24.75" customHeight="1">
      <c r="C1" s="22" t="s">
        <v>32</v>
      </c>
      <c r="D1" s="22"/>
      <c r="E1" s="22"/>
      <c r="F1" s="22"/>
      <c r="G1" s="22"/>
    </row>
    <row r="2" spans="1:9" ht="24.75" customHeight="1">
      <c r="H2" s="7" t="s">
        <v>41</v>
      </c>
    </row>
    <row r="3" spans="1:9" ht="12" customHeight="1"/>
    <row r="4" spans="1:9" ht="12" customHeight="1"/>
    <row r="5" spans="1:9" ht="18" customHeight="1">
      <c r="A5" s="6" t="s">
        <v>24</v>
      </c>
      <c r="C5" s="6">
        <f>人口ピラミッドデータ!X4</f>
        <v>391276</v>
      </c>
      <c r="D5" s="6" t="s">
        <v>23</v>
      </c>
      <c r="E5" s="8" t="s">
        <v>28</v>
      </c>
      <c r="G5" s="6">
        <f>人口ピラミッドデータ!X5</f>
        <v>437112</v>
      </c>
      <c r="H5" s="6" t="s">
        <v>23</v>
      </c>
      <c r="I5" s="6" t="s">
        <v>24</v>
      </c>
    </row>
    <row r="6" spans="1:9" ht="18" customHeight="1">
      <c r="B6" s="9"/>
      <c r="C6" s="10" t="s">
        <v>46</v>
      </c>
      <c r="D6" s="9"/>
      <c r="E6" s="9"/>
      <c r="F6" s="9"/>
      <c r="G6" s="11" t="s">
        <v>47</v>
      </c>
    </row>
    <row r="8" spans="1:9" ht="18.75" customHeight="1"/>
    <row r="51" spans="4:9">
      <c r="D51" s="6" t="s">
        <v>35</v>
      </c>
      <c r="G51" s="12">
        <f>SUM(人口ピラミッドデータ!O4:V5)</f>
        <v>234545</v>
      </c>
      <c r="H51" s="13" t="s">
        <v>50</v>
      </c>
    </row>
    <row r="53" spans="4:9">
      <c r="D53" s="6" t="s">
        <v>22</v>
      </c>
      <c r="G53" s="6">
        <f>SUM(人口ピラミッドデータ!E4:N5)</f>
        <v>475189</v>
      </c>
      <c r="H53" s="13" t="s">
        <v>49</v>
      </c>
    </row>
    <row r="55" spans="4:9">
      <c r="D55" s="6" t="s">
        <v>37</v>
      </c>
      <c r="G55" s="6">
        <f>SUM(人口ピラミッドデータ!B4:D5)</f>
        <v>114298</v>
      </c>
      <c r="H55" s="13" t="s">
        <v>48</v>
      </c>
    </row>
    <row r="56" spans="4:9">
      <c r="I56" s="14" t="s">
        <v>30</v>
      </c>
    </row>
    <row r="57" spans="4:9">
      <c r="F57" s="6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"/>
  <sheetViews>
    <sheetView topLeftCell="A31" zoomScaleNormal="100" workbookViewId="0">
      <selection activeCell="F11" sqref="F11"/>
    </sheetView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42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391276</v>
      </c>
      <c r="D5" s="15" t="s">
        <v>34</v>
      </c>
      <c r="E5" s="8" t="s">
        <v>28</v>
      </c>
      <c r="G5" s="15">
        <f>人口ピラミッドデータ!X5</f>
        <v>437112</v>
      </c>
      <c r="H5" s="15" t="s">
        <v>34</v>
      </c>
      <c r="I5" s="15" t="s">
        <v>33</v>
      </c>
    </row>
    <row r="6" spans="1:9" ht="18" customHeight="1">
      <c r="B6" s="16"/>
      <c r="C6" s="10" t="s">
        <v>44</v>
      </c>
      <c r="D6" s="16"/>
      <c r="E6" s="16"/>
      <c r="F6" s="16"/>
      <c r="G6" s="11" t="s">
        <v>45</v>
      </c>
    </row>
    <row r="8" spans="1:9" ht="18.75" customHeight="1"/>
    <row r="51" spans="4:9">
      <c r="D51" s="15" t="s">
        <v>35</v>
      </c>
      <c r="G51" s="17">
        <f>SUM(人口ピラミッドデータ!O4:V5)</f>
        <v>234545</v>
      </c>
      <c r="H51" s="13" t="s">
        <v>50</v>
      </c>
    </row>
    <row r="53" spans="4:9">
      <c r="D53" s="15" t="s">
        <v>36</v>
      </c>
      <c r="G53" s="15">
        <f>SUM(人口ピラミッドデータ!E4:N5)</f>
        <v>475189</v>
      </c>
      <c r="H53" s="13" t="s">
        <v>49</v>
      </c>
    </row>
    <row r="55" spans="4:9">
      <c r="D55" s="15" t="s">
        <v>37</v>
      </c>
      <c r="G55" s="15">
        <f>SUM(人口ピラミッドデータ!B4:D5)</f>
        <v>114298</v>
      </c>
      <c r="H55" s="13" t="s">
        <v>48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X13"/>
  <sheetViews>
    <sheetView zoomScaleNormal="100" workbookViewId="0">
      <selection activeCell="F11" sqref="F11"/>
    </sheetView>
  </sheetViews>
  <sheetFormatPr defaultRowHeight="13.5"/>
  <sheetData>
    <row r="3" spans="1:24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>
      <c r="A4" s="19" t="s">
        <v>0</v>
      </c>
      <c r="B4" s="2">
        <v>18026</v>
      </c>
      <c r="C4" s="2">
        <v>19725</v>
      </c>
      <c r="D4" s="2">
        <v>20689</v>
      </c>
      <c r="E4" s="2">
        <v>22159</v>
      </c>
      <c r="F4" s="2">
        <v>17079</v>
      </c>
      <c r="G4" s="2">
        <v>18026</v>
      </c>
      <c r="H4" s="2">
        <v>21784</v>
      </c>
      <c r="I4" s="2">
        <v>24335</v>
      </c>
      <c r="J4" s="2">
        <v>26498</v>
      </c>
      <c r="K4" s="2">
        <v>24413</v>
      </c>
      <c r="L4" s="2">
        <v>23275</v>
      </c>
      <c r="M4" s="2">
        <v>25928</v>
      </c>
      <c r="N4" s="2">
        <v>29751</v>
      </c>
      <c r="O4" s="2">
        <v>33266</v>
      </c>
      <c r="P4" s="2">
        <v>19748</v>
      </c>
      <c r="Q4" s="4">
        <v>17813</v>
      </c>
      <c r="R4" s="2">
        <v>14085</v>
      </c>
      <c r="S4" s="2">
        <v>8579</v>
      </c>
      <c r="T4" s="2">
        <v>3070</v>
      </c>
      <c r="U4" s="2">
        <v>525</v>
      </c>
      <c r="V4" s="2">
        <v>49</v>
      </c>
      <c r="W4" s="2">
        <v>2453</v>
      </c>
      <c r="X4" s="3">
        <f>SUM(B4:W4)</f>
        <v>391276</v>
      </c>
    </row>
    <row r="5" spans="1:24">
      <c r="A5" s="19" t="s">
        <v>1</v>
      </c>
      <c r="B5" s="2">
        <v>17237</v>
      </c>
      <c r="C5" s="2">
        <v>19070</v>
      </c>
      <c r="D5" s="2">
        <v>19551</v>
      </c>
      <c r="E5" s="2">
        <v>21166</v>
      </c>
      <c r="F5" s="2">
        <v>17394</v>
      </c>
      <c r="G5" s="2">
        <v>18997</v>
      </c>
      <c r="H5" s="2">
        <v>22450</v>
      </c>
      <c r="I5" s="2">
        <v>24705</v>
      </c>
      <c r="J5" s="2">
        <v>27198</v>
      </c>
      <c r="K5" s="2">
        <v>25926</v>
      </c>
      <c r="L5" s="2">
        <v>24970</v>
      </c>
      <c r="M5" s="2">
        <v>27702</v>
      </c>
      <c r="N5" s="2">
        <v>31433</v>
      </c>
      <c r="O5" s="2">
        <v>35031</v>
      </c>
      <c r="P5" s="2">
        <v>24207</v>
      </c>
      <c r="Q5" s="4">
        <v>24362</v>
      </c>
      <c r="R5" s="2">
        <v>23037</v>
      </c>
      <c r="S5" s="2">
        <v>17608</v>
      </c>
      <c r="T5" s="2">
        <v>9766</v>
      </c>
      <c r="U5" s="2">
        <v>2780</v>
      </c>
      <c r="V5" s="2">
        <v>619</v>
      </c>
      <c r="W5" s="2">
        <v>1903</v>
      </c>
      <c r="X5" s="3">
        <f>SUM(B5:W5)</f>
        <v>437112</v>
      </c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"/>
      <c r="C7" s="1"/>
      <c r="D7" s="1"/>
      <c r="E7" s="1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t="s">
        <v>38</v>
      </c>
      <c r="D8" s="5">
        <f>SUM(B4:D5)</f>
        <v>114298</v>
      </c>
      <c r="E8" s="18">
        <f>D8/D13</f>
        <v>0.13797640719083329</v>
      </c>
      <c r="X8" s="5">
        <f>X4+X5</f>
        <v>828388</v>
      </c>
    </row>
    <row r="9" spans="1:24">
      <c r="A9" s="6" t="s">
        <v>22</v>
      </c>
      <c r="D9" s="5">
        <f>SUM(E4:N5)</f>
        <v>475189</v>
      </c>
      <c r="E9" s="18">
        <f>D9/D13</f>
        <v>0.57363095554257182</v>
      </c>
    </row>
    <row r="10" spans="1:24">
      <c r="A10" s="6" t="s">
        <v>39</v>
      </c>
      <c r="D10" s="5">
        <f>SUM(O4:V5)</f>
        <v>234545</v>
      </c>
      <c r="E10" s="18">
        <f>D10/D13</f>
        <v>0.28313423178510555</v>
      </c>
    </row>
    <row r="11" spans="1:24">
      <c r="D11" s="5">
        <f>SUM(D8:D10)</f>
        <v>824032</v>
      </c>
      <c r="E11" s="18">
        <f>SUM(E8:E10)</f>
        <v>0.99474159451851063</v>
      </c>
    </row>
    <row r="12" spans="1:24">
      <c r="A12" t="s">
        <v>20</v>
      </c>
      <c r="D12" s="5">
        <f>SUM(W4:W5)</f>
        <v>4356</v>
      </c>
    </row>
    <row r="13" spans="1:24">
      <c r="A13" t="s">
        <v>43</v>
      </c>
      <c r="D13" s="5">
        <f>SUM(D11:D12)</f>
        <v>828388</v>
      </c>
    </row>
  </sheetData>
  <phoneticPr fontId="2"/>
  <pageMargins left="0.26" right="0.32" top="1" bottom="1" header="0.51200000000000001" footer="0.51200000000000001"/>
  <pageSetup paperSize="9" scale="66" orientation="landscape" horizontalDpi="4294967292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7"/>
  <sheetViews>
    <sheetView tabSelected="1" zoomScaleNormal="100" workbookViewId="0"/>
  </sheetViews>
  <sheetFormatPr defaultRowHeight="13.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>
      <c r="C1" s="23" t="s">
        <v>32</v>
      </c>
      <c r="D1" s="23"/>
      <c r="E1" s="23"/>
      <c r="F1" s="23"/>
      <c r="G1" s="23"/>
    </row>
    <row r="2" spans="1:9" ht="24.75" customHeight="1">
      <c r="H2" s="7" t="s">
        <v>41</v>
      </c>
    </row>
    <row r="3" spans="1:9" ht="12" customHeight="1"/>
    <row r="4" spans="1:9" ht="12" customHeight="1"/>
    <row r="5" spans="1:9" ht="18" customHeight="1">
      <c r="A5" s="15" t="s">
        <v>33</v>
      </c>
      <c r="C5" s="15">
        <f>人口ピラミッドデータ!X4</f>
        <v>391276</v>
      </c>
      <c r="D5" s="15" t="s">
        <v>34</v>
      </c>
      <c r="E5" s="8" t="s">
        <v>28</v>
      </c>
      <c r="G5" s="15">
        <f>人口ピラミッドデータ!X5</f>
        <v>437112</v>
      </c>
      <c r="H5" s="15" t="s">
        <v>34</v>
      </c>
      <c r="I5" s="15" t="s">
        <v>33</v>
      </c>
    </row>
    <row r="6" spans="1:9" ht="18" customHeight="1">
      <c r="B6" s="16"/>
      <c r="C6" s="10" t="s">
        <v>44</v>
      </c>
      <c r="D6" s="16"/>
      <c r="E6" s="16"/>
      <c r="F6" s="16"/>
      <c r="G6" s="11" t="s">
        <v>45</v>
      </c>
    </row>
    <row r="8" spans="1:9" ht="18.75" customHeight="1"/>
    <row r="51" spans="4:9">
      <c r="D51" s="15" t="s">
        <v>35</v>
      </c>
      <c r="G51" s="12">
        <f>SUM(人口ピラミッドデータ!O4:V5)</f>
        <v>234545</v>
      </c>
      <c r="H51" s="13" t="s">
        <v>50</v>
      </c>
    </row>
    <row r="53" spans="4:9">
      <c r="D53" s="15" t="s">
        <v>36</v>
      </c>
      <c r="G53" s="6">
        <f>SUM(人口ピラミッドデータ!E4:N5)</f>
        <v>475189</v>
      </c>
      <c r="H53" s="13" t="s">
        <v>49</v>
      </c>
    </row>
    <row r="55" spans="4:9">
      <c r="D55" s="15" t="s">
        <v>37</v>
      </c>
      <c r="G55" s="6">
        <f>SUM(人口ピラミッドデータ!B4:D5)</f>
        <v>114298</v>
      </c>
      <c r="H55" s="13" t="s">
        <v>48</v>
      </c>
    </row>
    <row r="56" spans="4:9">
      <c r="I56" s="14" t="s">
        <v>30</v>
      </c>
    </row>
    <row r="57" spans="4:9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PREF4102</dc:creator>
  <cp:lastModifiedBy>佐賀県</cp:lastModifiedBy>
  <cp:lastPrinted>2016-05-18T05:21:37Z</cp:lastPrinted>
  <dcterms:created xsi:type="dcterms:W3CDTF">1999-04-06T01:42:54Z</dcterms:created>
  <dcterms:modified xsi:type="dcterms:W3CDTF">2017-03-22T01:18:45Z</dcterms:modified>
</cp:coreProperties>
</file>