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externalLinks/externalLink1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7D26726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2\Personal-02\Private\0141347\H31\引継ぎデータ\01　統計\05佐賀県の学校\2021R3\03_冊子（原稿）\04_公表（ホームページ・職員掲示板）\"/>
    </mc:Choice>
  </mc:AlternateContent>
  <bookViews>
    <workbookView xWindow="-120" yWindow="-120" windowWidth="29040" windowHeight="15840" tabRatio="1000" firstSheet="1" activeTab="11"/>
  </bookViews>
  <sheets>
    <sheet name="(3)①公立小児童数" sheetId="31" r:id="rId1"/>
    <sheet name="(3)②公立小職員数" sheetId="32" r:id="rId2"/>
    <sheet name="(4)①公立中生徒数" sheetId="33" r:id="rId3"/>
    <sheet name="(4)②公立中職員数" sheetId="34" r:id="rId4"/>
    <sheet name="(5)①②公立義務教育学校児童生徒数" sheetId="35" r:id="rId5"/>
    <sheet name="(6)①県立高校生徒数" sheetId="24" r:id="rId6"/>
    <sheet name="(6)②③県立高校生徒数" sheetId="25" r:id="rId7"/>
    <sheet name="(6)④県立高校教職員" sheetId="26" r:id="rId8"/>
    <sheet name="(7)①特　児童生徒数" sheetId="27" r:id="rId9"/>
    <sheet name="(7)②③特　学級数教職員数" sheetId="28" r:id="rId10"/>
    <sheet name="(8)(9)(10)国立学校" sheetId="30" r:id="rId11"/>
    <sheet name="(11)私立学校" sheetId="29" r:id="rId12"/>
  </sheets>
  <externalReferences>
    <externalReference r:id="rId13"/>
  </externalReferences>
  <definedNames>
    <definedName name="_xlnm._FilterDatabase" localSheetId="0" hidden="1">'(3)①公立小児童数'!$A$5:$AK$188</definedName>
    <definedName name="_xlnm._FilterDatabase" localSheetId="1" hidden="1">'(3)②公立小職員数'!$A$4:$AN$187</definedName>
    <definedName name="_xlnm._FilterDatabase" localSheetId="2" hidden="1">'(4)①公立中生徒数'!$A$5:$AK$111</definedName>
    <definedName name="_xlnm._FilterDatabase" localSheetId="3" hidden="1">'(4)②公立中職員数'!$A$4:$AN$110</definedName>
    <definedName name="_xlnm._FilterDatabase" localSheetId="5" hidden="1">'(6)①県立高校生徒数'!$A$3:$R$104</definedName>
    <definedName name="_xlnm._FilterDatabase" localSheetId="7" hidden="1">'(6)④県立高校教職員'!$A$7:$AO$55</definedName>
    <definedName name="_xlnm._FilterDatabase" localSheetId="9" hidden="1">'(7)②③特　学級数教職員数'!$A$25:$BC$36</definedName>
    <definedName name="_xlnm.Print_Area" localSheetId="2">'(4)①公立中生徒数'!$A$1:$Y$111</definedName>
    <definedName name="_xlnm.Print_Area" localSheetId="4">'(5)①②公立義務教育学校児童生徒数'!$A$1:$AS$38</definedName>
    <definedName name="_xlnm.Print_Area" localSheetId="5">'(6)①県立高校生徒数'!$A$1:$Q$117</definedName>
    <definedName name="_xlnm.Print_Area" localSheetId="6">'(6)②③県立高校生徒数'!$A$1:$AH$24</definedName>
    <definedName name="_xlnm.Print_Area" localSheetId="7">'(6)④県立高校教職員'!$A$1:$AO$55</definedName>
    <definedName name="_xlnm.Print_Area" localSheetId="9">'(7)②③特　学級数教職員数'!$A$1:$AX$36</definedName>
    <definedName name="_xlnm.Print_Area" localSheetId="10">'(8)(9)(10)国立学校'!$A$1:$AD$42</definedName>
    <definedName name="_xlnm.Print_Titles" localSheetId="0">'(3)①公立小児童数'!$2:$5</definedName>
    <definedName name="_xlnm.Print_Titles" localSheetId="1">'(3)②公立小職員数'!$1:$4</definedName>
    <definedName name="_xlnm.Print_Titles" localSheetId="2">'(4)①公立中生徒数'!$2:$5</definedName>
    <definedName name="_xlnm.Print_Titles" localSheetId="3">'(4)②公立中職員数'!$1:$4</definedName>
    <definedName name="_xlnm.Print_Titles" localSheetId="5">'(6)①県立高校生徒数'!$2:$5</definedName>
    <definedName name="Z_73CD51A2_B374_4E14_A56C_40B7947B7A40_.wvu.Cols" localSheetId="11" hidden="1">'(11)私立学校'!#REF!</definedName>
    <definedName name="Z_73CD51A2_B374_4E14_A56C_40B7947B7A40_.wvu.Cols" localSheetId="0" hidden="1">'(3)①公立小児童数'!#REF!,'(3)①公立小児童数'!#REF!</definedName>
    <definedName name="Z_73CD51A2_B374_4E14_A56C_40B7947B7A40_.wvu.Cols" localSheetId="1" hidden="1">'(3)②公立小職員数'!#REF!</definedName>
    <definedName name="Z_73CD51A2_B374_4E14_A56C_40B7947B7A40_.wvu.Cols" localSheetId="2" hidden="1">'(4)①公立中生徒数'!#REF!</definedName>
    <definedName name="Z_73CD51A2_B374_4E14_A56C_40B7947B7A40_.wvu.Cols" localSheetId="3" hidden="1">'(4)②公立中職員数'!#REF!</definedName>
    <definedName name="Z_73CD51A2_B374_4E14_A56C_40B7947B7A40_.wvu.Cols" localSheetId="4" hidden="1">'(5)①②公立義務教育学校児童生徒数'!#REF!,'(5)①②公立義務教育学校児童生徒数'!#REF!</definedName>
    <definedName name="Z_73CD51A2_B374_4E14_A56C_40B7947B7A40_.wvu.Cols" localSheetId="5" hidden="1">'(6)①県立高校生徒数'!#REF!</definedName>
    <definedName name="Z_73CD51A2_B374_4E14_A56C_40B7947B7A40_.wvu.Cols" localSheetId="7" hidden="1">'(6)④県立高校教職員'!#REF!</definedName>
    <definedName name="Z_73CD51A2_B374_4E14_A56C_40B7947B7A40_.wvu.Cols" localSheetId="8" hidden="1">'(7)①特　児童生徒数'!#REF!</definedName>
    <definedName name="Z_73CD51A2_B374_4E14_A56C_40B7947B7A40_.wvu.Cols" localSheetId="9" hidden="1">'(7)②③特　学級数教職員数'!#REF!</definedName>
    <definedName name="Z_73CD51A2_B374_4E14_A56C_40B7947B7A40_.wvu.PrintArea" localSheetId="0" hidden="1">'(3)①公立小児童数'!$A$1:$AK$41</definedName>
    <definedName name="Z_73CD51A2_B374_4E14_A56C_40B7947B7A40_.wvu.PrintArea" localSheetId="3" hidden="1">'(4)②公立中職員数'!$A$1:$AN$28</definedName>
    <definedName name="Z_73CD51A2_B374_4E14_A56C_40B7947B7A40_.wvu.PrintArea" localSheetId="4" hidden="1">'(5)①②公立義務教育学校児童生徒数'!$A$1:$AG$9</definedName>
    <definedName name="Z_73CD51A2_B374_4E14_A56C_40B7947B7A40_.wvu.PrintArea" localSheetId="5" hidden="1">'(6)①県立高校生徒数'!$A$1:$Q$117</definedName>
    <definedName name="Z_73CD51A2_B374_4E14_A56C_40B7947B7A40_.wvu.PrintTitles" localSheetId="0" hidden="1">'(3)①公立小児童数'!$2:$5</definedName>
    <definedName name="Z_73CD51A2_B374_4E14_A56C_40B7947B7A40_.wvu.PrintTitles" localSheetId="1" hidden="1">'(3)②公立小職員数'!$1:$4</definedName>
    <definedName name="Z_73CD51A2_B374_4E14_A56C_40B7947B7A40_.wvu.PrintTitles" localSheetId="2" hidden="1">'(4)①公立中生徒数'!$2:$5</definedName>
    <definedName name="Z_73CD51A2_B374_4E14_A56C_40B7947B7A40_.wvu.PrintTitles" localSheetId="3" hidden="1">'(4)②公立中職員数'!$2:$4</definedName>
    <definedName name="Z_73CD51A2_B374_4E14_A56C_40B7947B7A40_.wvu.PrintTitles" localSheetId="4" hidden="1">'(5)①②公立義務教育学校児童生徒数'!$2:$5</definedName>
    <definedName name="Z_73CD51A2_B374_4E14_A56C_40B7947B7A40_.wvu.PrintTitles" localSheetId="5" hidden="1">'(6)①県立高校生徒数'!$2:$5</definedName>
    <definedName name="Z_A391C6FC_958D_464B_8B7C_177C0C55DB4A_.wvu.Cols" localSheetId="11" hidden="1">'(11)私立学校'!#REF!</definedName>
    <definedName name="Z_A391C6FC_958D_464B_8B7C_177C0C55DB4A_.wvu.Cols" localSheetId="0" hidden="1">'(3)①公立小児童数'!#REF!,'(3)①公立小児童数'!#REF!</definedName>
    <definedName name="Z_A391C6FC_958D_464B_8B7C_177C0C55DB4A_.wvu.Cols" localSheetId="1" hidden="1">'(3)②公立小職員数'!#REF!</definedName>
    <definedName name="Z_A391C6FC_958D_464B_8B7C_177C0C55DB4A_.wvu.Cols" localSheetId="2" hidden="1">'(4)①公立中生徒数'!#REF!</definedName>
    <definedName name="Z_A391C6FC_958D_464B_8B7C_177C0C55DB4A_.wvu.Cols" localSheetId="3" hidden="1">'(4)②公立中職員数'!#REF!</definedName>
    <definedName name="Z_A391C6FC_958D_464B_8B7C_177C0C55DB4A_.wvu.Cols" localSheetId="4" hidden="1">'(5)①②公立義務教育学校児童生徒数'!#REF!,'(5)①②公立義務教育学校児童生徒数'!#REF!</definedName>
    <definedName name="Z_A391C6FC_958D_464B_8B7C_177C0C55DB4A_.wvu.Cols" localSheetId="5" hidden="1">'(6)①県立高校生徒数'!#REF!</definedName>
    <definedName name="Z_A391C6FC_958D_464B_8B7C_177C0C55DB4A_.wvu.Cols" localSheetId="7" hidden="1">'(6)④県立高校教職員'!#REF!</definedName>
    <definedName name="Z_A391C6FC_958D_464B_8B7C_177C0C55DB4A_.wvu.Cols" localSheetId="8" hidden="1">'(7)①特　児童生徒数'!#REF!</definedName>
    <definedName name="Z_A391C6FC_958D_464B_8B7C_177C0C55DB4A_.wvu.Cols" localSheetId="9" hidden="1">'(7)②③特　学級数教職員数'!#REF!</definedName>
    <definedName name="Z_A391C6FC_958D_464B_8B7C_177C0C55DB4A_.wvu.PrintArea" localSheetId="0" hidden="1">'(3)①公立小児童数'!$A$1:$AK$41</definedName>
    <definedName name="Z_A391C6FC_958D_464B_8B7C_177C0C55DB4A_.wvu.PrintArea" localSheetId="3" hidden="1">'(4)②公立中職員数'!$A$1:$AN$28</definedName>
    <definedName name="Z_A391C6FC_958D_464B_8B7C_177C0C55DB4A_.wvu.PrintArea" localSheetId="4" hidden="1">'(5)①②公立義務教育学校児童生徒数'!$A$1:$AG$9</definedName>
    <definedName name="Z_A391C6FC_958D_464B_8B7C_177C0C55DB4A_.wvu.PrintArea" localSheetId="5" hidden="1">'(6)①県立高校生徒数'!$A$1:$Q$117</definedName>
    <definedName name="Z_A391C6FC_958D_464B_8B7C_177C0C55DB4A_.wvu.PrintTitles" localSheetId="0" hidden="1">'(3)①公立小児童数'!$2:$5</definedName>
    <definedName name="Z_A391C6FC_958D_464B_8B7C_177C0C55DB4A_.wvu.PrintTitles" localSheetId="1" hidden="1">'(3)②公立小職員数'!$1:$4</definedName>
    <definedName name="Z_A391C6FC_958D_464B_8B7C_177C0C55DB4A_.wvu.PrintTitles" localSheetId="2" hidden="1">'(4)①公立中生徒数'!$2:$5</definedName>
    <definedName name="Z_A391C6FC_958D_464B_8B7C_177C0C55DB4A_.wvu.PrintTitles" localSheetId="3" hidden="1">'(4)②公立中職員数'!$2:$4</definedName>
    <definedName name="Z_A391C6FC_958D_464B_8B7C_177C0C55DB4A_.wvu.PrintTitles" localSheetId="4" hidden="1">'(5)①②公立義務教育学校児童生徒数'!$2:$5</definedName>
    <definedName name="Z_A391C6FC_958D_464B_8B7C_177C0C55DB4A_.wvu.PrintTitles" localSheetId="5" hidden="1">'(6)①県立高校生徒数'!$2:$5</definedName>
    <definedName name="全範囲" localSheetId="4">'[1]〈小中）教職員課データ'!$E$3:$DG$288</definedName>
    <definedName name="全範囲">'[1]〈小中）教職員課データ'!$E$3:$DG$288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3" i="26" l="1"/>
  <c r="D23" i="25" l="1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C23" i="25"/>
  <c r="R15" i="25"/>
  <c r="P8" i="25"/>
  <c r="O8" i="25"/>
  <c r="N8" i="25"/>
  <c r="K8" i="25"/>
  <c r="H8" i="25"/>
  <c r="E8" i="25"/>
  <c r="Q8" i="25" l="1"/>
  <c r="Y37" i="35"/>
  <c r="N37" i="35"/>
  <c r="Y36" i="35"/>
  <c r="N36" i="35"/>
  <c r="Y35" i="35"/>
  <c r="N35" i="35"/>
  <c r="AM34" i="35"/>
  <c r="AM38" i="35" s="1"/>
  <c r="AL34" i="35"/>
  <c r="AL38" i="35" s="1"/>
  <c r="AK34" i="35"/>
  <c r="AK38" i="35" s="1"/>
  <c r="AJ34" i="35"/>
  <c r="AJ38" i="35" s="1"/>
  <c r="AI34" i="35"/>
  <c r="AI38" i="35" s="1"/>
  <c r="AH34" i="35"/>
  <c r="AH38" i="35" s="1"/>
  <c r="AG34" i="35"/>
  <c r="AG38" i="35" s="1"/>
  <c r="AF34" i="35"/>
  <c r="AF38" i="35" s="1"/>
  <c r="AE34" i="35"/>
  <c r="AE38" i="35" s="1"/>
  <c r="AD34" i="35"/>
  <c r="AD38" i="35" s="1"/>
  <c r="AC34" i="35"/>
  <c r="AC38" i="35" s="1"/>
  <c r="AB34" i="35"/>
  <c r="AB38" i="35" s="1"/>
  <c r="AA34" i="35"/>
  <c r="AA38" i="35" s="1"/>
  <c r="Z34" i="35"/>
  <c r="Z38" i="35" s="1"/>
  <c r="X34" i="35"/>
  <c r="X38" i="35" s="1"/>
  <c r="W34" i="35"/>
  <c r="W38" i="35" s="1"/>
  <c r="V34" i="35"/>
  <c r="V38" i="35" s="1"/>
  <c r="U34" i="35"/>
  <c r="U38" i="35" s="1"/>
  <c r="T34" i="35"/>
  <c r="T38" i="35" s="1"/>
  <c r="S34" i="35"/>
  <c r="S38" i="35" s="1"/>
  <c r="R34" i="35"/>
  <c r="R38" i="35" s="1"/>
  <c r="Q34" i="35"/>
  <c r="Q38" i="35" s="1"/>
  <c r="P34" i="35"/>
  <c r="P38" i="35" s="1"/>
  <c r="O34" i="35"/>
  <c r="O38" i="35" s="1"/>
  <c r="M34" i="35"/>
  <c r="M38" i="35" s="1"/>
  <c r="L34" i="35"/>
  <c r="L38" i="35" s="1"/>
  <c r="K34" i="35"/>
  <c r="K38" i="35" s="1"/>
  <c r="J34" i="35"/>
  <c r="J38" i="35" s="1"/>
  <c r="I34" i="35"/>
  <c r="I38" i="35" s="1"/>
  <c r="H34" i="35"/>
  <c r="H38" i="35" s="1"/>
  <c r="G34" i="35"/>
  <c r="G38" i="35" s="1"/>
  <c r="F34" i="35"/>
  <c r="F38" i="35" s="1"/>
  <c r="E34" i="35"/>
  <c r="E38" i="35" s="1"/>
  <c r="D34" i="35"/>
  <c r="D38" i="35" s="1"/>
  <c r="C34" i="35"/>
  <c r="C38" i="35" s="1"/>
  <c r="Y33" i="35"/>
  <c r="N33" i="35"/>
  <c r="Y32" i="35"/>
  <c r="N32" i="35"/>
  <c r="Y31" i="35"/>
  <c r="N31" i="35"/>
  <c r="N34" i="35" s="1"/>
  <c r="AG25" i="35"/>
  <c r="AS24" i="35"/>
  <c r="AP24" i="35"/>
  <c r="AL24" i="35"/>
  <c r="AK24" i="35"/>
  <c r="AM24" i="35" s="1"/>
  <c r="AI24" i="35"/>
  <c r="AH24" i="35"/>
  <c r="AJ24" i="35" s="1"/>
  <c r="AE24" i="35"/>
  <c r="AD24" i="35"/>
  <c r="AF24" i="35" s="1"/>
  <c r="AC24" i="35"/>
  <c r="Z24" i="35"/>
  <c r="W24" i="35"/>
  <c r="T24" i="35"/>
  <c r="Q24" i="35"/>
  <c r="N24" i="35"/>
  <c r="K24" i="35"/>
  <c r="H24" i="35"/>
  <c r="E24" i="35"/>
  <c r="AS23" i="35"/>
  <c r="AP23" i="35"/>
  <c r="AL23" i="35"/>
  <c r="AK23" i="35"/>
  <c r="AI23" i="35"/>
  <c r="AH23" i="35"/>
  <c r="AJ23" i="35" s="1"/>
  <c r="AE23" i="35"/>
  <c r="AD23" i="35"/>
  <c r="AC23" i="35"/>
  <c r="Z23" i="35"/>
  <c r="W23" i="35"/>
  <c r="T23" i="35"/>
  <c r="Q23" i="35"/>
  <c r="N23" i="35"/>
  <c r="K23" i="35"/>
  <c r="H23" i="35"/>
  <c r="E23" i="35"/>
  <c r="AS22" i="35"/>
  <c r="AP22" i="35"/>
  <c r="AL22" i="35"/>
  <c r="AK22" i="35"/>
  <c r="AM22" i="35" s="1"/>
  <c r="AI22" i="35"/>
  <c r="AH22" i="35"/>
  <c r="AJ22" i="35" s="1"/>
  <c r="AE22" i="35"/>
  <c r="AD22" i="35"/>
  <c r="AF22" i="35" s="1"/>
  <c r="AC22" i="35"/>
  <c r="Z22" i="35"/>
  <c r="W22" i="35"/>
  <c r="T22" i="35"/>
  <c r="Q22" i="35"/>
  <c r="N22" i="35"/>
  <c r="K22" i="35"/>
  <c r="H22" i="35"/>
  <c r="E22" i="35"/>
  <c r="AR21" i="35"/>
  <c r="AR25" i="35" s="1"/>
  <c r="AQ21" i="35"/>
  <c r="AQ25" i="35" s="1"/>
  <c r="AO21" i="35"/>
  <c r="AO25" i="35" s="1"/>
  <c r="AN21" i="35"/>
  <c r="AN25" i="35" s="1"/>
  <c r="AB21" i="35"/>
  <c r="AB25" i="35" s="1"/>
  <c r="AA21" i="35"/>
  <c r="AA25" i="35" s="1"/>
  <c r="Y21" i="35"/>
  <c r="Y25" i="35" s="1"/>
  <c r="X21" i="35"/>
  <c r="X25" i="35" s="1"/>
  <c r="V21" i="35"/>
  <c r="V25" i="35" s="1"/>
  <c r="U21" i="35"/>
  <c r="U25" i="35" s="1"/>
  <c r="S21" i="35"/>
  <c r="S25" i="35" s="1"/>
  <c r="R21" i="35"/>
  <c r="R25" i="35" s="1"/>
  <c r="P21" i="35"/>
  <c r="P25" i="35" s="1"/>
  <c r="O21" i="35"/>
  <c r="O25" i="35" s="1"/>
  <c r="M21" i="35"/>
  <c r="M25" i="35" s="1"/>
  <c r="L21" i="35"/>
  <c r="L25" i="35" s="1"/>
  <c r="J21" i="35"/>
  <c r="J25" i="35" s="1"/>
  <c r="I21" i="35"/>
  <c r="I25" i="35" s="1"/>
  <c r="G21" i="35"/>
  <c r="G25" i="35" s="1"/>
  <c r="F21" i="35"/>
  <c r="F25" i="35" s="1"/>
  <c r="D21" i="35"/>
  <c r="D25" i="35" s="1"/>
  <c r="C21" i="35"/>
  <c r="C25" i="35" s="1"/>
  <c r="AS20" i="35"/>
  <c r="AP20" i="35"/>
  <c r="AL20" i="35"/>
  <c r="AK20" i="35"/>
  <c r="AI20" i="35"/>
  <c r="AH20" i="35"/>
  <c r="AE20" i="35"/>
  <c r="AD20" i="35"/>
  <c r="AC20" i="35"/>
  <c r="Z20" i="35"/>
  <c r="W20" i="35"/>
  <c r="T20" i="35"/>
  <c r="Q20" i="35"/>
  <c r="N20" i="35"/>
  <c r="K20" i="35"/>
  <c r="H20" i="35"/>
  <c r="E20" i="35"/>
  <c r="AS19" i="35"/>
  <c r="AP19" i="35"/>
  <c r="AL19" i="35"/>
  <c r="AK19" i="35"/>
  <c r="AI19" i="35"/>
  <c r="AH19" i="35"/>
  <c r="AJ19" i="35" s="1"/>
  <c r="AE19" i="35"/>
  <c r="AD19" i="35"/>
  <c r="AC19" i="35"/>
  <c r="Z19" i="35"/>
  <c r="W19" i="35"/>
  <c r="T19" i="35"/>
  <c r="Q19" i="35"/>
  <c r="N19" i="35"/>
  <c r="K19" i="35"/>
  <c r="H19" i="35"/>
  <c r="E19" i="35"/>
  <c r="AS18" i="35"/>
  <c r="AS21" i="35" s="1"/>
  <c r="AS25" i="35" s="1"/>
  <c r="AP18" i="35"/>
  <c r="AL18" i="35"/>
  <c r="AK18" i="35"/>
  <c r="AK21" i="35" s="1"/>
  <c r="AI18" i="35"/>
  <c r="AI21" i="35" s="1"/>
  <c r="AI25" i="35" s="1"/>
  <c r="AH18" i="35"/>
  <c r="AE18" i="35"/>
  <c r="AD18" i="35"/>
  <c r="AD21" i="35" s="1"/>
  <c r="AC18" i="35"/>
  <c r="AC21" i="35" s="1"/>
  <c r="AC25" i="35" s="1"/>
  <c r="Z18" i="35"/>
  <c r="W18" i="35"/>
  <c r="T18" i="35"/>
  <c r="T21" i="35" s="1"/>
  <c r="Q18" i="35"/>
  <c r="Q21" i="35" s="1"/>
  <c r="Q25" i="35" s="1"/>
  <c r="N18" i="35"/>
  <c r="K18" i="35"/>
  <c r="H18" i="35"/>
  <c r="H21" i="35" s="1"/>
  <c r="E18" i="35"/>
  <c r="E21" i="35" s="1"/>
  <c r="E25" i="35" s="1"/>
  <c r="L12" i="35"/>
  <c r="O12" i="35" s="1"/>
  <c r="L11" i="35"/>
  <c r="O11" i="35" s="1"/>
  <c r="L10" i="35"/>
  <c r="O10" i="35" s="1"/>
  <c r="Q9" i="35"/>
  <c r="Q13" i="35" s="1"/>
  <c r="P9" i="35"/>
  <c r="P13" i="35" s="1"/>
  <c r="N9" i="35"/>
  <c r="N13" i="35" s="1"/>
  <c r="M9" i="35"/>
  <c r="M13" i="35" s="1"/>
  <c r="K9" i="35"/>
  <c r="K13" i="35" s="1"/>
  <c r="J9" i="35"/>
  <c r="J13" i="35" s="1"/>
  <c r="I9" i="35"/>
  <c r="I13" i="35" s="1"/>
  <c r="H9" i="35"/>
  <c r="H13" i="35" s="1"/>
  <c r="G9" i="35"/>
  <c r="G13" i="35" s="1"/>
  <c r="F9" i="35"/>
  <c r="F13" i="35" s="1"/>
  <c r="E9" i="35"/>
  <c r="E13" i="35" s="1"/>
  <c r="D9" i="35"/>
  <c r="D13" i="35" s="1"/>
  <c r="C9" i="35"/>
  <c r="C13" i="35" s="1"/>
  <c r="L8" i="35"/>
  <c r="O8" i="35" s="1"/>
  <c r="L7" i="35"/>
  <c r="O7" i="35" s="1"/>
  <c r="L6" i="35"/>
  <c r="AM106" i="34"/>
  <c r="AL106" i="34"/>
  <c r="AK106" i="34"/>
  <c r="AJ106" i="34"/>
  <c r="AI106" i="34"/>
  <c r="AH106" i="34"/>
  <c r="AG106" i="34"/>
  <c r="AF106" i="34"/>
  <c r="AE106" i="34"/>
  <c r="AD106" i="34"/>
  <c r="AC106" i="34"/>
  <c r="AB106" i="34"/>
  <c r="AA106" i="34"/>
  <c r="Z106" i="34"/>
  <c r="X106" i="34"/>
  <c r="W106" i="34"/>
  <c r="V106" i="34"/>
  <c r="U106" i="34"/>
  <c r="T106" i="34"/>
  <c r="S106" i="34"/>
  <c r="R106" i="34"/>
  <c r="Q106" i="34"/>
  <c r="P106" i="34"/>
  <c r="O106" i="34"/>
  <c r="M106" i="34"/>
  <c r="L106" i="34"/>
  <c r="K106" i="34"/>
  <c r="J106" i="34"/>
  <c r="I106" i="34"/>
  <c r="H106" i="34"/>
  <c r="G106" i="34"/>
  <c r="F106" i="34"/>
  <c r="E106" i="34"/>
  <c r="D106" i="34"/>
  <c r="C106" i="34"/>
  <c r="Y105" i="34"/>
  <c r="N105" i="34"/>
  <c r="Y104" i="34"/>
  <c r="N104" i="34"/>
  <c r="AM102" i="34"/>
  <c r="AM103" i="34" s="1"/>
  <c r="AL102" i="34"/>
  <c r="AL103" i="34" s="1"/>
  <c r="AK102" i="34"/>
  <c r="AK103" i="34" s="1"/>
  <c r="AJ102" i="34"/>
  <c r="AJ103" i="34" s="1"/>
  <c r="AI102" i="34"/>
  <c r="AI103" i="34" s="1"/>
  <c r="AH102" i="34"/>
  <c r="AH103" i="34" s="1"/>
  <c r="AG102" i="34"/>
  <c r="AG103" i="34" s="1"/>
  <c r="AF102" i="34"/>
  <c r="AF103" i="34" s="1"/>
  <c r="AE102" i="34"/>
  <c r="AE103" i="34" s="1"/>
  <c r="AD102" i="34"/>
  <c r="AD103" i="34" s="1"/>
  <c r="AC102" i="34"/>
  <c r="AC103" i="34" s="1"/>
  <c r="AB102" i="34"/>
  <c r="AB103" i="34" s="1"/>
  <c r="AA102" i="34"/>
  <c r="AA103" i="34" s="1"/>
  <c r="Z102" i="34"/>
  <c r="Z103" i="34" s="1"/>
  <c r="X102" i="34"/>
  <c r="X103" i="34" s="1"/>
  <c r="W102" i="34"/>
  <c r="W103" i="34" s="1"/>
  <c r="V102" i="34"/>
  <c r="V103" i="34" s="1"/>
  <c r="U102" i="34"/>
  <c r="U103" i="34" s="1"/>
  <c r="T102" i="34"/>
  <c r="T103" i="34" s="1"/>
  <c r="S102" i="34"/>
  <c r="S103" i="34" s="1"/>
  <c r="R102" i="34"/>
  <c r="R103" i="34" s="1"/>
  <c r="Q102" i="34"/>
  <c r="Q103" i="34" s="1"/>
  <c r="P102" i="34"/>
  <c r="P103" i="34" s="1"/>
  <c r="O102" i="34"/>
  <c r="M102" i="34"/>
  <c r="M103" i="34" s="1"/>
  <c r="L102" i="34"/>
  <c r="L103" i="34" s="1"/>
  <c r="K102" i="34"/>
  <c r="K103" i="34" s="1"/>
  <c r="J102" i="34"/>
  <c r="J103" i="34" s="1"/>
  <c r="I102" i="34"/>
  <c r="I103" i="34" s="1"/>
  <c r="H102" i="34"/>
  <c r="H103" i="34" s="1"/>
  <c r="G102" i="34"/>
  <c r="G103" i="34" s="1"/>
  <c r="F102" i="34"/>
  <c r="F103" i="34" s="1"/>
  <c r="E102" i="34"/>
  <c r="E103" i="34" s="1"/>
  <c r="D102" i="34"/>
  <c r="D103" i="34" s="1"/>
  <c r="C102" i="34"/>
  <c r="C103" i="34" s="1"/>
  <c r="Y101" i="34"/>
  <c r="N101" i="34"/>
  <c r="Y100" i="34"/>
  <c r="N100" i="34"/>
  <c r="Y99" i="34"/>
  <c r="N99" i="34"/>
  <c r="Y98" i="34"/>
  <c r="N98" i="34"/>
  <c r="AM97" i="34"/>
  <c r="AL97" i="34"/>
  <c r="AK97" i="34"/>
  <c r="AJ97" i="34"/>
  <c r="AI97" i="34"/>
  <c r="AH97" i="34"/>
  <c r="AG97" i="34"/>
  <c r="AF97" i="34"/>
  <c r="AE97" i="34"/>
  <c r="AD97" i="34"/>
  <c r="AC97" i="34"/>
  <c r="AB97" i="34"/>
  <c r="AA97" i="34"/>
  <c r="Z97" i="34"/>
  <c r="X97" i="34"/>
  <c r="W97" i="34"/>
  <c r="V97" i="34"/>
  <c r="U97" i="34"/>
  <c r="T97" i="34"/>
  <c r="S97" i="34"/>
  <c r="R97" i="34"/>
  <c r="Q97" i="34"/>
  <c r="P97" i="34"/>
  <c r="O97" i="34"/>
  <c r="M97" i="34"/>
  <c r="L97" i="34"/>
  <c r="K97" i="34"/>
  <c r="J97" i="34"/>
  <c r="I97" i="34"/>
  <c r="H97" i="34"/>
  <c r="G97" i="34"/>
  <c r="F97" i="34"/>
  <c r="E97" i="34"/>
  <c r="D97" i="34"/>
  <c r="C97" i="34"/>
  <c r="Y96" i="34"/>
  <c r="N96" i="34"/>
  <c r="Y95" i="34"/>
  <c r="N95" i="34"/>
  <c r="AM93" i="34"/>
  <c r="AM94" i="34" s="1"/>
  <c r="AL93" i="34"/>
  <c r="AL94" i="34" s="1"/>
  <c r="AK93" i="34"/>
  <c r="AK94" i="34" s="1"/>
  <c r="AJ93" i="34"/>
  <c r="AJ94" i="34" s="1"/>
  <c r="AI93" i="34"/>
  <c r="AI94" i="34" s="1"/>
  <c r="AH93" i="34"/>
  <c r="AH94" i="34" s="1"/>
  <c r="AG93" i="34"/>
  <c r="AG94" i="34" s="1"/>
  <c r="AF93" i="34"/>
  <c r="AF94" i="34" s="1"/>
  <c r="AE93" i="34"/>
  <c r="AE94" i="34" s="1"/>
  <c r="AD93" i="34"/>
  <c r="AD94" i="34" s="1"/>
  <c r="AC93" i="34"/>
  <c r="AC94" i="34" s="1"/>
  <c r="AB93" i="34"/>
  <c r="AB94" i="34" s="1"/>
  <c r="AA93" i="34"/>
  <c r="AA94" i="34" s="1"/>
  <c r="Z93" i="34"/>
  <c r="Z94" i="34" s="1"/>
  <c r="X93" i="34"/>
  <c r="X94" i="34" s="1"/>
  <c r="W93" i="34"/>
  <c r="W94" i="34" s="1"/>
  <c r="V93" i="34"/>
  <c r="V94" i="34" s="1"/>
  <c r="U93" i="34"/>
  <c r="U94" i="34" s="1"/>
  <c r="T93" i="34"/>
  <c r="T94" i="34" s="1"/>
  <c r="S93" i="34"/>
  <c r="S94" i="34" s="1"/>
  <c r="R93" i="34"/>
  <c r="R94" i="34" s="1"/>
  <c r="Q93" i="34"/>
  <c r="Q94" i="34" s="1"/>
  <c r="P93" i="34"/>
  <c r="P94" i="34" s="1"/>
  <c r="O93" i="34"/>
  <c r="O94" i="34" s="1"/>
  <c r="M93" i="34"/>
  <c r="M94" i="34" s="1"/>
  <c r="L93" i="34"/>
  <c r="L94" i="34" s="1"/>
  <c r="K93" i="34"/>
  <c r="K94" i="34" s="1"/>
  <c r="J93" i="34"/>
  <c r="J94" i="34" s="1"/>
  <c r="I93" i="34"/>
  <c r="I94" i="34" s="1"/>
  <c r="H93" i="34"/>
  <c r="H94" i="34" s="1"/>
  <c r="G93" i="34"/>
  <c r="G94" i="34" s="1"/>
  <c r="F93" i="34"/>
  <c r="F94" i="34" s="1"/>
  <c r="E93" i="34"/>
  <c r="E94" i="34" s="1"/>
  <c r="D93" i="34"/>
  <c r="D94" i="34" s="1"/>
  <c r="C93" i="34"/>
  <c r="C94" i="34" s="1"/>
  <c r="Y92" i="34"/>
  <c r="N92" i="34"/>
  <c r="Y91" i="34"/>
  <c r="N91" i="34"/>
  <c r="Y90" i="34"/>
  <c r="N90" i="34"/>
  <c r="Y89" i="34"/>
  <c r="N89" i="34"/>
  <c r="Y88" i="34"/>
  <c r="N88" i="34"/>
  <c r="AM87" i="34"/>
  <c r="AL87" i="34"/>
  <c r="AK87" i="34"/>
  <c r="AJ87" i="34"/>
  <c r="AI87" i="34"/>
  <c r="AH87" i="34"/>
  <c r="AG87" i="34"/>
  <c r="AF87" i="34"/>
  <c r="AE87" i="34"/>
  <c r="AD87" i="34"/>
  <c r="AC87" i="34"/>
  <c r="AB87" i="34"/>
  <c r="AA87" i="34"/>
  <c r="Z87" i="34"/>
  <c r="X87" i="34"/>
  <c r="W87" i="34"/>
  <c r="V87" i="34"/>
  <c r="U87" i="34"/>
  <c r="T87" i="34"/>
  <c r="S87" i="34"/>
  <c r="R87" i="34"/>
  <c r="Q87" i="34"/>
  <c r="P87" i="34"/>
  <c r="O87" i="34"/>
  <c r="M87" i="34"/>
  <c r="L87" i="34"/>
  <c r="K87" i="34"/>
  <c r="J87" i="34"/>
  <c r="I87" i="34"/>
  <c r="H87" i="34"/>
  <c r="G87" i="34"/>
  <c r="F87" i="34"/>
  <c r="E87" i="34"/>
  <c r="D87" i="34"/>
  <c r="C87" i="34"/>
  <c r="Y86" i="34"/>
  <c r="N86" i="34"/>
  <c r="Y85" i="34"/>
  <c r="N85" i="34"/>
  <c r="AM84" i="34"/>
  <c r="AL84" i="34"/>
  <c r="AK84" i="34"/>
  <c r="AJ84" i="34"/>
  <c r="AI84" i="34"/>
  <c r="AH84" i="34"/>
  <c r="AG84" i="34"/>
  <c r="AF84" i="34"/>
  <c r="AE84" i="34"/>
  <c r="AD84" i="34"/>
  <c r="AC84" i="34"/>
  <c r="AB84" i="34"/>
  <c r="AA84" i="34"/>
  <c r="Z84" i="34"/>
  <c r="X84" i="34"/>
  <c r="W84" i="34"/>
  <c r="V84" i="34"/>
  <c r="U84" i="34"/>
  <c r="T84" i="34"/>
  <c r="S84" i="34"/>
  <c r="R84" i="34"/>
  <c r="Q84" i="34"/>
  <c r="P84" i="34"/>
  <c r="O84" i="34"/>
  <c r="M84" i="34"/>
  <c r="L84" i="34"/>
  <c r="K84" i="34"/>
  <c r="J84" i="34"/>
  <c r="I84" i="34"/>
  <c r="H84" i="34"/>
  <c r="G84" i="34"/>
  <c r="F84" i="34"/>
  <c r="E84" i="34"/>
  <c r="D84" i="34"/>
  <c r="C84" i="34"/>
  <c r="Y83" i="34"/>
  <c r="N83" i="34"/>
  <c r="Y82" i="34"/>
  <c r="N82" i="34"/>
  <c r="Y81" i="34"/>
  <c r="N81" i="34"/>
  <c r="AM80" i="34"/>
  <c r="AL80" i="34"/>
  <c r="AK80" i="34"/>
  <c r="AJ80" i="34"/>
  <c r="AI80" i="34"/>
  <c r="AH80" i="34"/>
  <c r="AG80" i="34"/>
  <c r="AF80" i="34"/>
  <c r="AE80" i="34"/>
  <c r="AD80" i="34"/>
  <c r="AC80" i="34"/>
  <c r="AB80" i="34"/>
  <c r="AA80" i="34"/>
  <c r="Z80" i="34"/>
  <c r="X80" i="34"/>
  <c r="W80" i="34"/>
  <c r="V80" i="34"/>
  <c r="U80" i="34"/>
  <c r="T80" i="34"/>
  <c r="S80" i="34"/>
  <c r="R80" i="34"/>
  <c r="Q80" i="34"/>
  <c r="P80" i="34"/>
  <c r="O80" i="34"/>
  <c r="M80" i="34"/>
  <c r="L80" i="34"/>
  <c r="K80" i="34"/>
  <c r="J80" i="34"/>
  <c r="I80" i="34"/>
  <c r="H80" i="34"/>
  <c r="G80" i="34"/>
  <c r="F80" i="34"/>
  <c r="E80" i="34"/>
  <c r="D80" i="34"/>
  <c r="C80" i="34"/>
  <c r="Y79" i="34"/>
  <c r="N79" i="34"/>
  <c r="Y78" i="34"/>
  <c r="N78" i="34"/>
  <c r="Y77" i="34"/>
  <c r="N77" i="34"/>
  <c r="Y76" i="34"/>
  <c r="N76" i="34"/>
  <c r="AM75" i="34"/>
  <c r="AL75" i="34"/>
  <c r="AK75" i="34"/>
  <c r="AJ75" i="34"/>
  <c r="AI75" i="34"/>
  <c r="AH75" i="34"/>
  <c r="AG75" i="34"/>
  <c r="AF75" i="34"/>
  <c r="AE75" i="34"/>
  <c r="AD75" i="34"/>
  <c r="AC75" i="34"/>
  <c r="AB75" i="34"/>
  <c r="AA75" i="34"/>
  <c r="Z75" i="34"/>
  <c r="X75" i="34"/>
  <c r="W75" i="34"/>
  <c r="V75" i="34"/>
  <c r="U75" i="34"/>
  <c r="T75" i="34"/>
  <c r="S75" i="34"/>
  <c r="R75" i="34"/>
  <c r="Q75" i="34"/>
  <c r="P75" i="34"/>
  <c r="O75" i="34"/>
  <c r="M75" i="34"/>
  <c r="L75" i="34"/>
  <c r="K75" i="34"/>
  <c r="J75" i="34"/>
  <c r="I75" i="34"/>
  <c r="H75" i="34"/>
  <c r="G75" i="34"/>
  <c r="F75" i="34"/>
  <c r="E75" i="34"/>
  <c r="D75" i="34"/>
  <c r="C75" i="34"/>
  <c r="Y74" i="34"/>
  <c r="N74" i="34"/>
  <c r="Y73" i="34"/>
  <c r="N73" i="34"/>
  <c r="Y72" i="34"/>
  <c r="N72" i="34"/>
  <c r="Y71" i="34"/>
  <c r="N71" i="34"/>
  <c r="AM70" i="34"/>
  <c r="AL70" i="34"/>
  <c r="AK70" i="34"/>
  <c r="AJ70" i="34"/>
  <c r="AI70" i="34"/>
  <c r="AH70" i="34"/>
  <c r="AG70" i="34"/>
  <c r="AF70" i="34"/>
  <c r="AE70" i="34"/>
  <c r="AD70" i="34"/>
  <c r="AC70" i="34"/>
  <c r="AB70" i="34"/>
  <c r="AA70" i="34"/>
  <c r="Z70" i="34"/>
  <c r="X70" i="34"/>
  <c r="W70" i="34"/>
  <c r="V70" i="34"/>
  <c r="U70" i="34"/>
  <c r="T70" i="34"/>
  <c r="S70" i="34"/>
  <c r="R70" i="34"/>
  <c r="Q70" i="34"/>
  <c r="P70" i="34"/>
  <c r="O70" i="34"/>
  <c r="M70" i="34"/>
  <c r="L70" i="34"/>
  <c r="K70" i="34"/>
  <c r="J70" i="34"/>
  <c r="I70" i="34"/>
  <c r="H70" i="34"/>
  <c r="G70" i="34"/>
  <c r="F70" i="34"/>
  <c r="E70" i="34"/>
  <c r="D70" i="34"/>
  <c r="C70" i="34"/>
  <c r="Y69" i="34"/>
  <c r="N69" i="34"/>
  <c r="Y68" i="34"/>
  <c r="N68" i="34"/>
  <c r="AM67" i="34"/>
  <c r="AL67" i="34"/>
  <c r="AK67" i="34"/>
  <c r="AJ67" i="34"/>
  <c r="AI67" i="34"/>
  <c r="AH67" i="34"/>
  <c r="AG67" i="34"/>
  <c r="AF67" i="34"/>
  <c r="AE67" i="34"/>
  <c r="AD67" i="34"/>
  <c r="AC67" i="34"/>
  <c r="AB67" i="34"/>
  <c r="AA67" i="34"/>
  <c r="Z67" i="34"/>
  <c r="X67" i="34"/>
  <c r="W67" i="34"/>
  <c r="V67" i="34"/>
  <c r="U67" i="34"/>
  <c r="T67" i="34"/>
  <c r="S67" i="34"/>
  <c r="R67" i="34"/>
  <c r="Q67" i="34"/>
  <c r="P67" i="34"/>
  <c r="O67" i="34"/>
  <c r="M67" i="34"/>
  <c r="L67" i="34"/>
  <c r="K67" i="34"/>
  <c r="J67" i="34"/>
  <c r="I67" i="34"/>
  <c r="H67" i="34"/>
  <c r="G67" i="34"/>
  <c r="F67" i="34"/>
  <c r="E67" i="34"/>
  <c r="D67" i="34"/>
  <c r="C67" i="34"/>
  <c r="Y66" i="34"/>
  <c r="N66" i="34"/>
  <c r="Y65" i="34"/>
  <c r="N65" i="34"/>
  <c r="Y64" i="34"/>
  <c r="N64" i="34"/>
  <c r="Y63" i="34"/>
  <c r="N63" i="34"/>
  <c r="Y62" i="34"/>
  <c r="N62" i="34"/>
  <c r="AM61" i="34"/>
  <c r="AL61" i="34"/>
  <c r="AK61" i="34"/>
  <c r="AJ61" i="34"/>
  <c r="AI61" i="34"/>
  <c r="AH61" i="34"/>
  <c r="AG61" i="34"/>
  <c r="AF61" i="34"/>
  <c r="AE61" i="34"/>
  <c r="AD61" i="34"/>
  <c r="AC61" i="34"/>
  <c r="AB61" i="34"/>
  <c r="AA61" i="34"/>
  <c r="Z61" i="34"/>
  <c r="X61" i="34"/>
  <c r="W61" i="34"/>
  <c r="V61" i="34"/>
  <c r="U61" i="34"/>
  <c r="T61" i="34"/>
  <c r="S61" i="34"/>
  <c r="R61" i="34"/>
  <c r="Q61" i="34"/>
  <c r="O61" i="34"/>
  <c r="M61" i="34"/>
  <c r="L61" i="34"/>
  <c r="K61" i="34"/>
  <c r="J61" i="34"/>
  <c r="I61" i="34"/>
  <c r="H61" i="34"/>
  <c r="G61" i="34"/>
  <c r="F61" i="34"/>
  <c r="E61" i="34"/>
  <c r="D61" i="34"/>
  <c r="C61" i="34"/>
  <c r="Y60" i="34"/>
  <c r="N60" i="34"/>
  <c r="Y59" i="34"/>
  <c r="N59" i="34"/>
  <c r="Y58" i="34"/>
  <c r="N58" i="34"/>
  <c r="Y57" i="34"/>
  <c r="N57" i="34"/>
  <c r="Y56" i="34"/>
  <c r="N56" i="34"/>
  <c r="Y55" i="34"/>
  <c r="N55" i="34"/>
  <c r="Y54" i="34"/>
  <c r="N54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X53" i="34"/>
  <c r="W53" i="34"/>
  <c r="V53" i="34"/>
  <c r="U53" i="34"/>
  <c r="T53" i="34"/>
  <c r="S53" i="34"/>
  <c r="R53" i="34"/>
  <c r="Q53" i="34"/>
  <c r="P53" i="34"/>
  <c r="O53" i="34"/>
  <c r="M53" i="34"/>
  <c r="L53" i="34"/>
  <c r="K53" i="34"/>
  <c r="J53" i="34"/>
  <c r="I53" i="34"/>
  <c r="H53" i="34"/>
  <c r="G53" i="34"/>
  <c r="F53" i="34"/>
  <c r="E53" i="34"/>
  <c r="D53" i="34"/>
  <c r="C53" i="34"/>
  <c r="Y52" i="34"/>
  <c r="N52" i="34"/>
  <c r="Y51" i="34"/>
  <c r="N51" i="34"/>
  <c r="Y50" i="34"/>
  <c r="N50" i="34"/>
  <c r="Y49" i="34"/>
  <c r="N49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X48" i="34"/>
  <c r="W48" i="34"/>
  <c r="V48" i="34"/>
  <c r="U48" i="34"/>
  <c r="T48" i="34"/>
  <c r="S48" i="34"/>
  <c r="R48" i="34"/>
  <c r="Q48" i="34"/>
  <c r="P48" i="34"/>
  <c r="O48" i="34"/>
  <c r="M48" i="34"/>
  <c r="L48" i="34"/>
  <c r="K48" i="34"/>
  <c r="J48" i="34"/>
  <c r="I48" i="34"/>
  <c r="H48" i="34"/>
  <c r="G48" i="34"/>
  <c r="F48" i="34"/>
  <c r="E48" i="34"/>
  <c r="D48" i="34"/>
  <c r="C48" i="34"/>
  <c r="Y47" i="34"/>
  <c r="N47" i="34"/>
  <c r="Y46" i="34"/>
  <c r="N46" i="34"/>
  <c r="Y45" i="34"/>
  <c r="N45" i="34"/>
  <c r="Y44" i="34"/>
  <c r="N44" i="34"/>
  <c r="Y43" i="34"/>
  <c r="N43" i="34"/>
  <c r="Y42" i="34"/>
  <c r="N42" i="34"/>
  <c r="Y41" i="34"/>
  <c r="N41" i="34"/>
  <c r="Y40" i="34"/>
  <c r="N40" i="34"/>
  <c r="Y39" i="34"/>
  <c r="N39" i="34"/>
  <c r="Y38" i="34"/>
  <c r="N38" i="34"/>
  <c r="Y37" i="34"/>
  <c r="N37" i="34"/>
  <c r="Y36" i="34"/>
  <c r="N36" i="34"/>
  <c r="Y35" i="34"/>
  <c r="N35" i="34"/>
  <c r="Y34" i="34"/>
  <c r="N34" i="34"/>
  <c r="Y33" i="34"/>
  <c r="N33" i="34"/>
  <c r="Y32" i="34"/>
  <c r="N32" i="34"/>
  <c r="Y31" i="34"/>
  <c r="N31" i="34"/>
  <c r="Y30" i="34"/>
  <c r="N30" i="34"/>
  <c r="Y29" i="34"/>
  <c r="N29" i="34"/>
  <c r="AM28" i="34"/>
  <c r="AL28" i="34"/>
  <c r="AK28" i="34"/>
  <c r="AJ28" i="34"/>
  <c r="AI28" i="34"/>
  <c r="AH28" i="34"/>
  <c r="AG28" i="34"/>
  <c r="AF28" i="34"/>
  <c r="AE28" i="34"/>
  <c r="AD28" i="34"/>
  <c r="AC28" i="34"/>
  <c r="AB28" i="34"/>
  <c r="AA28" i="34"/>
  <c r="Z28" i="34"/>
  <c r="X28" i="34"/>
  <c r="W28" i="34"/>
  <c r="V28" i="34"/>
  <c r="U28" i="34"/>
  <c r="T28" i="34"/>
  <c r="S28" i="34"/>
  <c r="R28" i="34"/>
  <c r="Q28" i="34"/>
  <c r="P28" i="34"/>
  <c r="O28" i="34"/>
  <c r="M28" i="34"/>
  <c r="L28" i="34"/>
  <c r="K28" i="34"/>
  <c r="J28" i="34"/>
  <c r="I28" i="34"/>
  <c r="H28" i="34"/>
  <c r="G28" i="34"/>
  <c r="F28" i="34"/>
  <c r="E28" i="34"/>
  <c r="D28" i="34"/>
  <c r="C28" i="34"/>
  <c r="Y27" i="34"/>
  <c r="N27" i="34"/>
  <c r="Y26" i="34"/>
  <c r="N26" i="34"/>
  <c r="Y25" i="34"/>
  <c r="N25" i="34"/>
  <c r="Y24" i="34"/>
  <c r="N24" i="34"/>
  <c r="Y23" i="34"/>
  <c r="N23" i="34"/>
  <c r="Y22" i="34"/>
  <c r="N22" i="34"/>
  <c r="Y21" i="34"/>
  <c r="N21" i="34"/>
  <c r="Y20" i="34"/>
  <c r="N20" i="34"/>
  <c r="Y19" i="34"/>
  <c r="N19" i="34"/>
  <c r="Y18" i="34"/>
  <c r="N18" i="34"/>
  <c r="Y17" i="34"/>
  <c r="N17" i="34"/>
  <c r="Y16" i="34"/>
  <c r="N16" i="34"/>
  <c r="Y15" i="34"/>
  <c r="N15" i="34"/>
  <c r="Y14" i="34"/>
  <c r="N14" i="34"/>
  <c r="Y13" i="34"/>
  <c r="N13" i="34"/>
  <c r="Y12" i="34"/>
  <c r="N12" i="34"/>
  <c r="Y11" i="34"/>
  <c r="N11" i="34"/>
  <c r="Y10" i="34"/>
  <c r="N10" i="34"/>
  <c r="AM9" i="34"/>
  <c r="AM107" i="34" s="1"/>
  <c r="AL9" i="34"/>
  <c r="AL107" i="34" s="1"/>
  <c r="AK9" i="34"/>
  <c r="AK107" i="34" s="1"/>
  <c r="AJ9" i="34"/>
  <c r="AJ107" i="34" s="1"/>
  <c r="AI9" i="34"/>
  <c r="AI107" i="34" s="1"/>
  <c r="AH9" i="34"/>
  <c r="AH107" i="34" s="1"/>
  <c r="AG9" i="34"/>
  <c r="AG107" i="34" s="1"/>
  <c r="AF9" i="34"/>
  <c r="AF107" i="34" s="1"/>
  <c r="AE9" i="34"/>
  <c r="AE107" i="34" s="1"/>
  <c r="AD9" i="34"/>
  <c r="AD107" i="34" s="1"/>
  <c r="AC9" i="34"/>
  <c r="AC107" i="34" s="1"/>
  <c r="AB9" i="34"/>
  <c r="AB107" i="34" s="1"/>
  <c r="AA9" i="34"/>
  <c r="AA107" i="34" s="1"/>
  <c r="Z9" i="34"/>
  <c r="Z107" i="34" s="1"/>
  <c r="X9" i="34"/>
  <c r="X107" i="34" s="1"/>
  <c r="W9" i="34"/>
  <c r="W107" i="34" s="1"/>
  <c r="V9" i="34"/>
  <c r="V107" i="34" s="1"/>
  <c r="U9" i="34"/>
  <c r="U107" i="34" s="1"/>
  <c r="T9" i="34"/>
  <c r="T107" i="34" s="1"/>
  <c r="S9" i="34"/>
  <c r="S107" i="34" s="1"/>
  <c r="R9" i="34"/>
  <c r="R107" i="34" s="1"/>
  <c r="Q9" i="34"/>
  <c r="Q107" i="34" s="1"/>
  <c r="P9" i="34"/>
  <c r="P107" i="34" s="1"/>
  <c r="O9" i="34"/>
  <c r="O107" i="34" s="1"/>
  <c r="M9" i="34"/>
  <c r="M107" i="34" s="1"/>
  <c r="L9" i="34"/>
  <c r="L107" i="34" s="1"/>
  <c r="K9" i="34"/>
  <c r="K107" i="34" s="1"/>
  <c r="J9" i="34"/>
  <c r="J107" i="34" s="1"/>
  <c r="I9" i="34"/>
  <c r="I107" i="34" s="1"/>
  <c r="H9" i="34"/>
  <c r="H107" i="34" s="1"/>
  <c r="G9" i="34"/>
  <c r="G107" i="34" s="1"/>
  <c r="F9" i="34"/>
  <c r="F107" i="34" s="1"/>
  <c r="E9" i="34"/>
  <c r="E107" i="34" s="1"/>
  <c r="D9" i="34"/>
  <c r="D107" i="34" s="1"/>
  <c r="C9" i="34"/>
  <c r="C107" i="34" s="1"/>
  <c r="Y8" i="34"/>
  <c r="N8" i="34"/>
  <c r="Y7" i="34"/>
  <c r="N7" i="34"/>
  <c r="Y6" i="34"/>
  <c r="N6" i="34"/>
  <c r="Y5" i="34"/>
  <c r="N5" i="34"/>
  <c r="W107" i="33"/>
  <c r="V107" i="33"/>
  <c r="Q107" i="33"/>
  <c r="P107" i="33"/>
  <c r="N107" i="33"/>
  <c r="M107" i="33"/>
  <c r="K107" i="33"/>
  <c r="J107" i="33"/>
  <c r="H107" i="33"/>
  <c r="G107" i="33"/>
  <c r="E107" i="33"/>
  <c r="D107" i="33"/>
  <c r="C107" i="33"/>
  <c r="X106" i="33"/>
  <c r="T106" i="33"/>
  <c r="S106" i="33"/>
  <c r="R106" i="33"/>
  <c r="O106" i="33"/>
  <c r="L106" i="33"/>
  <c r="F106" i="33"/>
  <c r="I106" i="33" s="1"/>
  <c r="X105" i="33"/>
  <c r="T105" i="33"/>
  <c r="S105" i="33"/>
  <c r="R105" i="33"/>
  <c r="O105" i="33"/>
  <c r="L105" i="33"/>
  <c r="F105" i="33"/>
  <c r="W103" i="33"/>
  <c r="W104" i="33" s="1"/>
  <c r="V103" i="33"/>
  <c r="V104" i="33" s="1"/>
  <c r="Q103" i="33"/>
  <c r="Q104" i="33" s="1"/>
  <c r="P103" i="33"/>
  <c r="P104" i="33" s="1"/>
  <c r="N103" i="33"/>
  <c r="N104" i="33" s="1"/>
  <c r="M103" i="33"/>
  <c r="M104" i="33" s="1"/>
  <c r="K103" i="33"/>
  <c r="J103" i="33"/>
  <c r="J104" i="33" s="1"/>
  <c r="H103" i="33"/>
  <c r="H104" i="33" s="1"/>
  <c r="G103" i="33"/>
  <c r="G104" i="33" s="1"/>
  <c r="E103" i="33"/>
  <c r="E104" i="33" s="1"/>
  <c r="D103" i="33"/>
  <c r="D104" i="33" s="1"/>
  <c r="C103" i="33"/>
  <c r="C104" i="33" s="1"/>
  <c r="X102" i="33"/>
  <c r="T102" i="33"/>
  <c r="S102" i="33"/>
  <c r="R102" i="33"/>
  <c r="O102" i="33"/>
  <c r="L102" i="33"/>
  <c r="F102" i="33"/>
  <c r="I102" i="33" s="1"/>
  <c r="X101" i="33"/>
  <c r="T101" i="33"/>
  <c r="S101" i="33"/>
  <c r="R101" i="33"/>
  <c r="O101" i="33"/>
  <c r="L101" i="33"/>
  <c r="F101" i="33"/>
  <c r="I101" i="33" s="1"/>
  <c r="X100" i="33"/>
  <c r="T100" i="33"/>
  <c r="S100" i="33"/>
  <c r="R100" i="33"/>
  <c r="O100" i="33"/>
  <c r="L100" i="33"/>
  <c r="F100" i="33"/>
  <c r="I100" i="33" s="1"/>
  <c r="X99" i="33"/>
  <c r="T99" i="33"/>
  <c r="S99" i="33"/>
  <c r="R99" i="33"/>
  <c r="O99" i="33"/>
  <c r="L99" i="33"/>
  <c r="F99" i="33"/>
  <c r="W98" i="33"/>
  <c r="V98" i="33"/>
  <c r="Q98" i="33"/>
  <c r="P98" i="33"/>
  <c r="N98" i="33"/>
  <c r="M98" i="33"/>
  <c r="K98" i="33"/>
  <c r="J98" i="33"/>
  <c r="H98" i="33"/>
  <c r="G98" i="33"/>
  <c r="E98" i="33"/>
  <c r="D98" i="33"/>
  <c r="C98" i="33"/>
  <c r="X97" i="33"/>
  <c r="T97" i="33"/>
  <c r="S97" i="33"/>
  <c r="R97" i="33"/>
  <c r="O97" i="33"/>
  <c r="L97" i="33"/>
  <c r="F97" i="33"/>
  <c r="I97" i="33" s="1"/>
  <c r="X96" i="33"/>
  <c r="T96" i="33"/>
  <c r="S96" i="33"/>
  <c r="R96" i="33"/>
  <c r="O96" i="33"/>
  <c r="L96" i="33"/>
  <c r="F96" i="33"/>
  <c r="W94" i="33"/>
  <c r="W95" i="33" s="1"/>
  <c r="V94" i="33"/>
  <c r="V95" i="33" s="1"/>
  <c r="Q94" i="33"/>
  <c r="Q95" i="33" s="1"/>
  <c r="P94" i="33"/>
  <c r="P95" i="33" s="1"/>
  <c r="R95" i="33" s="1"/>
  <c r="N94" i="33"/>
  <c r="N95" i="33" s="1"/>
  <c r="M94" i="33"/>
  <c r="M95" i="33" s="1"/>
  <c r="K94" i="33"/>
  <c r="J94" i="33"/>
  <c r="J95" i="33" s="1"/>
  <c r="H94" i="33"/>
  <c r="H95" i="33" s="1"/>
  <c r="G94" i="33"/>
  <c r="G95" i="33" s="1"/>
  <c r="E94" i="33"/>
  <c r="E95" i="33" s="1"/>
  <c r="D94" i="33"/>
  <c r="D95" i="33" s="1"/>
  <c r="C94" i="33"/>
  <c r="C95" i="33" s="1"/>
  <c r="X93" i="33"/>
  <c r="T93" i="33"/>
  <c r="S93" i="33"/>
  <c r="R93" i="33"/>
  <c r="O93" i="33"/>
  <c r="L93" i="33"/>
  <c r="F93" i="33"/>
  <c r="I93" i="33" s="1"/>
  <c r="X92" i="33"/>
  <c r="T92" i="33"/>
  <c r="S92" i="33"/>
  <c r="R92" i="33"/>
  <c r="O92" i="33"/>
  <c r="L92" i="33"/>
  <c r="F92" i="33"/>
  <c r="I92" i="33" s="1"/>
  <c r="X91" i="33"/>
  <c r="T91" i="33"/>
  <c r="S91" i="33"/>
  <c r="R91" i="33"/>
  <c r="O91" i="33"/>
  <c r="L91" i="33"/>
  <c r="F91" i="33"/>
  <c r="X90" i="33"/>
  <c r="T90" i="33"/>
  <c r="S90" i="33"/>
  <c r="R90" i="33"/>
  <c r="O90" i="33"/>
  <c r="L90" i="33"/>
  <c r="F90" i="33"/>
  <c r="I90" i="33" s="1"/>
  <c r="X89" i="33"/>
  <c r="T89" i="33"/>
  <c r="S89" i="33"/>
  <c r="R89" i="33"/>
  <c r="O89" i="33"/>
  <c r="L89" i="33"/>
  <c r="F89" i="33"/>
  <c r="I89" i="33" s="1"/>
  <c r="W88" i="33"/>
  <c r="V88" i="33"/>
  <c r="Q88" i="33"/>
  <c r="P88" i="33"/>
  <c r="N88" i="33"/>
  <c r="M88" i="33"/>
  <c r="K88" i="33"/>
  <c r="J88" i="33"/>
  <c r="H88" i="33"/>
  <c r="G88" i="33"/>
  <c r="E88" i="33"/>
  <c r="D88" i="33"/>
  <c r="C88" i="33"/>
  <c r="X87" i="33"/>
  <c r="T87" i="33"/>
  <c r="S87" i="33"/>
  <c r="R87" i="33"/>
  <c r="O87" i="33"/>
  <c r="L87" i="33"/>
  <c r="F87" i="33"/>
  <c r="X86" i="33"/>
  <c r="T86" i="33"/>
  <c r="S86" i="33"/>
  <c r="R86" i="33"/>
  <c r="O86" i="33"/>
  <c r="L86" i="33"/>
  <c r="F86" i="33"/>
  <c r="I86" i="33" s="1"/>
  <c r="W85" i="33"/>
  <c r="V85" i="33"/>
  <c r="Q85" i="33"/>
  <c r="P85" i="33"/>
  <c r="N85" i="33"/>
  <c r="M85" i="33"/>
  <c r="K85" i="33"/>
  <c r="J85" i="33"/>
  <c r="H85" i="33"/>
  <c r="G85" i="33"/>
  <c r="E85" i="33"/>
  <c r="D85" i="33"/>
  <c r="C85" i="33"/>
  <c r="X84" i="33"/>
  <c r="T84" i="33"/>
  <c r="S84" i="33"/>
  <c r="R84" i="33"/>
  <c r="O84" i="33"/>
  <c r="L84" i="33"/>
  <c r="F84" i="33"/>
  <c r="I84" i="33" s="1"/>
  <c r="X83" i="33"/>
  <c r="T83" i="33"/>
  <c r="S83" i="33"/>
  <c r="R83" i="33"/>
  <c r="O83" i="33"/>
  <c r="L83" i="33"/>
  <c r="F83" i="33"/>
  <c r="I83" i="33" s="1"/>
  <c r="X82" i="33"/>
  <c r="T82" i="33"/>
  <c r="S82" i="33"/>
  <c r="R82" i="33"/>
  <c r="O82" i="33"/>
  <c r="L82" i="33"/>
  <c r="F82" i="33"/>
  <c r="W81" i="33"/>
  <c r="V81" i="33"/>
  <c r="Q81" i="33"/>
  <c r="P81" i="33"/>
  <c r="N81" i="33"/>
  <c r="M81" i="33"/>
  <c r="K81" i="33"/>
  <c r="J81" i="33"/>
  <c r="H81" i="33"/>
  <c r="G81" i="33"/>
  <c r="E81" i="33"/>
  <c r="D81" i="33"/>
  <c r="C81" i="33"/>
  <c r="X80" i="33"/>
  <c r="T80" i="33"/>
  <c r="S80" i="33"/>
  <c r="R80" i="33"/>
  <c r="O80" i="33"/>
  <c r="L80" i="33"/>
  <c r="F80" i="33"/>
  <c r="I80" i="33" s="1"/>
  <c r="X79" i="33"/>
  <c r="T79" i="33"/>
  <c r="S79" i="33"/>
  <c r="R79" i="33"/>
  <c r="O79" i="33"/>
  <c r="L79" i="33"/>
  <c r="F79" i="33"/>
  <c r="I79" i="33" s="1"/>
  <c r="X78" i="33"/>
  <c r="T78" i="33"/>
  <c r="S78" i="33"/>
  <c r="R78" i="33"/>
  <c r="O78" i="33"/>
  <c r="L78" i="33"/>
  <c r="F78" i="33"/>
  <c r="I78" i="33" s="1"/>
  <c r="X77" i="33"/>
  <c r="T77" i="33"/>
  <c r="S77" i="33"/>
  <c r="R77" i="33"/>
  <c r="O77" i="33"/>
  <c r="L77" i="33"/>
  <c r="F77" i="33"/>
  <c r="W76" i="33"/>
  <c r="V76" i="33"/>
  <c r="Q76" i="33"/>
  <c r="P76" i="33"/>
  <c r="N76" i="33"/>
  <c r="M76" i="33"/>
  <c r="K76" i="33"/>
  <c r="J76" i="33"/>
  <c r="H76" i="33"/>
  <c r="G76" i="33"/>
  <c r="E76" i="33"/>
  <c r="D76" i="33"/>
  <c r="C76" i="33"/>
  <c r="X75" i="33"/>
  <c r="T75" i="33"/>
  <c r="S75" i="33"/>
  <c r="R75" i="33"/>
  <c r="O75" i="33"/>
  <c r="L75" i="33"/>
  <c r="F75" i="33"/>
  <c r="I75" i="33" s="1"/>
  <c r="X74" i="33"/>
  <c r="T74" i="33"/>
  <c r="S74" i="33"/>
  <c r="R74" i="33"/>
  <c r="O74" i="33"/>
  <c r="L74" i="33"/>
  <c r="F74" i="33"/>
  <c r="I74" i="33" s="1"/>
  <c r="X73" i="33"/>
  <c r="T73" i="33"/>
  <c r="S73" i="33"/>
  <c r="R73" i="33"/>
  <c r="O73" i="33"/>
  <c r="L73" i="33"/>
  <c r="F73" i="33"/>
  <c r="I73" i="33" s="1"/>
  <c r="X72" i="33"/>
  <c r="T72" i="33"/>
  <c r="S72" i="33"/>
  <c r="R72" i="33"/>
  <c r="O72" i="33"/>
  <c r="L72" i="33"/>
  <c r="F72" i="33"/>
  <c r="W71" i="33"/>
  <c r="V71" i="33"/>
  <c r="Q71" i="33"/>
  <c r="P71" i="33"/>
  <c r="N71" i="33"/>
  <c r="M71" i="33"/>
  <c r="K71" i="33"/>
  <c r="J71" i="33"/>
  <c r="H71" i="33"/>
  <c r="G71" i="33"/>
  <c r="E71" i="33"/>
  <c r="D71" i="33"/>
  <c r="C71" i="33"/>
  <c r="X70" i="33"/>
  <c r="T70" i="33"/>
  <c r="S70" i="33"/>
  <c r="R70" i="33"/>
  <c r="O70" i="33"/>
  <c r="L70" i="33"/>
  <c r="F70" i="33"/>
  <c r="I70" i="33" s="1"/>
  <c r="X69" i="33"/>
  <c r="T69" i="33"/>
  <c r="S69" i="33"/>
  <c r="R69" i="33"/>
  <c r="O69" i="33"/>
  <c r="L69" i="33"/>
  <c r="F69" i="33"/>
  <c r="W68" i="33"/>
  <c r="V68" i="33"/>
  <c r="Q68" i="33"/>
  <c r="P68" i="33"/>
  <c r="N68" i="33"/>
  <c r="M68" i="33"/>
  <c r="K68" i="33"/>
  <c r="J68" i="33"/>
  <c r="H68" i="33"/>
  <c r="G68" i="33"/>
  <c r="E68" i="33"/>
  <c r="D68" i="33"/>
  <c r="C68" i="33"/>
  <c r="X67" i="33"/>
  <c r="T67" i="33"/>
  <c r="S67" i="33"/>
  <c r="R67" i="33"/>
  <c r="O67" i="33"/>
  <c r="L67" i="33"/>
  <c r="F67" i="33"/>
  <c r="I67" i="33" s="1"/>
  <c r="X66" i="33"/>
  <c r="T66" i="33"/>
  <c r="S66" i="33"/>
  <c r="R66" i="33"/>
  <c r="O66" i="33"/>
  <c r="L66" i="33"/>
  <c r="F66" i="33"/>
  <c r="I66" i="33" s="1"/>
  <c r="X65" i="33"/>
  <c r="T65" i="33"/>
  <c r="S65" i="33"/>
  <c r="U65" i="33" s="1"/>
  <c r="R65" i="33"/>
  <c r="O65" i="33"/>
  <c r="L65" i="33"/>
  <c r="F65" i="33"/>
  <c r="I65" i="33" s="1"/>
  <c r="X64" i="33"/>
  <c r="T64" i="33"/>
  <c r="S64" i="33"/>
  <c r="R64" i="33"/>
  <c r="O64" i="33"/>
  <c r="L64" i="33"/>
  <c r="F64" i="33"/>
  <c r="I64" i="33" s="1"/>
  <c r="X63" i="33"/>
  <c r="T63" i="33"/>
  <c r="S63" i="33"/>
  <c r="R63" i="33"/>
  <c r="O63" i="33"/>
  <c r="L63" i="33"/>
  <c r="F63" i="33"/>
  <c r="W62" i="33"/>
  <c r="V62" i="33"/>
  <c r="Q62" i="33"/>
  <c r="P62" i="33"/>
  <c r="N62" i="33"/>
  <c r="M62" i="33"/>
  <c r="O62" i="33" s="1"/>
  <c r="K62" i="33"/>
  <c r="J62" i="33"/>
  <c r="H62" i="33"/>
  <c r="G62" i="33"/>
  <c r="E62" i="33"/>
  <c r="D62" i="33"/>
  <c r="C62" i="33"/>
  <c r="X61" i="33"/>
  <c r="T61" i="33"/>
  <c r="S61" i="33"/>
  <c r="R61" i="33"/>
  <c r="O61" i="33"/>
  <c r="L61" i="33"/>
  <c r="F61" i="33"/>
  <c r="I61" i="33" s="1"/>
  <c r="X60" i="33"/>
  <c r="T60" i="33"/>
  <c r="S60" i="33"/>
  <c r="R60" i="33"/>
  <c r="O60" i="33"/>
  <c r="L60" i="33"/>
  <c r="F60" i="33"/>
  <c r="I60" i="33" s="1"/>
  <c r="X59" i="33"/>
  <c r="T59" i="33"/>
  <c r="S59" i="33"/>
  <c r="R59" i="33"/>
  <c r="O59" i="33"/>
  <c r="L59" i="33"/>
  <c r="F59" i="33"/>
  <c r="I59" i="33" s="1"/>
  <c r="X58" i="33"/>
  <c r="T58" i="33"/>
  <c r="S58" i="33"/>
  <c r="R58" i="33"/>
  <c r="O58" i="33"/>
  <c r="L58" i="33"/>
  <c r="F58" i="33"/>
  <c r="I58" i="33" s="1"/>
  <c r="X57" i="33"/>
  <c r="T57" i="33"/>
  <c r="S57" i="33"/>
  <c r="R57" i="33"/>
  <c r="O57" i="33"/>
  <c r="L57" i="33"/>
  <c r="F57" i="33"/>
  <c r="I57" i="33" s="1"/>
  <c r="X56" i="33"/>
  <c r="T56" i="33"/>
  <c r="S56" i="33"/>
  <c r="R56" i="33"/>
  <c r="O56" i="33"/>
  <c r="L56" i="33"/>
  <c r="F56" i="33"/>
  <c r="I56" i="33" s="1"/>
  <c r="X55" i="33"/>
  <c r="T55" i="33"/>
  <c r="S55" i="33"/>
  <c r="R55" i="33"/>
  <c r="O55" i="33"/>
  <c r="L55" i="33"/>
  <c r="F55" i="33"/>
  <c r="W54" i="33"/>
  <c r="V54" i="33"/>
  <c r="Q54" i="33"/>
  <c r="P54" i="33"/>
  <c r="R54" i="33" s="1"/>
  <c r="N54" i="33"/>
  <c r="M54" i="33"/>
  <c r="K54" i="33"/>
  <c r="J54" i="33"/>
  <c r="L54" i="33" s="1"/>
  <c r="H54" i="33"/>
  <c r="G54" i="33"/>
  <c r="E54" i="33"/>
  <c r="D54" i="33"/>
  <c r="C54" i="33"/>
  <c r="X53" i="33"/>
  <c r="T53" i="33"/>
  <c r="S53" i="33"/>
  <c r="R53" i="33"/>
  <c r="O53" i="33"/>
  <c r="L53" i="33"/>
  <c r="F53" i="33"/>
  <c r="I53" i="33" s="1"/>
  <c r="X52" i="33"/>
  <c r="T52" i="33"/>
  <c r="S52" i="33"/>
  <c r="R52" i="33"/>
  <c r="O52" i="33"/>
  <c r="L52" i="33"/>
  <c r="F52" i="33"/>
  <c r="I52" i="33" s="1"/>
  <c r="X51" i="33"/>
  <c r="T51" i="33"/>
  <c r="S51" i="33"/>
  <c r="R51" i="33"/>
  <c r="O51" i="33"/>
  <c r="L51" i="33"/>
  <c r="F51" i="33"/>
  <c r="I51" i="33" s="1"/>
  <c r="X50" i="33"/>
  <c r="T50" i="33"/>
  <c r="S50" i="33"/>
  <c r="R50" i="33"/>
  <c r="O50" i="33"/>
  <c r="L50" i="33"/>
  <c r="F50" i="33"/>
  <c r="W49" i="33"/>
  <c r="V49" i="33"/>
  <c r="Q49" i="33"/>
  <c r="P49" i="33"/>
  <c r="N49" i="33"/>
  <c r="M49" i="33"/>
  <c r="K49" i="33"/>
  <c r="J49" i="33"/>
  <c r="H49" i="33"/>
  <c r="G49" i="33"/>
  <c r="E49" i="33"/>
  <c r="D49" i="33"/>
  <c r="C49" i="33"/>
  <c r="X48" i="33"/>
  <c r="T48" i="33"/>
  <c r="S48" i="33"/>
  <c r="R48" i="33"/>
  <c r="O48" i="33"/>
  <c r="L48" i="33"/>
  <c r="F48" i="33"/>
  <c r="I48" i="33" s="1"/>
  <c r="X47" i="33"/>
  <c r="T47" i="33"/>
  <c r="S47" i="33"/>
  <c r="R47" i="33"/>
  <c r="O47" i="33"/>
  <c r="L47" i="33"/>
  <c r="F47" i="33"/>
  <c r="I47" i="33" s="1"/>
  <c r="X46" i="33"/>
  <c r="T46" i="33"/>
  <c r="S46" i="33"/>
  <c r="R46" i="33"/>
  <c r="O46" i="33"/>
  <c r="L46" i="33"/>
  <c r="F46" i="33"/>
  <c r="I46" i="33" s="1"/>
  <c r="X45" i="33"/>
  <c r="T45" i="33"/>
  <c r="S45" i="33"/>
  <c r="R45" i="33"/>
  <c r="O45" i="33"/>
  <c r="L45" i="33"/>
  <c r="F45" i="33"/>
  <c r="I45" i="33" s="1"/>
  <c r="X44" i="33"/>
  <c r="T44" i="33"/>
  <c r="S44" i="33"/>
  <c r="R44" i="33"/>
  <c r="O44" i="33"/>
  <c r="L44" i="33"/>
  <c r="F44" i="33"/>
  <c r="I44" i="33" s="1"/>
  <c r="X43" i="33"/>
  <c r="T43" i="33"/>
  <c r="S43" i="33"/>
  <c r="R43" i="33"/>
  <c r="O43" i="33"/>
  <c r="L43" i="33"/>
  <c r="F43" i="33"/>
  <c r="I43" i="33" s="1"/>
  <c r="X42" i="33"/>
  <c r="T42" i="33"/>
  <c r="S42" i="33"/>
  <c r="R42" i="33"/>
  <c r="O42" i="33"/>
  <c r="L42" i="33"/>
  <c r="F42" i="33"/>
  <c r="I42" i="33" s="1"/>
  <c r="X41" i="33"/>
  <c r="T41" i="33"/>
  <c r="S41" i="33"/>
  <c r="R41" i="33"/>
  <c r="O41" i="33"/>
  <c r="L41" i="33"/>
  <c r="F41" i="33"/>
  <c r="I41" i="33" s="1"/>
  <c r="X40" i="33"/>
  <c r="T40" i="33"/>
  <c r="S40" i="33"/>
  <c r="R40" i="33"/>
  <c r="O40" i="33"/>
  <c r="L40" i="33"/>
  <c r="F40" i="33"/>
  <c r="I40" i="33" s="1"/>
  <c r="X39" i="33"/>
  <c r="T39" i="33"/>
  <c r="S39" i="33"/>
  <c r="R39" i="33"/>
  <c r="O39" i="33"/>
  <c r="L39" i="33"/>
  <c r="F39" i="33"/>
  <c r="I39" i="33" s="1"/>
  <c r="X38" i="33"/>
  <c r="T38" i="33"/>
  <c r="S38" i="33"/>
  <c r="R38" i="33"/>
  <c r="O38" i="33"/>
  <c r="L38" i="33"/>
  <c r="F38" i="33"/>
  <c r="I38" i="33" s="1"/>
  <c r="X37" i="33"/>
  <c r="T37" i="33"/>
  <c r="S37" i="33"/>
  <c r="R37" i="33"/>
  <c r="O37" i="33"/>
  <c r="L37" i="33"/>
  <c r="F37" i="33"/>
  <c r="I37" i="33" s="1"/>
  <c r="X36" i="33"/>
  <c r="T36" i="33"/>
  <c r="S36" i="33"/>
  <c r="R36" i="33"/>
  <c r="O36" i="33"/>
  <c r="L36" i="33"/>
  <c r="F36" i="33"/>
  <c r="I36" i="33" s="1"/>
  <c r="X35" i="33"/>
  <c r="T35" i="33"/>
  <c r="S35" i="33"/>
  <c r="R35" i="33"/>
  <c r="O35" i="33"/>
  <c r="L35" i="33"/>
  <c r="F35" i="33"/>
  <c r="I35" i="33" s="1"/>
  <c r="X34" i="33"/>
  <c r="T34" i="33"/>
  <c r="S34" i="33"/>
  <c r="R34" i="33"/>
  <c r="O34" i="33"/>
  <c r="L34" i="33"/>
  <c r="F34" i="33"/>
  <c r="I34" i="33" s="1"/>
  <c r="X33" i="33"/>
  <c r="T33" i="33"/>
  <c r="S33" i="33"/>
  <c r="R33" i="33"/>
  <c r="O33" i="33"/>
  <c r="L33" i="33"/>
  <c r="F33" i="33"/>
  <c r="I33" i="33" s="1"/>
  <c r="X32" i="33"/>
  <c r="T32" i="33"/>
  <c r="S32" i="33"/>
  <c r="R32" i="33"/>
  <c r="O32" i="33"/>
  <c r="L32" i="33"/>
  <c r="F32" i="33"/>
  <c r="I32" i="33" s="1"/>
  <c r="X31" i="33"/>
  <c r="T31" i="33"/>
  <c r="S31" i="33"/>
  <c r="R31" i="33"/>
  <c r="O31" i="33"/>
  <c r="L31" i="33"/>
  <c r="F31" i="33"/>
  <c r="I31" i="33" s="1"/>
  <c r="X30" i="33"/>
  <c r="T30" i="33"/>
  <c r="S30" i="33"/>
  <c r="R30" i="33"/>
  <c r="O30" i="33"/>
  <c r="L30" i="33"/>
  <c r="F30" i="33"/>
  <c r="I30" i="33" s="1"/>
  <c r="W29" i="33"/>
  <c r="V29" i="33"/>
  <c r="Q29" i="33"/>
  <c r="P29" i="33"/>
  <c r="N29" i="33"/>
  <c r="M29" i="33"/>
  <c r="K29" i="33"/>
  <c r="J29" i="33"/>
  <c r="H29" i="33"/>
  <c r="G29" i="33"/>
  <c r="E29" i="33"/>
  <c r="D29" i="33"/>
  <c r="C29" i="33"/>
  <c r="X28" i="33"/>
  <c r="T28" i="33"/>
  <c r="S28" i="33"/>
  <c r="R28" i="33"/>
  <c r="O28" i="33"/>
  <c r="L28" i="33"/>
  <c r="F28" i="33"/>
  <c r="I28" i="33" s="1"/>
  <c r="X27" i="33"/>
  <c r="T27" i="33"/>
  <c r="S27" i="33"/>
  <c r="R27" i="33"/>
  <c r="O27" i="33"/>
  <c r="L27" i="33"/>
  <c r="F27" i="33"/>
  <c r="I27" i="33" s="1"/>
  <c r="X26" i="33"/>
  <c r="T26" i="33"/>
  <c r="S26" i="33"/>
  <c r="R26" i="33"/>
  <c r="O26" i="33"/>
  <c r="L26" i="33"/>
  <c r="F26" i="33"/>
  <c r="I26" i="33" s="1"/>
  <c r="X25" i="33"/>
  <c r="T25" i="33"/>
  <c r="S25" i="33"/>
  <c r="R25" i="33"/>
  <c r="O25" i="33"/>
  <c r="L25" i="33"/>
  <c r="F25" i="33"/>
  <c r="I25" i="33" s="1"/>
  <c r="X24" i="33"/>
  <c r="T24" i="33"/>
  <c r="S24" i="33"/>
  <c r="R24" i="33"/>
  <c r="O24" i="33"/>
  <c r="L24" i="33"/>
  <c r="F24" i="33"/>
  <c r="I24" i="33" s="1"/>
  <c r="X23" i="33"/>
  <c r="T23" i="33"/>
  <c r="S23" i="33"/>
  <c r="R23" i="33"/>
  <c r="O23" i="33"/>
  <c r="L23" i="33"/>
  <c r="F23" i="33"/>
  <c r="I23" i="33" s="1"/>
  <c r="X22" i="33"/>
  <c r="T22" i="33"/>
  <c r="S22" i="33"/>
  <c r="R22" i="33"/>
  <c r="O22" i="33"/>
  <c r="L22" i="33"/>
  <c r="F22" i="33"/>
  <c r="I22" i="33" s="1"/>
  <c r="X21" i="33"/>
  <c r="T21" i="33"/>
  <c r="S21" i="33"/>
  <c r="R21" i="33"/>
  <c r="O21" i="33"/>
  <c r="L21" i="33"/>
  <c r="F21" i="33"/>
  <c r="I21" i="33" s="1"/>
  <c r="X20" i="33"/>
  <c r="T20" i="33"/>
  <c r="S20" i="33"/>
  <c r="R20" i="33"/>
  <c r="O20" i="33"/>
  <c r="L20" i="33"/>
  <c r="F20" i="33"/>
  <c r="I20" i="33" s="1"/>
  <c r="X19" i="33"/>
  <c r="T19" i="33"/>
  <c r="S19" i="33"/>
  <c r="R19" i="33"/>
  <c r="O19" i="33"/>
  <c r="L19" i="33"/>
  <c r="F19" i="33"/>
  <c r="I19" i="33" s="1"/>
  <c r="X18" i="33"/>
  <c r="T18" i="33"/>
  <c r="S18" i="33"/>
  <c r="R18" i="33"/>
  <c r="O18" i="33"/>
  <c r="L18" i="33"/>
  <c r="F18" i="33"/>
  <c r="I18" i="33" s="1"/>
  <c r="X17" i="33"/>
  <c r="T17" i="33"/>
  <c r="S17" i="33"/>
  <c r="R17" i="33"/>
  <c r="O17" i="33"/>
  <c r="L17" i="33"/>
  <c r="F17" i="33"/>
  <c r="I17" i="33" s="1"/>
  <c r="X16" i="33"/>
  <c r="T16" i="33"/>
  <c r="S16" i="33"/>
  <c r="R16" i="33"/>
  <c r="O16" i="33"/>
  <c r="L16" i="33"/>
  <c r="F16" i="33"/>
  <c r="I16" i="33" s="1"/>
  <c r="X15" i="33"/>
  <c r="T15" i="33"/>
  <c r="S15" i="33"/>
  <c r="R15" i="33"/>
  <c r="O15" i="33"/>
  <c r="L15" i="33"/>
  <c r="F15" i="33"/>
  <c r="I15" i="33" s="1"/>
  <c r="X14" i="33"/>
  <c r="T14" i="33"/>
  <c r="S14" i="33"/>
  <c r="R14" i="33"/>
  <c r="O14" i="33"/>
  <c r="L14" i="33"/>
  <c r="F14" i="33"/>
  <c r="I14" i="33" s="1"/>
  <c r="X13" i="33"/>
  <c r="T13" i="33"/>
  <c r="S13" i="33"/>
  <c r="R13" i="33"/>
  <c r="O13" i="33"/>
  <c r="L13" i="33"/>
  <c r="F13" i="33"/>
  <c r="I13" i="33" s="1"/>
  <c r="X12" i="33"/>
  <c r="T12" i="33"/>
  <c r="S12" i="33"/>
  <c r="R12" i="33"/>
  <c r="O12" i="33"/>
  <c r="L12" i="33"/>
  <c r="F12" i="33"/>
  <c r="I12" i="33" s="1"/>
  <c r="X11" i="33"/>
  <c r="T11" i="33"/>
  <c r="S11" i="33"/>
  <c r="R11" i="33"/>
  <c r="O11" i="33"/>
  <c r="L11" i="33"/>
  <c r="F11" i="33"/>
  <c r="I11" i="33" s="1"/>
  <c r="W10" i="33"/>
  <c r="V10" i="33"/>
  <c r="Q10" i="33"/>
  <c r="Q108" i="33" s="1"/>
  <c r="P10" i="33"/>
  <c r="P108" i="33" s="1"/>
  <c r="N10" i="33"/>
  <c r="N108" i="33" s="1"/>
  <c r="M10" i="33"/>
  <c r="M108" i="33" s="1"/>
  <c r="K10" i="33"/>
  <c r="K108" i="33" s="1"/>
  <c r="J10" i="33"/>
  <c r="J108" i="33" s="1"/>
  <c r="H10" i="33"/>
  <c r="H108" i="33" s="1"/>
  <c r="G10" i="33"/>
  <c r="G108" i="33" s="1"/>
  <c r="E10" i="33"/>
  <c r="E108" i="33" s="1"/>
  <c r="D10" i="33"/>
  <c r="D108" i="33" s="1"/>
  <c r="C10" i="33"/>
  <c r="C108" i="33" s="1"/>
  <c r="X9" i="33"/>
  <c r="T9" i="33"/>
  <c r="S9" i="33"/>
  <c r="R9" i="33"/>
  <c r="O9" i="33"/>
  <c r="L9" i="33"/>
  <c r="F9" i="33"/>
  <c r="I9" i="33" s="1"/>
  <c r="X8" i="33"/>
  <c r="T8" i="33"/>
  <c r="S8" i="33"/>
  <c r="R8" i="33"/>
  <c r="O8" i="33"/>
  <c r="L8" i="33"/>
  <c r="F8" i="33"/>
  <c r="I8" i="33" s="1"/>
  <c r="X7" i="33"/>
  <c r="T7" i="33"/>
  <c r="S7" i="33"/>
  <c r="R7" i="33"/>
  <c r="O7" i="33"/>
  <c r="L7" i="33"/>
  <c r="F7" i="33"/>
  <c r="I7" i="33" s="1"/>
  <c r="X6" i="33"/>
  <c r="T6" i="33"/>
  <c r="S6" i="33"/>
  <c r="R6" i="33"/>
  <c r="O6" i="33"/>
  <c r="L6" i="33"/>
  <c r="F6" i="33"/>
  <c r="I6" i="33" s="1"/>
  <c r="AM184" i="32"/>
  <c r="AL184" i="32"/>
  <c r="AK184" i="32"/>
  <c r="AJ184" i="32"/>
  <c r="AI184" i="32"/>
  <c r="AH184" i="32"/>
  <c r="AG184" i="32"/>
  <c r="AF184" i="32"/>
  <c r="AE184" i="32"/>
  <c r="AD184" i="32"/>
  <c r="AC184" i="32"/>
  <c r="AB184" i="32"/>
  <c r="AA184" i="32"/>
  <c r="Z184" i="32"/>
  <c r="X184" i="32"/>
  <c r="W184" i="32"/>
  <c r="V184" i="32"/>
  <c r="U184" i="32"/>
  <c r="T184" i="32"/>
  <c r="S184" i="32"/>
  <c r="R184" i="32"/>
  <c r="Q184" i="32"/>
  <c r="P184" i="32"/>
  <c r="O184" i="32"/>
  <c r="M184" i="32"/>
  <c r="L184" i="32"/>
  <c r="K184" i="32"/>
  <c r="J184" i="32"/>
  <c r="I184" i="32"/>
  <c r="H184" i="32"/>
  <c r="G184" i="32"/>
  <c r="F184" i="32"/>
  <c r="E184" i="32"/>
  <c r="D184" i="32"/>
  <c r="C184" i="32"/>
  <c r="Y183" i="32"/>
  <c r="N183" i="32"/>
  <c r="Y182" i="32"/>
  <c r="N182" i="32"/>
  <c r="AK181" i="32"/>
  <c r="AC181" i="32"/>
  <c r="I181" i="32"/>
  <c r="AM180" i="32"/>
  <c r="AM181" i="32" s="1"/>
  <c r="AL180" i="32"/>
  <c r="AL181" i="32" s="1"/>
  <c r="AK180" i="32"/>
  <c r="AJ180" i="32"/>
  <c r="AJ181" i="32" s="1"/>
  <c r="AI180" i="32"/>
  <c r="AI181" i="32" s="1"/>
  <c r="AH180" i="32"/>
  <c r="AH181" i="32" s="1"/>
  <c r="AG180" i="32"/>
  <c r="AG181" i="32" s="1"/>
  <c r="AF180" i="32"/>
  <c r="AF181" i="32" s="1"/>
  <c r="AE180" i="32"/>
  <c r="AE181" i="32" s="1"/>
  <c r="AD180" i="32"/>
  <c r="AD181" i="32" s="1"/>
  <c r="AC180" i="32"/>
  <c r="AB180" i="32"/>
  <c r="AB181" i="32" s="1"/>
  <c r="AA180" i="32"/>
  <c r="AA181" i="32" s="1"/>
  <c r="Z180" i="32"/>
  <c r="Z181" i="32" s="1"/>
  <c r="X180" i="32"/>
  <c r="X181" i="32" s="1"/>
  <c r="W180" i="32"/>
  <c r="W181" i="32" s="1"/>
  <c r="V180" i="32"/>
  <c r="V181" i="32" s="1"/>
  <c r="U180" i="32"/>
  <c r="U181" i="32" s="1"/>
  <c r="T180" i="32"/>
  <c r="T181" i="32" s="1"/>
  <c r="S180" i="32"/>
  <c r="S181" i="32" s="1"/>
  <c r="R180" i="32"/>
  <c r="R181" i="32" s="1"/>
  <c r="Q180" i="32"/>
  <c r="Q181" i="32" s="1"/>
  <c r="P180" i="32"/>
  <c r="P181" i="32" s="1"/>
  <c r="O180" i="32"/>
  <c r="N180" i="32"/>
  <c r="M180" i="32"/>
  <c r="M181" i="32" s="1"/>
  <c r="L180" i="32"/>
  <c r="L181" i="32" s="1"/>
  <c r="K180" i="32"/>
  <c r="K181" i="32" s="1"/>
  <c r="J180" i="32"/>
  <c r="J181" i="32" s="1"/>
  <c r="I180" i="32"/>
  <c r="H180" i="32"/>
  <c r="H181" i="32" s="1"/>
  <c r="G180" i="32"/>
  <c r="G181" i="32" s="1"/>
  <c r="F180" i="32"/>
  <c r="F181" i="32" s="1"/>
  <c r="E180" i="32"/>
  <c r="E181" i="32" s="1"/>
  <c r="D180" i="32"/>
  <c r="D181" i="32" s="1"/>
  <c r="C180" i="32"/>
  <c r="C181" i="32" s="1"/>
  <c r="Y179" i="32"/>
  <c r="N179" i="32"/>
  <c r="Y178" i="32"/>
  <c r="N178" i="32"/>
  <c r="Y177" i="32"/>
  <c r="N177" i="32"/>
  <c r="Y176" i="32"/>
  <c r="N176" i="32"/>
  <c r="Y175" i="32"/>
  <c r="N175" i="32"/>
  <c r="Y174" i="32"/>
  <c r="N174" i="32"/>
  <c r="Y173" i="32"/>
  <c r="N173" i="32"/>
  <c r="Y172" i="32"/>
  <c r="N172" i="32"/>
  <c r="Y171" i="32"/>
  <c r="N171" i="32"/>
  <c r="AM170" i="32"/>
  <c r="AL170" i="32"/>
  <c r="AK170" i="32"/>
  <c r="AJ170" i="32"/>
  <c r="AI170" i="32"/>
  <c r="AH170" i="32"/>
  <c r="AG170" i="32"/>
  <c r="AF170" i="32"/>
  <c r="AE170" i="32"/>
  <c r="AD170" i="32"/>
  <c r="AC170" i="32"/>
  <c r="AB170" i="32"/>
  <c r="AA170" i="32"/>
  <c r="Z170" i="32"/>
  <c r="X170" i="32"/>
  <c r="W170" i="32"/>
  <c r="V170" i="32"/>
  <c r="U170" i="32"/>
  <c r="T170" i="32"/>
  <c r="S170" i="32"/>
  <c r="R170" i="32"/>
  <c r="Q170" i="32"/>
  <c r="P170" i="32"/>
  <c r="O170" i="32"/>
  <c r="M170" i="32"/>
  <c r="L170" i="32"/>
  <c r="K170" i="32"/>
  <c r="J170" i="32"/>
  <c r="I170" i="32"/>
  <c r="H170" i="32"/>
  <c r="G170" i="32"/>
  <c r="F170" i="32"/>
  <c r="E170" i="32"/>
  <c r="D170" i="32"/>
  <c r="C170" i="32"/>
  <c r="Y169" i="32"/>
  <c r="N169" i="32"/>
  <c r="Y168" i="32"/>
  <c r="N168" i="32"/>
  <c r="Y167" i="32"/>
  <c r="N167" i="32"/>
  <c r="Y166" i="32"/>
  <c r="N166" i="32"/>
  <c r="N170" i="32" s="1"/>
  <c r="AM164" i="32"/>
  <c r="AL164" i="32"/>
  <c r="AK164" i="32"/>
  <c r="AJ164" i="32"/>
  <c r="AI164" i="32"/>
  <c r="AH164" i="32"/>
  <c r="AG164" i="32"/>
  <c r="AF164" i="32"/>
  <c r="AE164" i="32"/>
  <c r="AD164" i="32"/>
  <c r="AC164" i="32"/>
  <c r="AB164" i="32"/>
  <c r="AA164" i="32"/>
  <c r="Z164" i="32"/>
  <c r="X164" i="32"/>
  <c r="W164" i="32"/>
  <c r="V164" i="32"/>
  <c r="U164" i="32"/>
  <c r="T164" i="32"/>
  <c r="S164" i="32"/>
  <c r="R164" i="32"/>
  <c r="Q164" i="32"/>
  <c r="P164" i="32"/>
  <c r="O164" i="32"/>
  <c r="Y164" i="32" s="1"/>
  <c r="M164" i="32"/>
  <c r="L164" i="32"/>
  <c r="K164" i="32"/>
  <c r="J164" i="32"/>
  <c r="I164" i="32"/>
  <c r="H164" i="32"/>
  <c r="G164" i="32"/>
  <c r="F164" i="32"/>
  <c r="E164" i="32"/>
  <c r="D164" i="32"/>
  <c r="C164" i="32"/>
  <c r="Y163" i="32"/>
  <c r="N163" i="32"/>
  <c r="Y162" i="32"/>
  <c r="N162" i="32"/>
  <c r="Y161" i="32"/>
  <c r="N161" i="32"/>
  <c r="Y160" i="32"/>
  <c r="N160" i="32"/>
  <c r="N164" i="32" s="1"/>
  <c r="Y159" i="32"/>
  <c r="N159" i="32"/>
  <c r="AM158" i="32"/>
  <c r="AM165" i="32" s="1"/>
  <c r="AL158" i="32"/>
  <c r="AL165" i="32" s="1"/>
  <c r="AK158" i="32"/>
  <c r="AK165" i="32" s="1"/>
  <c r="AJ158" i="32"/>
  <c r="AI158" i="32"/>
  <c r="AI165" i="32" s="1"/>
  <c r="AH158" i="32"/>
  <c r="AH165" i="32" s="1"/>
  <c r="AG158" i="32"/>
  <c r="AG165" i="32" s="1"/>
  <c r="AF158" i="32"/>
  <c r="AE158" i="32"/>
  <c r="AE165" i="32" s="1"/>
  <c r="AD158" i="32"/>
  <c r="AD165" i="32" s="1"/>
  <c r="AC158" i="32"/>
  <c r="AC165" i="32" s="1"/>
  <c r="AB158" i="32"/>
  <c r="AA158" i="32"/>
  <c r="AA165" i="32" s="1"/>
  <c r="Z158" i="32"/>
  <c r="Z165" i="32" s="1"/>
  <c r="X158" i="32"/>
  <c r="X165" i="32" s="1"/>
  <c r="W158" i="32"/>
  <c r="V158" i="32"/>
  <c r="V165" i="32" s="1"/>
  <c r="U158" i="32"/>
  <c r="U165" i="32" s="1"/>
  <c r="T158" i="32"/>
  <c r="T165" i="32" s="1"/>
  <c r="S158" i="32"/>
  <c r="R158" i="32"/>
  <c r="R165" i="32" s="1"/>
  <c r="Q158" i="32"/>
  <c r="Q165" i="32" s="1"/>
  <c r="P158" i="32"/>
  <c r="P165" i="32" s="1"/>
  <c r="O158" i="32"/>
  <c r="M158" i="32"/>
  <c r="M165" i="32" s="1"/>
  <c r="L158" i="32"/>
  <c r="L165" i="32" s="1"/>
  <c r="K158" i="32"/>
  <c r="K165" i="32" s="1"/>
  <c r="J158" i="32"/>
  <c r="I158" i="32"/>
  <c r="I165" i="32" s="1"/>
  <c r="H158" i="32"/>
  <c r="H165" i="32" s="1"/>
  <c r="G158" i="32"/>
  <c r="G165" i="32" s="1"/>
  <c r="F158" i="32"/>
  <c r="E158" i="32"/>
  <c r="E165" i="32" s="1"/>
  <c r="D158" i="32"/>
  <c r="D165" i="32" s="1"/>
  <c r="C158" i="32"/>
  <c r="C165" i="32" s="1"/>
  <c r="Y157" i="32"/>
  <c r="N157" i="32"/>
  <c r="Y156" i="32"/>
  <c r="N156" i="32"/>
  <c r="N158" i="32" s="1"/>
  <c r="N165" i="32" s="1"/>
  <c r="AM155" i="32"/>
  <c r="AL155" i="32"/>
  <c r="AK155" i="32"/>
  <c r="AJ155" i="32"/>
  <c r="AI155" i="32"/>
  <c r="AH155" i="32"/>
  <c r="AG155" i="32"/>
  <c r="AF155" i="32"/>
  <c r="AE155" i="32"/>
  <c r="AD155" i="32"/>
  <c r="AC155" i="32"/>
  <c r="AB155" i="32"/>
  <c r="AA155" i="32"/>
  <c r="Z155" i="32"/>
  <c r="X155" i="32"/>
  <c r="W155" i="32"/>
  <c r="V155" i="32"/>
  <c r="U155" i="32"/>
  <c r="T155" i="32"/>
  <c r="S155" i="32"/>
  <c r="R155" i="32"/>
  <c r="Q155" i="32"/>
  <c r="P155" i="32"/>
  <c r="O155" i="32"/>
  <c r="M155" i="32"/>
  <c r="L155" i="32"/>
  <c r="K155" i="32"/>
  <c r="J155" i="32"/>
  <c r="I155" i="32"/>
  <c r="H155" i="32"/>
  <c r="G155" i="32"/>
  <c r="F155" i="32"/>
  <c r="E155" i="32"/>
  <c r="D155" i="32"/>
  <c r="C155" i="32"/>
  <c r="Y154" i="32"/>
  <c r="N154" i="32"/>
  <c r="Y153" i="32"/>
  <c r="N153" i="32"/>
  <c r="N155" i="32" s="1"/>
  <c r="AM152" i="32"/>
  <c r="AL152" i="32"/>
  <c r="AK152" i="32"/>
  <c r="AJ152" i="32"/>
  <c r="AI152" i="32"/>
  <c r="AH152" i="32"/>
  <c r="AG152" i="32"/>
  <c r="AF152" i="32"/>
  <c r="AE152" i="32"/>
  <c r="AD152" i="32"/>
  <c r="AC152" i="32"/>
  <c r="AB152" i="32"/>
  <c r="AA152" i="32"/>
  <c r="Z152" i="32"/>
  <c r="X152" i="32"/>
  <c r="W152" i="32"/>
  <c r="V152" i="32"/>
  <c r="U152" i="32"/>
  <c r="T152" i="32"/>
  <c r="S152" i="32"/>
  <c r="R152" i="32"/>
  <c r="Q152" i="32"/>
  <c r="P152" i="32"/>
  <c r="O152" i="32"/>
  <c r="M152" i="32"/>
  <c r="L152" i="32"/>
  <c r="K152" i="32"/>
  <c r="J152" i="32"/>
  <c r="I152" i="32"/>
  <c r="H152" i="32"/>
  <c r="G152" i="32"/>
  <c r="F152" i="32"/>
  <c r="E152" i="32"/>
  <c r="D152" i="32"/>
  <c r="C152" i="32"/>
  <c r="Y151" i="32"/>
  <c r="N151" i="32"/>
  <c r="Y150" i="32"/>
  <c r="N150" i="32"/>
  <c r="Y149" i="32"/>
  <c r="N149" i="32"/>
  <c r="Y148" i="32"/>
  <c r="N148" i="32"/>
  <c r="Y147" i="32"/>
  <c r="N147" i="32"/>
  <c r="Y146" i="32"/>
  <c r="N146" i="32"/>
  <c r="Y145" i="32"/>
  <c r="N145" i="32"/>
  <c r="N152" i="32" s="1"/>
  <c r="AM144" i="32"/>
  <c r="AL144" i="32"/>
  <c r="AK144" i="32"/>
  <c r="AJ144" i="32"/>
  <c r="AI144" i="32"/>
  <c r="AH144" i="32"/>
  <c r="AG144" i="32"/>
  <c r="AF144" i="32"/>
  <c r="AE144" i="32"/>
  <c r="AD144" i="32"/>
  <c r="AC144" i="32"/>
  <c r="AB144" i="32"/>
  <c r="AA144" i="32"/>
  <c r="Z144" i="32"/>
  <c r="X144" i="32"/>
  <c r="W144" i="32"/>
  <c r="V144" i="32"/>
  <c r="U144" i="32"/>
  <c r="T144" i="32"/>
  <c r="S144" i="32"/>
  <c r="R144" i="32"/>
  <c r="Q144" i="32"/>
  <c r="P144" i="32"/>
  <c r="O144" i="32"/>
  <c r="Y144" i="32" s="1"/>
  <c r="M144" i="32"/>
  <c r="L144" i="32"/>
  <c r="K144" i="32"/>
  <c r="J144" i="32"/>
  <c r="I144" i="32"/>
  <c r="H144" i="32"/>
  <c r="G144" i="32"/>
  <c r="F144" i="32"/>
  <c r="E144" i="32"/>
  <c r="D144" i="32"/>
  <c r="C144" i="32"/>
  <c r="Y143" i="32"/>
  <c r="N143" i="32"/>
  <c r="Y142" i="32"/>
  <c r="N142" i="32"/>
  <c r="Y141" i="32"/>
  <c r="N141" i="32"/>
  <c r="Y140" i="32"/>
  <c r="N140" i="32"/>
  <c r="Y139" i="32"/>
  <c r="N139" i="32"/>
  <c r="Y138" i="32"/>
  <c r="N138" i="32"/>
  <c r="Y137" i="32"/>
  <c r="N137" i="32"/>
  <c r="Y136" i="32"/>
  <c r="N136" i="32"/>
  <c r="Y135" i="32"/>
  <c r="N135" i="32"/>
  <c r="AM134" i="32"/>
  <c r="AL134" i="32"/>
  <c r="AK134" i="32"/>
  <c r="AJ134" i="32"/>
  <c r="AI134" i="32"/>
  <c r="AH134" i="32"/>
  <c r="AG134" i="32"/>
  <c r="AF134" i="32"/>
  <c r="AE134" i="32"/>
  <c r="AD134" i="32"/>
  <c r="AC134" i="32"/>
  <c r="AB134" i="32"/>
  <c r="AA134" i="32"/>
  <c r="Z134" i="32"/>
  <c r="X134" i="32"/>
  <c r="W134" i="32"/>
  <c r="V134" i="32"/>
  <c r="U134" i="32"/>
  <c r="T134" i="32"/>
  <c r="S134" i="32"/>
  <c r="R134" i="32"/>
  <c r="Q134" i="32"/>
  <c r="P134" i="32"/>
  <c r="O134" i="32"/>
  <c r="M134" i="32"/>
  <c r="L134" i="32"/>
  <c r="K134" i="32"/>
  <c r="J134" i="32"/>
  <c r="I134" i="32"/>
  <c r="H134" i="32"/>
  <c r="G134" i="32"/>
  <c r="F134" i="32"/>
  <c r="E134" i="32"/>
  <c r="D134" i="32"/>
  <c r="C134" i="32"/>
  <c r="Y133" i="32"/>
  <c r="N133" i="32"/>
  <c r="Y132" i="32"/>
  <c r="N132" i="32"/>
  <c r="Y131" i="32"/>
  <c r="N131" i="32"/>
  <c r="Y130" i="32"/>
  <c r="N130" i="32"/>
  <c r="Y129" i="32"/>
  <c r="N129" i="32"/>
  <c r="Y128" i="32"/>
  <c r="N128" i="32"/>
  <c r="Y127" i="32"/>
  <c r="N127" i="32"/>
  <c r="Y126" i="32"/>
  <c r="N126" i="32"/>
  <c r="N134" i="32" s="1"/>
  <c r="AM125" i="32"/>
  <c r="AL125" i="32"/>
  <c r="AK125" i="32"/>
  <c r="AJ125" i="32"/>
  <c r="AI125" i="32"/>
  <c r="AH125" i="32"/>
  <c r="AG125" i="32"/>
  <c r="AF125" i="32"/>
  <c r="AE125" i="32"/>
  <c r="AD125" i="32"/>
  <c r="AC125" i="32"/>
  <c r="AB125" i="32"/>
  <c r="AA125" i="32"/>
  <c r="Z125" i="32"/>
  <c r="X125" i="32"/>
  <c r="W125" i="32"/>
  <c r="V125" i="32"/>
  <c r="U125" i="32"/>
  <c r="T125" i="32"/>
  <c r="S125" i="32"/>
  <c r="R125" i="32"/>
  <c r="Q125" i="32"/>
  <c r="P125" i="32"/>
  <c r="O125" i="32"/>
  <c r="Y125" i="32" s="1"/>
  <c r="M125" i="32"/>
  <c r="L125" i="32"/>
  <c r="K125" i="32"/>
  <c r="J125" i="32"/>
  <c r="I125" i="32"/>
  <c r="H125" i="32"/>
  <c r="G125" i="32"/>
  <c r="F125" i="32"/>
  <c r="E125" i="32"/>
  <c r="D125" i="32"/>
  <c r="C125" i="32"/>
  <c r="Y124" i="32"/>
  <c r="N124" i="32"/>
  <c r="Y123" i="32"/>
  <c r="N123" i="32"/>
  <c r="Y122" i="32"/>
  <c r="N122" i="32"/>
  <c r="Y121" i="32"/>
  <c r="N121" i="32"/>
  <c r="Y120" i="32"/>
  <c r="N120" i="32"/>
  <c r="Y119" i="32"/>
  <c r="N119" i="32"/>
  <c r="Y118" i="32"/>
  <c r="N118" i="32"/>
  <c r="Y117" i="32"/>
  <c r="N117" i="32"/>
  <c r="N125" i="32" s="1"/>
  <c r="AM116" i="32"/>
  <c r="AL116" i="32"/>
  <c r="AK116" i="32"/>
  <c r="AJ116" i="32"/>
  <c r="AI116" i="32"/>
  <c r="AH116" i="32"/>
  <c r="AG116" i="32"/>
  <c r="AF116" i="32"/>
  <c r="AE116" i="32"/>
  <c r="AD116" i="32"/>
  <c r="AC116" i="32"/>
  <c r="AB116" i="32"/>
  <c r="AA116" i="32"/>
  <c r="Z116" i="32"/>
  <c r="X116" i="32"/>
  <c r="W116" i="32"/>
  <c r="V116" i="32"/>
  <c r="U116" i="32"/>
  <c r="T116" i="32"/>
  <c r="S116" i="32"/>
  <c r="R116" i="32"/>
  <c r="Q116" i="32"/>
  <c r="P116" i="32"/>
  <c r="O116" i="32"/>
  <c r="M116" i="32"/>
  <c r="L116" i="32"/>
  <c r="K116" i="32"/>
  <c r="J116" i="32"/>
  <c r="I116" i="32"/>
  <c r="H116" i="32"/>
  <c r="G116" i="32"/>
  <c r="F116" i="32"/>
  <c r="E116" i="32"/>
  <c r="D116" i="32"/>
  <c r="C116" i="32"/>
  <c r="Y115" i="32"/>
  <c r="N115" i="32"/>
  <c r="Y114" i="32"/>
  <c r="N114" i="32"/>
  <c r="Y113" i="32"/>
  <c r="N113" i="32"/>
  <c r="Y112" i="32"/>
  <c r="N112" i="32"/>
  <c r="Y111" i="32"/>
  <c r="N111" i="32"/>
  <c r="Y110" i="32"/>
  <c r="N110" i="32"/>
  <c r="Y109" i="32"/>
  <c r="N109" i="32"/>
  <c r="Y108" i="32"/>
  <c r="N108" i="32"/>
  <c r="Y107" i="32"/>
  <c r="N107" i="32"/>
  <c r="Y106" i="32"/>
  <c r="N106" i="32"/>
  <c r="Y105" i="32"/>
  <c r="N105" i="32"/>
  <c r="Y104" i="32"/>
  <c r="N104" i="32"/>
  <c r="Y103" i="32"/>
  <c r="N103" i="32"/>
  <c r="Y102" i="32"/>
  <c r="N102" i="32"/>
  <c r="AM101" i="32"/>
  <c r="AL101" i="32"/>
  <c r="AK101" i="32"/>
  <c r="AJ101" i="32"/>
  <c r="AI101" i="32"/>
  <c r="AH101" i="32"/>
  <c r="AG101" i="32"/>
  <c r="AF101" i="32"/>
  <c r="AE101" i="32"/>
  <c r="AD101" i="32"/>
  <c r="AC101" i="32"/>
  <c r="AB101" i="32"/>
  <c r="AA101" i="32"/>
  <c r="Z101" i="32"/>
  <c r="X101" i="32"/>
  <c r="W101" i="32"/>
  <c r="V101" i="32"/>
  <c r="U101" i="32"/>
  <c r="T101" i="32"/>
  <c r="S101" i="32"/>
  <c r="R101" i="32"/>
  <c r="Q101" i="32"/>
  <c r="P101" i="32"/>
  <c r="O101" i="32"/>
  <c r="M101" i="32"/>
  <c r="L101" i="32"/>
  <c r="K101" i="32"/>
  <c r="J101" i="32"/>
  <c r="I101" i="32"/>
  <c r="H101" i="32"/>
  <c r="G101" i="32"/>
  <c r="F101" i="32"/>
  <c r="E101" i="32"/>
  <c r="D101" i="32"/>
  <c r="C101" i="32"/>
  <c r="Y100" i="32"/>
  <c r="N100" i="32"/>
  <c r="Y99" i="32"/>
  <c r="N99" i="32"/>
  <c r="Y98" i="32"/>
  <c r="N98" i="32"/>
  <c r="Y97" i="32"/>
  <c r="N97" i="32"/>
  <c r="Y96" i="32"/>
  <c r="N96" i="32"/>
  <c r="Y95" i="32"/>
  <c r="N95" i="32"/>
  <c r="Y94" i="32"/>
  <c r="N94" i="32"/>
  <c r="Y93" i="32"/>
  <c r="N93" i="32"/>
  <c r="Y92" i="32"/>
  <c r="N92" i="32"/>
  <c r="Y91" i="32"/>
  <c r="N91" i="32"/>
  <c r="Y90" i="32"/>
  <c r="N90" i="32"/>
  <c r="Y89" i="32"/>
  <c r="N89" i="32"/>
  <c r="Y88" i="32"/>
  <c r="N88" i="32"/>
  <c r="Y87" i="32"/>
  <c r="Y101" i="32" s="1"/>
  <c r="N87" i="32"/>
  <c r="AM86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X86" i="32"/>
  <c r="W86" i="32"/>
  <c r="V86" i="32"/>
  <c r="U86" i="32"/>
  <c r="T86" i="32"/>
  <c r="S86" i="32"/>
  <c r="R86" i="32"/>
  <c r="Q86" i="32"/>
  <c r="P86" i="32"/>
  <c r="O86" i="32"/>
  <c r="M86" i="32"/>
  <c r="L86" i="32"/>
  <c r="K86" i="32"/>
  <c r="J86" i="32"/>
  <c r="I86" i="32"/>
  <c r="H86" i="32"/>
  <c r="G86" i="32"/>
  <c r="F86" i="32"/>
  <c r="E86" i="32"/>
  <c r="D86" i="32"/>
  <c r="C86" i="32"/>
  <c r="Y85" i="32"/>
  <c r="N85" i="32"/>
  <c r="Y84" i="32"/>
  <c r="N84" i="32"/>
  <c r="Y83" i="32"/>
  <c r="N83" i="32"/>
  <c r="Y82" i="32"/>
  <c r="N82" i="32"/>
  <c r="Y81" i="32"/>
  <c r="N81" i="32"/>
  <c r="Y80" i="32"/>
  <c r="N80" i="32"/>
  <c r="Y79" i="32"/>
  <c r="N79" i="32"/>
  <c r="Y78" i="32"/>
  <c r="N78" i="32"/>
  <c r="N86" i="32" s="1"/>
  <c r="AM77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X77" i="32"/>
  <c r="W77" i="32"/>
  <c r="V77" i="32"/>
  <c r="U77" i="32"/>
  <c r="T77" i="32"/>
  <c r="S77" i="32"/>
  <c r="R77" i="32"/>
  <c r="Q77" i="32"/>
  <c r="P77" i="32"/>
  <c r="O77" i="32"/>
  <c r="Y77" i="32" s="1"/>
  <c r="M77" i="32"/>
  <c r="L77" i="32"/>
  <c r="K77" i="32"/>
  <c r="J77" i="32"/>
  <c r="I77" i="32"/>
  <c r="H77" i="32"/>
  <c r="G77" i="32"/>
  <c r="F77" i="32"/>
  <c r="E77" i="32"/>
  <c r="D77" i="32"/>
  <c r="C77" i="32"/>
  <c r="Y76" i="32"/>
  <c r="N76" i="32"/>
  <c r="Y75" i="32"/>
  <c r="N75" i="32"/>
  <c r="Y74" i="32"/>
  <c r="N74" i="32"/>
  <c r="Y73" i="32"/>
  <c r="N73" i="32"/>
  <c r="Y72" i="32"/>
  <c r="N72" i="32"/>
  <c r="Y71" i="32"/>
  <c r="N71" i="32"/>
  <c r="Y70" i="32"/>
  <c r="N70" i="32"/>
  <c r="Y69" i="32"/>
  <c r="N69" i="32"/>
  <c r="Y68" i="32"/>
  <c r="N68" i="32"/>
  <c r="Y67" i="32"/>
  <c r="N67" i="32"/>
  <c r="Y66" i="32"/>
  <c r="N66" i="32"/>
  <c r="Y65" i="32"/>
  <c r="N65" i="32"/>
  <c r="Y64" i="32"/>
  <c r="N64" i="32"/>
  <c r="Y63" i="32"/>
  <c r="N63" i="32"/>
  <c r="Y62" i="32"/>
  <c r="N62" i="32"/>
  <c r="Y61" i="32"/>
  <c r="N61" i="32"/>
  <c r="Y60" i="32"/>
  <c r="N60" i="32"/>
  <c r="Y59" i="32"/>
  <c r="N59" i="32"/>
  <c r="Y58" i="32"/>
  <c r="N58" i="32"/>
  <c r="Y57" i="32"/>
  <c r="N57" i="32"/>
  <c r="Y56" i="32"/>
  <c r="N56" i="32"/>
  <c r="Y55" i="32"/>
  <c r="N55" i="32"/>
  <c r="Y54" i="32"/>
  <c r="N54" i="32"/>
  <c r="Y53" i="32"/>
  <c r="N53" i="32"/>
  <c r="Y52" i="32"/>
  <c r="N52" i="32"/>
  <c r="Y51" i="32"/>
  <c r="N51" i="32"/>
  <c r="Y50" i="32"/>
  <c r="N50" i="32"/>
  <c r="Y49" i="32"/>
  <c r="N49" i="32"/>
  <c r="Y48" i="32"/>
  <c r="N48" i="32"/>
  <c r="Y47" i="32"/>
  <c r="N47" i="32"/>
  <c r="Y46" i="32"/>
  <c r="N46" i="32"/>
  <c r="Y45" i="32"/>
  <c r="N45" i="32"/>
  <c r="Y44" i="32"/>
  <c r="N44" i="32"/>
  <c r="Y43" i="32"/>
  <c r="N43" i="32"/>
  <c r="Y42" i="32"/>
  <c r="N42" i="32"/>
  <c r="Y41" i="32"/>
  <c r="N41" i="32"/>
  <c r="N77" i="32" s="1"/>
  <c r="AM40" i="32"/>
  <c r="AM185" i="32" s="1"/>
  <c r="AL40" i="32"/>
  <c r="AK40" i="32"/>
  <c r="AJ40" i="32"/>
  <c r="AI40" i="32"/>
  <c r="AI185" i="32" s="1"/>
  <c r="AH40" i="32"/>
  <c r="AG40" i="32"/>
  <c r="AF40" i="32"/>
  <c r="AE40" i="32"/>
  <c r="AE185" i="32" s="1"/>
  <c r="AD40" i="32"/>
  <c r="AC40" i="32"/>
  <c r="AB40" i="32"/>
  <c r="AA40" i="32"/>
  <c r="AA185" i="32" s="1"/>
  <c r="Z40" i="32"/>
  <c r="X40" i="32"/>
  <c r="W40" i="32"/>
  <c r="V40" i="32"/>
  <c r="V185" i="32" s="1"/>
  <c r="U40" i="32"/>
  <c r="T40" i="32"/>
  <c r="S40" i="32"/>
  <c r="R40" i="32"/>
  <c r="R185" i="32" s="1"/>
  <c r="Q40" i="32"/>
  <c r="P40" i="32"/>
  <c r="O40" i="32"/>
  <c r="M40" i="32"/>
  <c r="M185" i="32" s="1"/>
  <c r="L40" i="32"/>
  <c r="K40" i="32"/>
  <c r="J40" i="32"/>
  <c r="I40" i="32"/>
  <c r="I185" i="32" s="1"/>
  <c r="H40" i="32"/>
  <c r="G40" i="32"/>
  <c r="F40" i="32"/>
  <c r="E40" i="32"/>
  <c r="E185" i="32" s="1"/>
  <c r="D40" i="32"/>
  <c r="C40" i="32"/>
  <c r="Y39" i="32"/>
  <c r="N39" i="32"/>
  <c r="Y38" i="32"/>
  <c r="N38" i="32"/>
  <c r="Y37" i="32"/>
  <c r="N37" i="32"/>
  <c r="Y36" i="32"/>
  <c r="N36" i="32"/>
  <c r="Y35" i="32"/>
  <c r="N35" i="32"/>
  <c r="Y34" i="32"/>
  <c r="N34" i="32"/>
  <c r="Y33" i="32"/>
  <c r="N33" i="32"/>
  <c r="Y32" i="32"/>
  <c r="N32" i="32"/>
  <c r="Y31" i="32"/>
  <c r="N31" i="32"/>
  <c r="Y30" i="32"/>
  <c r="N30" i="32"/>
  <c r="Y29" i="32"/>
  <c r="N29" i="32"/>
  <c r="Y28" i="32"/>
  <c r="N28" i="32"/>
  <c r="Y27" i="32"/>
  <c r="N27" i="32"/>
  <c r="Y26" i="32"/>
  <c r="N26" i="32"/>
  <c r="Y25" i="32"/>
  <c r="N25" i="32"/>
  <c r="Y24" i="32"/>
  <c r="N24" i="32"/>
  <c r="Y23" i="32"/>
  <c r="N23" i="32"/>
  <c r="Y22" i="32"/>
  <c r="N22" i="32"/>
  <c r="Y21" i="32"/>
  <c r="N21" i="32"/>
  <c r="Y20" i="32"/>
  <c r="N20" i="32"/>
  <c r="Y19" i="32"/>
  <c r="N19" i="32"/>
  <c r="Y18" i="32"/>
  <c r="N18" i="32"/>
  <c r="Y17" i="32"/>
  <c r="N17" i="32"/>
  <c r="Y16" i="32"/>
  <c r="N16" i="32"/>
  <c r="Y15" i="32"/>
  <c r="N15" i="32"/>
  <c r="Y14" i="32"/>
  <c r="N14" i="32"/>
  <c r="Y13" i="32"/>
  <c r="N13" i="32"/>
  <c r="Y12" i="32"/>
  <c r="N12" i="32"/>
  <c r="Y11" i="32"/>
  <c r="N11" i="32"/>
  <c r="Y10" i="32"/>
  <c r="N10" i="32"/>
  <c r="Y9" i="32"/>
  <c r="N9" i="32"/>
  <c r="Y8" i="32"/>
  <c r="N8" i="32"/>
  <c r="Y7" i="32"/>
  <c r="N7" i="32"/>
  <c r="Y6" i="32"/>
  <c r="N6" i="32"/>
  <c r="Y5" i="32"/>
  <c r="N5" i="32"/>
  <c r="N40" i="32" s="1"/>
  <c r="AI185" i="31"/>
  <c r="AH185" i="31"/>
  <c r="AC185" i="31"/>
  <c r="AB185" i="31"/>
  <c r="AD185" i="31" s="1"/>
  <c r="Z185" i="31"/>
  <c r="Y185" i="31"/>
  <c r="W185" i="31"/>
  <c r="V185" i="31"/>
  <c r="X185" i="31" s="1"/>
  <c r="T185" i="31"/>
  <c r="S185" i="31"/>
  <c r="Q185" i="31"/>
  <c r="P185" i="31"/>
  <c r="R185" i="31" s="1"/>
  <c r="N185" i="31"/>
  <c r="M185" i="31"/>
  <c r="K185" i="31"/>
  <c r="J185" i="31"/>
  <c r="H185" i="31"/>
  <c r="G185" i="31"/>
  <c r="F185" i="31"/>
  <c r="E185" i="31"/>
  <c r="D185" i="31"/>
  <c r="C185" i="31"/>
  <c r="AJ184" i="31"/>
  <c r="AF184" i="31"/>
  <c r="AE184" i="31"/>
  <c r="AD184" i="31"/>
  <c r="AA184" i="31"/>
  <c r="X184" i="31"/>
  <c r="U184" i="31"/>
  <c r="R184" i="31"/>
  <c r="O184" i="31"/>
  <c r="I184" i="31"/>
  <c r="L184" i="31" s="1"/>
  <c r="AJ183" i="31"/>
  <c r="AF183" i="31"/>
  <c r="AE183" i="31"/>
  <c r="AD183" i="31"/>
  <c r="AA183" i="31"/>
  <c r="X183" i="31"/>
  <c r="U183" i="31"/>
  <c r="R183" i="31"/>
  <c r="O183" i="31"/>
  <c r="I183" i="31"/>
  <c r="AI181" i="31"/>
  <c r="AI182" i="31" s="1"/>
  <c r="AH181" i="31"/>
  <c r="AH182" i="31" s="1"/>
  <c r="AC181" i="31"/>
  <c r="AC182" i="31" s="1"/>
  <c r="AB181" i="31"/>
  <c r="AB182" i="31" s="1"/>
  <c r="Z181" i="31"/>
  <c r="Z182" i="31" s="1"/>
  <c r="Y181" i="31"/>
  <c r="Y182" i="31" s="1"/>
  <c r="W181" i="31"/>
  <c r="W182" i="31" s="1"/>
  <c r="V181" i="31"/>
  <c r="V182" i="31" s="1"/>
  <c r="T181" i="31"/>
  <c r="T182" i="31" s="1"/>
  <c r="S181" i="31"/>
  <c r="S182" i="31" s="1"/>
  <c r="Q181" i="31"/>
  <c r="Q182" i="31" s="1"/>
  <c r="P181" i="31"/>
  <c r="P182" i="31" s="1"/>
  <c r="N181" i="31"/>
  <c r="N182" i="31" s="1"/>
  <c r="M181" i="31"/>
  <c r="M182" i="31" s="1"/>
  <c r="K181" i="31"/>
  <c r="K182" i="31" s="1"/>
  <c r="J181" i="31"/>
  <c r="J182" i="31" s="1"/>
  <c r="H181" i="31"/>
  <c r="H182" i="31" s="1"/>
  <c r="G181" i="31"/>
  <c r="G182" i="31" s="1"/>
  <c r="F181" i="31"/>
  <c r="F182" i="31" s="1"/>
  <c r="E181" i="31"/>
  <c r="E182" i="31" s="1"/>
  <c r="D181" i="31"/>
  <c r="D182" i="31" s="1"/>
  <c r="C181" i="31"/>
  <c r="C182" i="31" s="1"/>
  <c r="AJ180" i="31"/>
  <c r="AF180" i="31"/>
  <c r="AE180" i="31"/>
  <c r="AD180" i="31"/>
  <c r="AA180" i="31"/>
  <c r="X180" i="31"/>
  <c r="U180" i="31"/>
  <c r="R180" i="31"/>
  <c r="O180" i="31"/>
  <c r="I180" i="31"/>
  <c r="L180" i="31" s="1"/>
  <c r="AJ179" i="31"/>
  <c r="AF179" i="31"/>
  <c r="AE179" i="31"/>
  <c r="AD179" i="31"/>
  <c r="AA179" i="31"/>
  <c r="X179" i="31"/>
  <c r="U179" i="31"/>
  <c r="R179" i="31"/>
  <c r="O179" i="31"/>
  <c r="I179" i="31"/>
  <c r="L179" i="31" s="1"/>
  <c r="AJ178" i="31"/>
  <c r="AF178" i="31"/>
  <c r="AE178" i="31"/>
  <c r="AD178" i="31"/>
  <c r="AA178" i="31"/>
  <c r="X178" i="31"/>
  <c r="U178" i="31"/>
  <c r="R178" i="31"/>
  <c r="O178" i="31"/>
  <c r="I178" i="31"/>
  <c r="L178" i="31" s="1"/>
  <c r="AJ177" i="31"/>
  <c r="AF177" i="31"/>
  <c r="AE177" i="31"/>
  <c r="AD177" i="31"/>
  <c r="AA177" i="31"/>
  <c r="X177" i="31"/>
  <c r="U177" i="31"/>
  <c r="R177" i="31"/>
  <c r="O177" i="31"/>
  <c r="I177" i="31"/>
  <c r="L177" i="31" s="1"/>
  <c r="AJ176" i="31"/>
  <c r="AF176" i="31"/>
  <c r="AE176" i="31"/>
  <c r="AD176" i="31"/>
  <c r="AA176" i="31"/>
  <c r="X176" i="31"/>
  <c r="U176" i="31"/>
  <c r="R176" i="31"/>
  <c r="O176" i="31"/>
  <c r="I176" i="31"/>
  <c r="L176" i="31" s="1"/>
  <c r="AJ175" i="31"/>
  <c r="AF175" i="31"/>
  <c r="AE175" i="31"/>
  <c r="AD175" i="31"/>
  <c r="AA175" i="31"/>
  <c r="X175" i="31"/>
  <c r="U175" i="31"/>
  <c r="R175" i="31"/>
  <c r="O175" i="31"/>
  <c r="I175" i="31"/>
  <c r="L175" i="31" s="1"/>
  <c r="AJ174" i="31"/>
  <c r="AF174" i="31"/>
  <c r="AE174" i="31"/>
  <c r="AD174" i="31"/>
  <c r="AA174" i="31"/>
  <c r="X174" i="31"/>
  <c r="U174" i="31"/>
  <c r="R174" i="31"/>
  <c r="O174" i="31"/>
  <c r="I174" i="31"/>
  <c r="L174" i="31" s="1"/>
  <c r="AJ173" i="31"/>
  <c r="AF173" i="31"/>
  <c r="AE173" i="31"/>
  <c r="AD173" i="31"/>
  <c r="AA173" i="31"/>
  <c r="X173" i="31"/>
  <c r="U173" i="31"/>
  <c r="R173" i="31"/>
  <c r="O173" i="31"/>
  <c r="I173" i="31"/>
  <c r="L173" i="31" s="1"/>
  <c r="AJ172" i="31"/>
  <c r="AF172" i="31"/>
  <c r="AE172" i="31"/>
  <c r="AD172" i="31"/>
  <c r="AA172" i="31"/>
  <c r="X172" i="31"/>
  <c r="U172" i="31"/>
  <c r="R172" i="31"/>
  <c r="O172" i="31"/>
  <c r="I172" i="31"/>
  <c r="L172" i="31" s="1"/>
  <c r="AI171" i="31"/>
  <c r="AH171" i="31"/>
  <c r="AC171" i="31"/>
  <c r="AB171" i="31"/>
  <c r="Z171" i="31"/>
  <c r="Y171" i="31"/>
  <c r="W171" i="31"/>
  <c r="V171" i="31"/>
  <c r="T171" i="31"/>
  <c r="S171" i="31"/>
  <c r="Q171" i="31"/>
  <c r="P171" i="31"/>
  <c r="N171" i="31"/>
  <c r="M171" i="31"/>
  <c r="K171" i="31"/>
  <c r="J171" i="31"/>
  <c r="H171" i="31"/>
  <c r="G171" i="31"/>
  <c r="F171" i="31"/>
  <c r="E171" i="31"/>
  <c r="D171" i="31"/>
  <c r="C171" i="31"/>
  <c r="AJ170" i="31"/>
  <c r="AF170" i="31"/>
  <c r="AE170" i="31"/>
  <c r="AD170" i="31"/>
  <c r="AA170" i="31"/>
  <c r="X170" i="31"/>
  <c r="U170" i="31"/>
  <c r="R170" i="31"/>
  <c r="O170" i="31"/>
  <c r="I170" i="31"/>
  <c r="L170" i="31" s="1"/>
  <c r="AJ169" i="31"/>
  <c r="AF169" i="31"/>
  <c r="AE169" i="31"/>
  <c r="AD169" i="31"/>
  <c r="AA169" i="31"/>
  <c r="X169" i="31"/>
  <c r="U169" i="31"/>
  <c r="R169" i="31"/>
  <c r="O169" i="31"/>
  <c r="I169" i="31"/>
  <c r="L169" i="31" s="1"/>
  <c r="AJ168" i="31"/>
  <c r="AF168" i="31"/>
  <c r="AE168" i="31"/>
  <c r="AD168" i="31"/>
  <c r="AA168" i="31"/>
  <c r="X168" i="31"/>
  <c r="U168" i="31"/>
  <c r="R168" i="31"/>
  <c r="O168" i="31"/>
  <c r="I168" i="31"/>
  <c r="L168" i="31" s="1"/>
  <c r="AJ167" i="31"/>
  <c r="AF167" i="31"/>
  <c r="AE167" i="31"/>
  <c r="AD167" i="31"/>
  <c r="AA167" i="31"/>
  <c r="X167" i="31"/>
  <c r="U167" i="31"/>
  <c r="R167" i="31"/>
  <c r="O167" i="31"/>
  <c r="I167" i="31"/>
  <c r="L167" i="31" s="1"/>
  <c r="AI165" i="31"/>
  <c r="AH165" i="31"/>
  <c r="AC165" i="31"/>
  <c r="AB165" i="31"/>
  <c r="AD165" i="31" s="1"/>
  <c r="Z165" i="31"/>
  <c r="Y165" i="31"/>
  <c r="W165" i="31"/>
  <c r="V165" i="31"/>
  <c r="X165" i="31" s="1"/>
  <c r="T165" i="31"/>
  <c r="S165" i="31"/>
  <c r="Q165" i="31"/>
  <c r="P165" i="31"/>
  <c r="R165" i="31" s="1"/>
  <c r="N165" i="31"/>
  <c r="M165" i="31"/>
  <c r="K165" i="31"/>
  <c r="J165" i="31"/>
  <c r="H165" i="31"/>
  <c r="G165" i="31"/>
  <c r="F165" i="31"/>
  <c r="E165" i="31"/>
  <c r="D165" i="31"/>
  <c r="C165" i="31"/>
  <c r="AJ164" i="31"/>
  <c r="AF164" i="31"/>
  <c r="AE164" i="31"/>
  <c r="AD164" i="31"/>
  <c r="AA164" i="31"/>
  <c r="X164" i="31"/>
  <c r="U164" i="31"/>
  <c r="R164" i="31"/>
  <c r="O164" i="31"/>
  <c r="I164" i="31"/>
  <c r="L164" i="31" s="1"/>
  <c r="AJ163" i="31"/>
  <c r="AF163" i="31"/>
  <c r="AE163" i="31"/>
  <c r="AD163" i="31"/>
  <c r="AA163" i="31"/>
  <c r="X163" i="31"/>
  <c r="U163" i="31"/>
  <c r="R163" i="31"/>
  <c r="O163" i="31"/>
  <c r="I163" i="31"/>
  <c r="L163" i="31" s="1"/>
  <c r="AJ162" i="31"/>
  <c r="AF162" i="31"/>
  <c r="AE162" i="31"/>
  <c r="AD162" i="31"/>
  <c r="AA162" i="31"/>
  <c r="X162" i="31"/>
  <c r="U162" i="31"/>
  <c r="R162" i="31"/>
  <c r="O162" i="31"/>
  <c r="I162" i="31"/>
  <c r="L162" i="31" s="1"/>
  <c r="AJ161" i="31"/>
  <c r="AF161" i="31"/>
  <c r="AE161" i="31"/>
  <c r="AD161" i="31"/>
  <c r="AA161" i="31"/>
  <c r="X161" i="31"/>
  <c r="U161" i="31"/>
  <c r="R161" i="31"/>
  <c r="O161" i="31"/>
  <c r="I161" i="31"/>
  <c r="L161" i="31" s="1"/>
  <c r="AJ160" i="31"/>
  <c r="AF160" i="31"/>
  <c r="AE160" i="31"/>
  <c r="AD160" i="31"/>
  <c r="AA160" i="31"/>
  <c r="X160" i="31"/>
  <c r="U160" i="31"/>
  <c r="R160" i="31"/>
  <c r="O160" i="31"/>
  <c r="I160" i="31"/>
  <c r="L160" i="31" s="1"/>
  <c r="AI159" i="31"/>
  <c r="AI166" i="31" s="1"/>
  <c r="AH159" i="31"/>
  <c r="AH166" i="31" s="1"/>
  <c r="AC159" i="31"/>
  <c r="AC166" i="31" s="1"/>
  <c r="AB159" i="31"/>
  <c r="AB166" i="31" s="1"/>
  <c r="AD166" i="31" s="1"/>
  <c r="Z159" i="31"/>
  <c r="Z166" i="31" s="1"/>
  <c r="Y159" i="31"/>
  <c r="Y166" i="31" s="1"/>
  <c r="W159" i="31"/>
  <c r="W166" i="31" s="1"/>
  <c r="V159" i="31"/>
  <c r="V166" i="31" s="1"/>
  <c r="X166" i="31" s="1"/>
  <c r="T159" i="31"/>
  <c r="T166" i="31" s="1"/>
  <c r="S159" i="31"/>
  <c r="S166" i="31" s="1"/>
  <c r="Q159" i="31"/>
  <c r="Q166" i="31" s="1"/>
  <c r="P159" i="31"/>
  <c r="P166" i="31" s="1"/>
  <c r="R166" i="31" s="1"/>
  <c r="N159" i="31"/>
  <c r="N166" i="31" s="1"/>
  <c r="M159" i="31"/>
  <c r="M166" i="31" s="1"/>
  <c r="K159" i="31"/>
  <c r="K166" i="31" s="1"/>
  <c r="J159" i="31"/>
  <c r="J166" i="31" s="1"/>
  <c r="H159" i="31"/>
  <c r="H166" i="31" s="1"/>
  <c r="G159" i="31"/>
  <c r="G166" i="31" s="1"/>
  <c r="F159" i="31"/>
  <c r="F166" i="31" s="1"/>
  <c r="E159" i="31"/>
  <c r="E166" i="31" s="1"/>
  <c r="D159" i="31"/>
  <c r="D166" i="31" s="1"/>
  <c r="C159" i="31"/>
  <c r="C166" i="31" s="1"/>
  <c r="AJ158" i="31"/>
  <c r="AF158" i="31"/>
  <c r="AE158" i="31"/>
  <c r="AD158" i="31"/>
  <c r="AA158" i="31"/>
  <c r="X158" i="31"/>
  <c r="U158" i="31"/>
  <c r="R158" i="31"/>
  <c r="O158" i="31"/>
  <c r="I158" i="31"/>
  <c r="L158" i="31" s="1"/>
  <c r="AJ157" i="31"/>
  <c r="AF157" i="31"/>
  <c r="AE157" i="31"/>
  <c r="AD157" i="31"/>
  <c r="AA157" i="31"/>
  <c r="X157" i="31"/>
  <c r="U157" i="31"/>
  <c r="R157" i="31"/>
  <c r="O157" i="31"/>
  <c r="I157" i="31"/>
  <c r="L157" i="31" s="1"/>
  <c r="AI156" i="31"/>
  <c r="AH156" i="31"/>
  <c r="AC156" i="31"/>
  <c r="AB156" i="31"/>
  <c r="Z156" i="31"/>
  <c r="Y156" i="31"/>
  <c r="W156" i="31"/>
  <c r="V156" i="31"/>
  <c r="T156" i="31"/>
  <c r="S156" i="31"/>
  <c r="Q156" i="31"/>
  <c r="P156" i="31"/>
  <c r="N156" i="31"/>
  <c r="M156" i="31"/>
  <c r="K156" i="31"/>
  <c r="J156" i="31"/>
  <c r="H156" i="31"/>
  <c r="G156" i="31"/>
  <c r="F156" i="31"/>
  <c r="E156" i="31"/>
  <c r="D156" i="31"/>
  <c r="C156" i="31"/>
  <c r="AJ155" i="31"/>
  <c r="AF155" i="31"/>
  <c r="AE155" i="31"/>
  <c r="AD155" i="31"/>
  <c r="AA155" i="31"/>
  <c r="X155" i="31"/>
  <c r="U155" i="31"/>
  <c r="R155" i="31"/>
  <c r="O155" i="31"/>
  <c r="I155" i="31"/>
  <c r="L155" i="31" s="1"/>
  <c r="AJ154" i="31"/>
  <c r="AF154" i="31"/>
  <c r="AE154" i="31"/>
  <c r="AD154" i="31"/>
  <c r="AA154" i="31"/>
  <c r="X154" i="31"/>
  <c r="U154" i="31"/>
  <c r="R154" i="31"/>
  <c r="O154" i="31"/>
  <c r="I154" i="31"/>
  <c r="L154" i="31" s="1"/>
  <c r="AI153" i="31"/>
  <c r="AH153" i="31"/>
  <c r="AC153" i="31"/>
  <c r="AB153" i="31"/>
  <c r="AD153" i="31" s="1"/>
  <c r="Z153" i="31"/>
  <c r="Y153" i="31"/>
  <c r="W153" i="31"/>
  <c r="V153" i="31"/>
  <c r="X153" i="31" s="1"/>
  <c r="T153" i="31"/>
  <c r="S153" i="31"/>
  <c r="Q153" i="31"/>
  <c r="P153" i="31"/>
  <c r="R153" i="31" s="1"/>
  <c r="N153" i="31"/>
  <c r="M153" i="31"/>
  <c r="K153" i="31"/>
  <c r="J153" i="31"/>
  <c r="H153" i="31"/>
  <c r="G153" i="31"/>
  <c r="F153" i="31"/>
  <c r="E153" i="31"/>
  <c r="D153" i="31"/>
  <c r="C153" i="31"/>
  <c r="AJ152" i="31"/>
  <c r="AF152" i="31"/>
  <c r="AE152" i="31"/>
  <c r="AD152" i="31"/>
  <c r="AA152" i="31"/>
  <c r="X152" i="31"/>
  <c r="U152" i="31"/>
  <c r="R152" i="31"/>
  <c r="O152" i="31"/>
  <c r="I152" i="31"/>
  <c r="L152" i="31" s="1"/>
  <c r="AJ151" i="31"/>
  <c r="AF151" i="31"/>
  <c r="AE151" i="31"/>
  <c r="AD151" i="31"/>
  <c r="AA151" i="31"/>
  <c r="X151" i="31"/>
  <c r="U151" i="31"/>
  <c r="R151" i="31"/>
  <c r="O151" i="31"/>
  <c r="I151" i="31"/>
  <c r="L151" i="31" s="1"/>
  <c r="AJ150" i="31"/>
  <c r="AF150" i="31"/>
  <c r="AE150" i="31"/>
  <c r="AD150" i="31"/>
  <c r="AA150" i="31"/>
  <c r="X150" i="31"/>
  <c r="U150" i="31"/>
  <c r="R150" i="31"/>
  <c r="O150" i="31"/>
  <c r="I150" i="31"/>
  <c r="L150" i="31" s="1"/>
  <c r="AJ149" i="31"/>
  <c r="AF149" i="31"/>
  <c r="AE149" i="31"/>
  <c r="AD149" i="31"/>
  <c r="AA149" i="31"/>
  <c r="X149" i="31"/>
  <c r="U149" i="31"/>
  <c r="R149" i="31"/>
  <c r="O149" i="31"/>
  <c r="I149" i="31"/>
  <c r="L149" i="31" s="1"/>
  <c r="AJ148" i="31"/>
  <c r="AF148" i="31"/>
  <c r="AE148" i="31"/>
  <c r="AD148" i="31"/>
  <c r="AA148" i="31"/>
  <c r="X148" i="31"/>
  <c r="U148" i="31"/>
  <c r="R148" i="31"/>
  <c r="O148" i="31"/>
  <c r="I148" i="31"/>
  <c r="L148" i="31" s="1"/>
  <c r="AJ147" i="31"/>
  <c r="AF147" i="31"/>
  <c r="AE147" i="31"/>
  <c r="AD147" i="31"/>
  <c r="AA147" i="31"/>
  <c r="X147" i="31"/>
  <c r="U147" i="31"/>
  <c r="R147" i="31"/>
  <c r="O147" i="31"/>
  <c r="I147" i="31"/>
  <c r="L147" i="31" s="1"/>
  <c r="AJ146" i="31"/>
  <c r="AF146" i="31"/>
  <c r="AE146" i="31"/>
  <c r="AD146" i="31"/>
  <c r="AA146" i="31"/>
  <c r="X146" i="31"/>
  <c r="U146" i="31"/>
  <c r="R146" i="31"/>
  <c r="O146" i="31"/>
  <c r="I146" i="31"/>
  <c r="L146" i="31" s="1"/>
  <c r="AI145" i="31"/>
  <c r="AH145" i="31"/>
  <c r="AC145" i="31"/>
  <c r="AB145" i="31"/>
  <c r="Z145" i="31"/>
  <c r="Y145" i="31"/>
  <c r="W145" i="31"/>
  <c r="V145" i="31"/>
  <c r="T145" i="31"/>
  <c r="S145" i="31"/>
  <c r="Q145" i="31"/>
  <c r="P145" i="31"/>
  <c r="N145" i="31"/>
  <c r="M145" i="31"/>
  <c r="K145" i="31"/>
  <c r="J145" i="31"/>
  <c r="H145" i="31"/>
  <c r="G145" i="31"/>
  <c r="F145" i="31"/>
  <c r="E145" i="31"/>
  <c r="D145" i="31"/>
  <c r="C145" i="31"/>
  <c r="AJ144" i="31"/>
  <c r="AF144" i="31"/>
  <c r="AE144" i="31"/>
  <c r="AD144" i="31"/>
  <c r="AA144" i="31"/>
  <c r="X144" i="31"/>
  <c r="U144" i="31"/>
  <c r="R144" i="31"/>
  <c r="O144" i="31"/>
  <c r="I144" i="31"/>
  <c r="L144" i="31" s="1"/>
  <c r="AJ143" i="31"/>
  <c r="AF143" i="31"/>
  <c r="AE143" i="31"/>
  <c r="AD143" i="31"/>
  <c r="AA143" i="31"/>
  <c r="X143" i="31"/>
  <c r="U143" i="31"/>
  <c r="R143" i="31"/>
  <c r="O143" i="31"/>
  <c r="I143" i="31"/>
  <c r="L143" i="31" s="1"/>
  <c r="AJ142" i="31"/>
  <c r="AF142" i="31"/>
  <c r="AE142" i="31"/>
  <c r="AD142" i="31"/>
  <c r="AA142" i="31"/>
  <c r="X142" i="31"/>
  <c r="U142" i="31"/>
  <c r="R142" i="31"/>
  <c r="O142" i="31"/>
  <c r="I142" i="31"/>
  <c r="L142" i="31" s="1"/>
  <c r="AJ141" i="31"/>
  <c r="AF141" i="31"/>
  <c r="AE141" i="31"/>
  <c r="AD141" i="31"/>
  <c r="AA141" i="31"/>
  <c r="X141" i="31"/>
  <c r="U141" i="31"/>
  <c r="R141" i="31"/>
  <c r="O141" i="31"/>
  <c r="I141" i="31"/>
  <c r="L141" i="31" s="1"/>
  <c r="AJ140" i="31"/>
  <c r="AF140" i="31"/>
  <c r="AE140" i="31"/>
  <c r="AD140" i="31"/>
  <c r="AA140" i="31"/>
  <c r="X140" i="31"/>
  <c r="U140" i="31"/>
  <c r="R140" i="31"/>
  <c r="O140" i="31"/>
  <c r="I140" i="31"/>
  <c r="L140" i="31" s="1"/>
  <c r="AJ139" i="31"/>
  <c r="AF139" i="31"/>
  <c r="AE139" i="31"/>
  <c r="AD139" i="31"/>
  <c r="AA139" i="31"/>
  <c r="X139" i="31"/>
  <c r="U139" i="31"/>
  <c r="R139" i="31"/>
  <c r="O139" i="31"/>
  <c r="I139" i="31"/>
  <c r="L139" i="31" s="1"/>
  <c r="AJ138" i="31"/>
  <c r="AF138" i="31"/>
  <c r="AE138" i="31"/>
  <c r="AD138" i="31"/>
  <c r="AA138" i="31"/>
  <c r="X138" i="31"/>
  <c r="U138" i="31"/>
  <c r="R138" i="31"/>
  <c r="O138" i="31"/>
  <c r="I138" i="31"/>
  <c r="L138" i="31" s="1"/>
  <c r="AJ137" i="31"/>
  <c r="AF137" i="31"/>
  <c r="AE137" i="31"/>
  <c r="AD137" i="31"/>
  <c r="AA137" i="31"/>
  <c r="X137" i="31"/>
  <c r="U137" i="31"/>
  <c r="R137" i="31"/>
  <c r="O137" i="31"/>
  <c r="I137" i="31"/>
  <c r="L137" i="31" s="1"/>
  <c r="AJ136" i="31"/>
  <c r="AF136" i="31"/>
  <c r="AE136" i="31"/>
  <c r="AD136" i="31"/>
  <c r="AA136" i="31"/>
  <c r="X136" i="31"/>
  <c r="U136" i="31"/>
  <c r="R136" i="31"/>
  <c r="O136" i="31"/>
  <c r="I136" i="31"/>
  <c r="L136" i="31" s="1"/>
  <c r="AI135" i="31"/>
  <c r="AH135" i="31"/>
  <c r="AC135" i="31"/>
  <c r="AB135" i="31"/>
  <c r="Z135" i="31"/>
  <c r="Y135" i="31"/>
  <c r="W135" i="31"/>
  <c r="V135" i="31"/>
  <c r="T135" i="31"/>
  <c r="S135" i="31"/>
  <c r="Q135" i="31"/>
  <c r="P135" i="31"/>
  <c r="N135" i="31"/>
  <c r="M135" i="31"/>
  <c r="K135" i="31"/>
  <c r="J135" i="31"/>
  <c r="H135" i="31"/>
  <c r="G135" i="31"/>
  <c r="F135" i="31"/>
  <c r="E135" i="31"/>
  <c r="D135" i="31"/>
  <c r="C135" i="31"/>
  <c r="AJ134" i="31"/>
  <c r="AF134" i="31"/>
  <c r="AE134" i="31"/>
  <c r="AD134" i="31"/>
  <c r="AA134" i="31"/>
  <c r="X134" i="31"/>
  <c r="U134" i="31"/>
  <c r="R134" i="31"/>
  <c r="O134" i="31"/>
  <c r="I134" i="31"/>
  <c r="L134" i="31" s="1"/>
  <c r="AJ133" i="31"/>
  <c r="AF133" i="31"/>
  <c r="AE133" i="31"/>
  <c r="AD133" i="31"/>
  <c r="AA133" i="31"/>
  <c r="X133" i="31"/>
  <c r="U133" i="31"/>
  <c r="R133" i="31"/>
  <c r="O133" i="31"/>
  <c r="I133" i="31"/>
  <c r="L133" i="31" s="1"/>
  <c r="AJ132" i="31"/>
  <c r="AF132" i="31"/>
  <c r="AE132" i="31"/>
  <c r="AD132" i="31"/>
  <c r="AA132" i="31"/>
  <c r="X132" i="31"/>
  <c r="U132" i="31"/>
  <c r="R132" i="31"/>
  <c r="O132" i="31"/>
  <c r="I132" i="31"/>
  <c r="L132" i="31" s="1"/>
  <c r="AJ131" i="31"/>
  <c r="AF131" i="31"/>
  <c r="AE131" i="31"/>
  <c r="AD131" i="31"/>
  <c r="AA131" i="31"/>
  <c r="X131" i="31"/>
  <c r="U131" i="31"/>
  <c r="R131" i="31"/>
  <c r="O131" i="31"/>
  <c r="I131" i="31"/>
  <c r="L131" i="31" s="1"/>
  <c r="AJ130" i="31"/>
  <c r="AF130" i="31"/>
  <c r="AE130" i="31"/>
  <c r="AD130" i="31"/>
  <c r="AA130" i="31"/>
  <c r="X130" i="31"/>
  <c r="U130" i="31"/>
  <c r="R130" i="31"/>
  <c r="O130" i="31"/>
  <c r="I130" i="31"/>
  <c r="L130" i="31" s="1"/>
  <c r="AJ129" i="31"/>
  <c r="AF129" i="31"/>
  <c r="AE129" i="31"/>
  <c r="AD129" i="31"/>
  <c r="AA129" i="31"/>
  <c r="X129" i="31"/>
  <c r="U129" i="31"/>
  <c r="R129" i="31"/>
  <c r="O129" i="31"/>
  <c r="I129" i="31"/>
  <c r="L129" i="31" s="1"/>
  <c r="AJ128" i="31"/>
  <c r="AF128" i="31"/>
  <c r="AE128" i="31"/>
  <c r="AD128" i="31"/>
  <c r="AA128" i="31"/>
  <c r="X128" i="31"/>
  <c r="U128" i="31"/>
  <c r="R128" i="31"/>
  <c r="O128" i="31"/>
  <c r="I128" i="31"/>
  <c r="L128" i="31" s="1"/>
  <c r="AJ127" i="31"/>
  <c r="AF127" i="31"/>
  <c r="AE127" i="31"/>
  <c r="AD127" i="31"/>
  <c r="AA127" i="31"/>
  <c r="X127" i="31"/>
  <c r="U127" i="31"/>
  <c r="R127" i="31"/>
  <c r="O127" i="31"/>
  <c r="I127" i="31"/>
  <c r="L127" i="31" s="1"/>
  <c r="AI126" i="31"/>
  <c r="AH126" i="31"/>
  <c r="AC126" i="31"/>
  <c r="AB126" i="31"/>
  <c r="Z126" i="31"/>
  <c r="Y126" i="31"/>
  <c r="W126" i="31"/>
  <c r="V126" i="31"/>
  <c r="T126" i="31"/>
  <c r="S126" i="31"/>
  <c r="Q126" i="31"/>
  <c r="P126" i="31"/>
  <c r="N126" i="31"/>
  <c r="M126" i="31"/>
  <c r="K126" i="31"/>
  <c r="J126" i="31"/>
  <c r="H126" i="31"/>
  <c r="G126" i="31"/>
  <c r="F126" i="31"/>
  <c r="E126" i="31"/>
  <c r="D126" i="31"/>
  <c r="C126" i="31"/>
  <c r="AJ125" i="31"/>
  <c r="AF125" i="31"/>
  <c r="AE125" i="31"/>
  <c r="AD125" i="31"/>
  <c r="AA125" i="31"/>
  <c r="X125" i="31"/>
  <c r="U125" i="31"/>
  <c r="R125" i="31"/>
  <c r="O125" i="31"/>
  <c r="I125" i="31"/>
  <c r="L125" i="31" s="1"/>
  <c r="AJ124" i="31"/>
  <c r="AF124" i="31"/>
  <c r="AE124" i="31"/>
  <c r="AD124" i="31"/>
  <c r="AA124" i="31"/>
  <c r="X124" i="31"/>
  <c r="U124" i="31"/>
  <c r="R124" i="31"/>
  <c r="O124" i="31"/>
  <c r="I124" i="31"/>
  <c r="L124" i="31" s="1"/>
  <c r="AJ123" i="31"/>
  <c r="AF123" i="31"/>
  <c r="AE123" i="31"/>
  <c r="AD123" i="31"/>
  <c r="AA123" i="31"/>
  <c r="X123" i="31"/>
  <c r="U123" i="31"/>
  <c r="R123" i="31"/>
  <c r="O123" i="31"/>
  <c r="I123" i="31"/>
  <c r="L123" i="31" s="1"/>
  <c r="AJ122" i="31"/>
  <c r="AF122" i="31"/>
  <c r="AE122" i="31"/>
  <c r="AD122" i="31"/>
  <c r="AA122" i="31"/>
  <c r="X122" i="31"/>
  <c r="U122" i="31"/>
  <c r="R122" i="31"/>
  <c r="O122" i="31"/>
  <c r="I122" i="31"/>
  <c r="L122" i="31" s="1"/>
  <c r="AJ121" i="31"/>
  <c r="AF121" i="31"/>
  <c r="AE121" i="31"/>
  <c r="AD121" i="31"/>
  <c r="AA121" i="31"/>
  <c r="X121" i="31"/>
  <c r="U121" i="31"/>
  <c r="R121" i="31"/>
  <c r="O121" i="31"/>
  <c r="I121" i="31"/>
  <c r="L121" i="31" s="1"/>
  <c r="AJ120" i="31"/>
  <c r="AF120" i="31"/>
  <c r="AE120" i="31"/>
  <c r="AD120" i="31"/>
  <c r="AA120" i="31"/>
  <c r="X120" i="31"/>
  <c r="U120" i="31"/>
  <c r="R120" i="31"/>
  <c r="O120" i="31"/>
  <c r="I120" i="31"/>
  <c r="L120" i="31" s="1"/>
  <c r="AJ119" i="31"/>
  <c r="AF119" i="31"/>
  <c r="AE119" i="31"/>
  <c r="AD119" i="31"/>
  <c r="AA119" i="31"/>
  <c r="X119" i="31"/>
  <c r="U119" i="31"/>
  <c r="R119" i="31"/>
  <c r="O119" i="31"/>
  <c r="I119" i="31"/>
  <c r="L119" i="31" s="1"/>
  <c r="AJ118" i="31"/>
  <c r="AF118" i="31"/>
  <c r="AE118" i="31"/>
  <c r="AD118" i="31"/>
  <c r="AA118" i="31"/>
  <c r="X118" i="31"/>
  <c r="U118" i="31"/>
  <c r="R118" i="31"/>
  <c r="O118" i="31"/>
  <c r="I118" i="31"/>
  <c r="L118" i="31" s="1"/>
  <c r="AI117" i="31"/>
  <c r="AH117" i="31"/>
  <c r="AC117" i="31"/>
  <c r="AB117" i="31"/>
  <c r="Z117" i="31"/>
  <c r="Y117" i="31"/>
  <c r="W117" i="31"/>
  <c r="V117" i="31"/>
  <c r="T117" i="31"/>
  <c r="S117" i="31"/>
  <c r="Q117" i="31"/>
  <c r="P117" i="31"/>
  <c r="N117" i="31"/>
  <c r="M117" i="31"/>
  <c r="K117" i="31"/>
  <c r="J117" i="31"/>
  <c r="H117" i="31"/>
  <c r="G117" i="31"/>
  <c r="F117" i="31"/>
  <c r="E117" i="31"/>
  <c r="D117" i="31"/>
  <c r="C117" i="31"/>
  <c r="AJ116" i="31"/>
  <c r="AF116" i="31"/>
  <c r="AE116" i="31"/>
  <c r="AD116" i="31"/>
  <c r="AA116" i="31"/>
  <c r="X116" i="31"/>
  <c r="U116" i="31"/>
  <c r="R116" i="31"/>
  <c r="O116" i="31"/>
  <c r="I116" i="31"/>
  <c r="L116" i="31" s="1"/>
  <c r="AJ115" i="31"/>
  <c r="AF115" i="31"/>
  <c r="AE115" i="31"/>
  <c r="AD115" i="31"/>
  <c r="AA115" i="31"/>
  <c r="X115" i="31"/>
  <c r="U115" i="31"/>
  <c r="R115" i="31"/>
  <c r="O115" i="31"/>
  <c r="I115" i="31"/>
  <c r="L115" i="31" s="1"/>
  <c r="AJ114" i="31"/>
  <c r="AF114" i="31"/>
  <c r="AE114" i="31"/>
  <c r="AD114" i="31"/>
  <c r="AA114" i="31"/>
  <c r="X114" i="31"/>
  <c r="U114" i="31"/>
  <c r="R114" i="31"/>
  <c r="O114" i="31"/>
  <c r="I114" i="31"/>
  <c r="L114" i="31" s="1"/>
  <c r="AJ113" i="31"/>
  <c r="AF113" i="31"/>
  <c r="AE113" i="31"/>
  <c r="AD113" i="31"/>
  <c r="AA113" i="31"/>
  <c r="X113" i="31"/>
  <c r="U113" i="31"/>
  <c r="R113" i="31"/>
  <c r="O113" i="31"/>
  <c r="I113" i="31"/>
  <c r="L113" i="31" s="1"/>
  <c r="AJ112" i="31"/>
  <c r="AF112" i="31"/>
  <c r="AE112" i="31"/>
  <c r="AD112" i="31"/>
  <c r="AA112" i="31"/>
  <c r="X112" i="31"/>
  <c r="U112" i="31"/>
  <c r="R112" i="31"/>
  <c r="O112" i="31"/>
  <c r="I112" i="31"/>
  <c r="L112" i="31" s="1"/>
  <c r="AJ111" i="31"/>
  <c r="AF111" i="31"/>
  <c r="AE111" i="31"/>
  <c r="AD111" i="31"/>
  <c r="AA111" i="31"/>
  <c r="X111" i="31"/>
  <c r="U111" i="31"/>
  <c r="R111" i="31"/>
  <c r="O111" i="31"/>
  <c r="I111" i="31"/>
  <c r="L111" i="31" s="1"/>
  <c r="AJ110" i="31"/>
  <c r="AF110" i="31"/>
  <c r="AE110" i="31"/>
  <c r="AD110" i="31"/>
  <c r="AA110" i="31"/>
  <c r="X110" i="31"/>
  <c r="U110" i="31"/>
  <c r="R110" i="31"/>
  <c r="O110" i="31"/>
  <c r="I110" i="31"/>
  <c r="L110" i="31" s="1"/>
  <c r="AJ109" i="31"/>
  <c r="AF109" i="31"/>
  <c r="AE109" i="31"/>
  <c r="AD109" i="31"/>
  <c r="AA109" i="31"/>
  <c r="X109" i="31"/>
  <c r="U109" i="31"/>
  <c r="R109" i="31"/>
  <c r="O109" i="31"/>
  <c r="I109" i="31"/>
  <c r="L109" i="31" s="1"/>
  <c r="AJ108" i="31"/>
  <c r="AF108" i="31"/>
  <c r="AE108" i="31"/>
  <c r="AD108" i="31"/>
  <c r="AA108" i="31"/>
  <c r="X108" i="31"/>
  <c r="U108" i="31"/>
  <c r="R108" i="31"/>
  <c r="O108" i="31"/>
  <c r="I108" i="31"/>
  <c r="L108" i="31" s="1"/>
  <c r="AJ107" i="31"/>
  <c r="AF107" i="31"/>
  <c r="AE107" i="31"/>
  <c r="AD107" i="31"/>
  <c r="AA107" i="31"/>
  <c r="X107" i="31"/>
  <c r="U107" i="31"/>
  <c r="R107" i="31"/>
  <c r="O107" i="31"/>
  <c r="I107" i="31"/>
  <c r="L107" i="31" s="1"/>
  <c r="AJ106" i="31"/>
  <c r="AF106" i="31"/>
  <c r="AE106" i="31"/>
  <c r="AD106" i="31"/>
  <c r="AA106" i="31"/>
  <c r="X106" i="31"/>
  <c r="U106" i="31"/>
  <c r="R106" i="31"/>
  <c r="O106" i="31"/>
  <c r="I106" i="31"/>
  <c r="L106" i="31" s="1"/>
  <c r="AJ105" i="31"/>
  <c r="AF105" i="31"/>
  <c r="AE105" i="31"/>
  <c r="AD105" i="31"/>
  <c r="AA105" i="31"/>
  <c r="X105" i="31"/>
  <c r="U105" i="31"/>
  <c r="R105" i="31"/>
  <c r="O105" i="31"/>
  <c r="I105" i="31"/>
  <c r="L105" i="31" s="1"/>
  <c r="AJ104" i="31"/>
  <c r="AF104" i="31"/>
  <c r="AE104" i="31"/>
  <c r="AD104" i="31"/>
  <c r="AA104" i="31"/>
  <c r="X104" i="31"/>
  <c r="U104" i="31"/>
  <c r="R104" i="31"/>
  <c r="O104" i="31"/>
  <c r="I104" i="31"/>
  <c r="L104" i="31" s="1"/>
  <c r="AJ103" i="31"/>
  <c r="AF103" i="31"/>
  <c r="AE103" i="31"/>
  <c r="AD103" i="31"/>
  <c r="AA103" i="31"/>
  <c r="X103" i="31"/>
  <c r="U103" i="31"/>
  <c r="R103" i="31"/>
  <c r="O103" i="31"/>
  <c r="I103" i="31"/>
  <c r="L103" i="31" s="1"/>
  <c r="AI102" i="31"/>
  <c r="AH102" i="31"/>
  <c r="AC102" i="31"/>
  <c r="AB102" i="31"/>
  <c r="Z102" i="31"/>
  <c r="Y102" i="31"/>
  <c r="W102" i="31"/>
  <c r="V102" i="31"/>
  <c r="T102" i="31"/>
  <c r="S102" i="31"/>
  <c r="Q102" i="31"/>
  <c r="P102" i="31"/>
  <c r="N102" i="31"/>
  <c r="M102" i="31"/>
  <c r="K102" i="31"/>
  <c r="J102" i="31"/>
  <c r="H102" i="31"/>
  <c r="G102" i="31"/>
  <c r="F102" i="31"/>
  <c r="E102" i="31"/>
  <c r="D102" i="31"/>
  <c r="C102" i="31"/>
  <c r="AJ101" i="31"/>
  <c r="AF101" i="31"/>
  <c r="AE101" i="31"/>
  <c r="AD101" i="31"/>
  <c r="AA101" i="31"/>
  <c r="X101" i="31"/>
  <c r="U101" i="31"/>
  <c r="R101" i="31"/>
  <c r="O101" i="31"/>
  <c r="I101" i="31"/>
  <c r="L101" i="31" s="1"/>
  <c r="AJ100" i="31"/>
  <c r="AF100" i="31"/>
  <c r="AE100" i="31"/>
  <c r="AD100" i="31"/>
  <c r="AA100" i="31"/>
  <c r="X100" i="31"/>
  <c r="U100" i="31"/>
  <c r="R100" i="31"/>
  <c r="O100" i="31"/>
  <c r="I100" i="31"/>
  <c r="L100" i="31" s="1"/>
  <c r="AJ99" i="31"/>
  <c r="AF99" i="31"/>
  <c r="AE99" i="31"/>
  <c r="AD99" i="31"/>
  <c r="AA99" i="31"/>
  <c r="X99" i="31"/>
  <c r="U99" i="31"/>
  <c r="R99" i="31"/>
  <c r="O99" i="31"/>
  <c r="I99" i="31"/>
  <c r="L99" i="31" s="1"/>
  <c r="AJ98" i="31"/>
  <c r="AF98" i="31"/>
  <c r="AE98" i="31"/>
  <c r="AD98" i="31"/>
  <c r="AA98" i="31"/>
  <c r="X98" i="31"/>
  <c r="U98" i="31"/>
  <c r="R98" i="31"/>
  <c r="O98" i="31"/>
  <c r="I98" i="31"/>
  <c r="L98" i="31" s="1"/>
  <c r="AJ97" i="31"/>
  <c r="AF97" i="31"/>
  <c r="AE97" i="31"/>
  <c r="AD97" i="31"/>
  <c r="AA97" i="31"/>
  <c r="X97" i="31"/>
  <c r="U97" i="31"/>
  <c r="R97" i="31"/>
  <c r="O97" i="31"/>
  <c r="I97" i="31"/>
  <c r="L97" i="31" s="1"/>
  <c r="AJ96" i="31"/>
  <c r="AF96" i="31"/>
  <c r="AE96" i="31"/>
  <c r="AD96" i="31"/>
  <c r="AA96" i="31"/>
  <c r="X96" i="31"/>
  <c r="U96" i="31"/>
  <c r="R96" i="31"/>
  <c r="O96" i="31"/>
  <c r="I96" i="31"/>
  <c r="L96" i="31" s="1"/>
  <c r="AJ95" i="31"/>
  <c r="AF95" i="31"/>
  <c r="AE95" i="31"/>
  <c r="AD95" i="31"/>
  <c r="AA95" i="31"/>
  <c r="X95" i="31"/>
  <c r="U95" i="31"/>
  <c r="R95" i="31"/>
  <c r="O95" i="31"/>
  <c r="I95" i="31"/>
  <c r="L95" i="31" s="1"/>
  <c r="AJ94" i="31"/>
  <c r="AF94" i="31"/>
  <c r="AE94" i="31"/>
  <c r="AD94" i="31"/>
  <c r="AA94" i="31"/>
  <c r="X94" i="31"/>
  <c r="U94" i="31"/>
  <c r="R94" i="31"/>
  <c r="O94" i="31"/>
  <c r="I94" i="31"/>
  <c r="L94" i="31" s="1"/>
  <c r="AJ93" i="31"/>
  <c r="AF93" i="31"/>
  <c r="AE93" i="31"/>
  <c r="AD93" i="31"/>
  <c r="AA93" i="31"/>
  <c r="X93" i="31"/>
  <c r="U93" i="31"/>
  <c r="R93" i="31"/>
  <c r="O93" i="31"/>
  <c r="I93" i="31"/>
  <c r="L93" i="31" s="1"/>
  <c r="AJ92" i="31"/>
  <c r="AF92" i="31"/>
  <c r="AE92" i="31"/>
  <c r="AD92" i="31"/>
  <c r="AA92" i="31"/>
  <c r="X92" i="31"/>
  <c r="U92" i="31"/>
  <c r="R92" i="31"/>
  <c r="O92" i="31"/>
  <c r="I92" i="31"/>
  <c r="L92" i="31" s="1"/>
  <c r="AJ91" i="31"/>
  <c r="AF91" i="31"/>
  <c r="AE91" i="31"/>
  <c r="AD91" i="31"/>
  <c r="AA91" i="31"/>
  <c r="X91" i="31"/>
  <c r="U91" i="31"/>
  <c r="R91" i="31"/>
  <c r="O91" i="31"/>
  <c r="I91" i="31"/>
  <c r="L91" i="31" s="1"/>
  <c r="AJ90" i="31"/>
  <c r="AF90" i="31"/>
  <c r="AE90" i="31"/>
  <c r="AD90" i="31"/>
  <c r="AA90" i="31"/>
  <c r="X90" i="31"/>
  <c r="U90" i="31"/>
  <c r="R90" i="31"/>
  <c r="O90" i="31"/>
  <c r="I90" i="31"/>
  <c r="L90" i="31" s="1"/>
  <c r="AJ89" i="31"/>
  <c r="AF89" i="31"/>
  <c r="AE89" i="31"/>
  <c r="AD89" i="31"/>
  <c r="AA89" i="31"/>
  <c r="X89" i="31"/>
  <c r="U89" i="31"/>
  <c r="R89" i="31"/>
  <c r="O89" i="31"/>
  <c r="I89" i="31"/>
  <c r="L89" i="31" s="1"/>
  <c r="AJ88" i="31"/>
  <c r="AF88" i="31"/>
  <c r="AE88" i="31"/>
  <c r="AD88" i="31"/>
  <c r="AA88" i="31"/>
  <c r="X88" i="31"/>
  <c r="U88" i="31"/>
  <c r="R88" i="31"/>
  <c r="O88" i="31"/>
  <c r="I88" i="31"/>
  <c r="L88" i="31" s="1"/>
  <c r="AI87" i="31"/>
  <c r="AH87" i="31"/>
  <c r="AC87" i="31"/>
  <c r="AB87" i="31"/>
  <c r="Z87" i="31"/>
  <c r="Y87" i="31"/>
  <c r="W87" i="31"/>
  <c r="V87" i="31"/>
  <c r="T87" i="31"/>
  <c r="S87" i="31"/>
  <c r="Q87" i="31"/>
  <c r="P87" i="31"/>
  <c r="N87" i="31"/>
  <c r="M87" i="31"/>
  <c r="K87" i="31"/>
  <c r="J87" i="31"/>
  <c r="H87" i="31"/>
  <c r="G87" i="31"/>
  <c r="F87" i="31"/>
  <c r="E87" i="31"/>
  <c r="D87" i="31"/>
  <c r="C87" i="31"/>
  <c r="AJ86" i="31"/>
  <c r="AF86" i="31"/>
  <c r="AE86" i="31"/>
  <c r="AD86" i="31"/>
  <c r="AA86" i="31"/>
  <c r="X86" i="31"/>
  <c r="U86" i="31"/>
  <c r="R86" i="31"/>
  <c r="O86" i="31"/>
  <c r="I86" i="31"/>
  <c r="L86" i="31" s="1"/>
  <c r="AJ85" i="31"/>
  <c r="AF85" i="31"/>
  <c r="AE85" i="31"/>
  <c r="AD85" i="31"/>
  <c r="AA85" i="31"/>
  <c r="X85" i="31"/>
  <c r="U85" i="31"/>
  <c r="R85" i="31"/>
  <c r="O85" i="31"/>
  <c r="I85" i="31"/>
  <c r="L85" i="31" s="1"/>
  <c r="AJ84" i="31"/>
  <c r="AF84" i="31"/>
  <c r="AE84" i="31"/>
  <c r="AD84" i="31"/>
  <c r="AA84" i="31"/>
  <c r="X84" i="31"/>
  <c r="U84" i="31"/>
  <c r="R84" i="31"/>
  <c r="O84" i="31"/>
  <c r="I84" i="31"/>
  <c r="L84" i="31" s="1"/>
  <c r="AJ83" i="31"/>
  <c r="AF83" i="31"/>
  <c r="AE83" i="31"/>
  <c r="AD83" i="31"/>
  <c r="AA83" i="31"/>
  <c r="X83" i="31"/>
  <c r="U83" i="31"/>
  <c r="R83" i="31"/>
  <c r="O83" i="31"/>
  <c r="I83" i="31"/>
  <c r="L83" i="31" s="1"/>
  <c r="AJ82" i="31"/>
  <c r="AF82" i="31"/>
  <c r="AE82" i="31"/>
  <c r="AD82" i="31"/>
  <c r="AA82" i="31"/>
  <c r="X82" i="31"/>
  <c r="U82" i="31"/>
  <c r="R82" i="31"/>
  <c r="O82" i="31"/>
  <c r="I82" i="31"/>
  <c r="L82" i="31" s="1"/>
  <c r="AJ81" i="31"/>
  <c r="AF81" i="31"/>
  <c r="AE81" i="31"/>
  <c r="AD81" i="31"/>
  <c r="AA81" i="31"/>
  <c r="X81" i="31"/>
  <c r="U81" i="31"/>
  <c r="R81" i="31"/>
  <c r="O81" i="31"/>
  <c r="I81" i="31"/>
  <c r="L81" i="31" s="1"/>
  <c r="AJ80" i="31"/>
  <c r="AF80" i="31"/>
  <c r="AE80" i="31"/>
  <c r="AD80" i="31"/>
  <c r="AA80" i="31"/>
  <c r="X80" i="31"/>
  <c r="U80" i="31"/>
  <c r="R80" i="31"/>
  <c r="O80" i="31"/>
  <c r="I80" i="31"/>
  <c r="L80" i="31" s="1"/>
  <c r="AJ79" i="31"/>
  <c r="AF79" i="31"/>
  <c r="AE79" i="31"/>
  <c r="AD79" i="31"/>
  <c r="AA79" i="31"/>
  <c r="X79" i="31"/>
  <c r="U79" i="31"/>
  <c r="R79" i="31"/>
  <c r="O79" i="31"/>
  <c r="I79" i="31"/>
  <c r="AI78" i="31"/>
  <c r="AH78" i="31"/>
  <c r="AC78" i="31"/>
  <c r="AB78" i="31"/>
  <c r="Z78" i="31"/>
  <c r="Y78" i="31"/>
  <c r="W78" i="31"/>
  <c r="V78" i="31"/>
  <c r="T78" i="31"/>
  <c r="S78" i="31"/>
  <c r="U78" i="31" s="1"/>
  <c r="Q78" i="31"/>
  <c r="P78" i="31"/>
  <c r="N78" i="31"/>
  <c r="M78" i="31"/>
  <c r="K78" i="31"/>
  <c r="J78" i="31"/>
  <c r="H78" i="31"/>
  <c r="G78" i="31"/>
  <c r="F78" i="31"/>
  <c r="E78" i="31"/>
  <c r="D78" i="31"/>
  <c r="C78" i="31"/>
  <c r="AJ77" i="31"/>
  <c r="AF77" i="31"/>
  <c r="AE77" i="31"/>
  <c r="AD77" i="31"/>
  <c r="AA77" i="31"/>
  <c r="X77" i="31"/>
  <c r="U77" i="31"/>
  <c r="R77" i="31"/>
  <c r="O77" i="31"/>
  <c r="I77" i="31"/>
  <c r="L77" i="31" s="1"/>
  <c r="AJ76" i="31"/>
  <c r="AF76" i="31"/>
  <c r="AE76" i="31"/>
  <c r="AD76" i="31"/>
  <c r="AA76" i="31"/>
  <c r="X76" i="31"/>
  <c r="U76" i="31"/>
  <c r="R76" i="31"/>
  <c r="O76" i="31"/>
  <c r="I76" i="31"/>
  <c r="L76" i="31" s="1"/>
  <c r="AJ75" i="31"/>
  <c r="AF75" i="31"/>
  <c r="AE75" i="31"/>
  <c r="AD75" i="31"/>
  <c r="AA75" i="31"/>
  <c r="X75" i="31"/>
  <c r="U75" i="31"/>
  <c r="R75" i="31"/>
  <c r="O75" i="31"/>
  <c r="I75" i="31"/>
  <c r="L75" i="31" s="1"/>
  <c r="AJ74" i="31"/>
  <c r="AF74" i="31"/>
  <c r="AE74" i="31"/>
  <c r="AD74" i="31"/>
  <c r="AA74" i="31"/>
  <c r="X74" i="31"/>
  <c r="U74" i="31"/>
  <c r="R74" i="31"/>
  <c r="O74" i="31"/>
  <c r="I74" i="31"/>
  <c r="L74" i="31" s="1"/>
  <c r="AJ73" i="31"/>
  <c r="AF73" i="31"/>
  <c r="AE73" i="31"/>
  <c r="AD73" i="31"/>
  <c r="AA73" i="31"/>
  <c r="X73" i="31"/>
  <c r="U73" i="31"/>
  <c r="R73" i="31"/>
  <c r="O73" i="31"/>
  <c r="I73" i="31"/>
  <c r="L73" i="31" s="1"/>
  <c r="AJ72" i="31"/>
  <c r="AF72" i="31"/>
  <c r="AE72" i="31"/>
  <c r="AD72" i="31"/>
  <c r="AA72" i="31"/>
  <c r="X72" i="31"/>
  <c r="U72" i="31"/>
  <c r="R72" i="31"/>
  <c r="O72" i="31"/>
  <c r="I72" i="31"/>
  <c r="L72" i="31" s="1"/>
  <c r="AJ71" i="31"/>
  <c r="AF71" i="31"/>
  <c r="AE71" i="31"/>
  <c r="AD71" i="31"/>
  <c r="AA71" i="31"/>
  <c r="X71" i="31"/>
  <c r="U71" i="31"/>
  <c r="R71" i="31"/>
  <c r="O71" i="31"/>
  <c r="I71" i="31"/>
  <c r="L71" i="31" s="1"/>
  <c r="AJ70" i="31"/>
  <c r="AF70" i="31"/>
  <c r="AE70" i="31"/>
  <c r="AD70" i="31"/>
  <c r="AA70" i="31"/>
  <c r="X70" i="31"/>
  <c r="U70" i="31"/>
  <c r="R70" i="31"/>
  <c r="O70" i="31"/>
  <c r="I70" i="31"/>
  <c r="L70" i="31" s="1"/>
  <c r="AJ69" i="31"/>
  <c r="AF69" i="31"/>
  <c r="AE69" i="31"/>
  <c r="AD69" i="31"/>
  <c r="AA69" i="31"/>
  <c r="X69" i="31"/>
  <c r="U69" i="31"/>
  <c r="R69" i="31"/>
  <c r="O69" i="31"/>
  <c r="I69" i="31"/>
  <c r="L69" i="31" s="1"/>
  <c r="AJ68" i="31"/>
  <c r="AF68" i="31"/>
  <c r="AE68" i="31"/>
  <c r="AD68" i="31"/>
  <c r="AA68" i="31"/>
  <c r="X68" i="31"/>
  <c r="U68" i="31"/>
  <c r="R68" i="31"/>
  <c r="O68" i="31"/>
  <c r="I68" i="31"/>
  <c r="L68" i="31" s="1"/>
  <c r="AJ67" i="31"/>
  <c r="AF67" i="31"/>
  <c r="AE67" i="31"/>
  <c r="AD67" i="31"/>
  <c r="AA67" i="31"/>
  <c r="X67" i="31"/>
  <c r="U67" i="31"/>
  <c r="R67" i="31"/>
  <c r="O67" i="31"/>
  <c r="I67" i="31"/>
  <c r="L67" i="31" s="1"/>
  <c r="AJ66" i="31"/>
  <c r="AF66" i="31"/>
  <c r="AE66" i="31"/>
  <c r="AD66" i="31"/>
  <c r="AA66" i="31"/>
  <c r="X66" i="31"/>
  <c r="U66" i="31"/>
  <c r="R66" i="31"/>
  <c r="O66" i="31"/>
  <c r="I66" i="31"/>
  <c r="L66" i="31" s="1"/>
  <c r="AJ65" i="31"/>
  <c r="AF65" i="31"/>
  <c r="AE65" i="31"/>
  <c r="AD65" i="31"/>
  <c r="AA65" i="31"/>
  <c r="X65" i="31"/>
  <c r="U65" i="31"/>
  <c r="R65" i="31"/>
  <c r="O65" i="31"/>
  <c r="I65" i="31"/>
  <c r="L65" i="31" s="1"/>
  <c r="AJ64" i="31"/>
  <c r="AF64" i="31"/>
  <c r="AE64" i="31"/>
  <c r="AD64" i="31"/>
  <c r="AA64" i="31"/>
  <c r="X64" i="31"/>
  <c r="U64" i="31"/>
  <c r="R64" i="31"/>
  <c r="O64" i="31"/>
  <c r="I64" i="31"/>
  <c r="L64" i="31" s="1"/>
  <c r="AJ63" i="31"/>
  <c r="AF63" i="31"/>
  <c r="AE63" i="31"/>
  <c r="AD63" i="31"/>
  <c r="AA63" i="31"/>
  <c r="X63" i="31"/>
  <c r="U63" i="31"/>
  <c r="R63" i="31"/>
  <c r="O63" i="31"/>
  <c r="I63" i="31"/>
  <c r="L63" i="31" s="1"/>
  <c r="AJ62" i="31"/>
  <c r="AF62" i="31"/>
  <c r="AE62" i="31"/>
  <c r="AD62" i="31"/>
  <c r="AA62" i="31"/>
  <c r="X62" i="31"/>
  <c r="U62" i="31"/>
  <c r="R62" i="31"/>
  <c r="O62" i="31"/>
  <c r="I62" i="31"/>
  <c r="L62" i="31" s="1"/>
  <c r="AJ61" i="31"/>
  <c r="AF61" i="31"/>
  <c r="AE61" i="31"/>
  <c r="AD61" i="31"/>
  <c r="AA61" i="31"/>
  <c r="X61" i="31"/>
  <c r="U61" i="31"/>
  <c r="R61" i="31"/>
  <c r="O61" i="31"/>
  <c r="I61" i="31"/>
  <c r="L61" i="31" s="1"/>
  <c r="AJ60" i="31"/>
  <c r="AF60" i="31"/>
  <c r="AE60" i="31"/>
  <c r="AD60" i="31"/>
  <c r="AA60" i="31"/>
  <c r="X60" i="31"/>
  <c r="U60" i="31"/>
  <c r="R60" i="31"/>
  <c r="O60" i="31"/>
  <c r="I60" i="31"/>
  <c r="L60" i="31" s="1"/>
  <c r="AJ59" i="31"/>
  <c r="AF59" i="31"/>
  <c r="AE59" i="31"/>
  <c r="AD59" i="31"/>
  <c r="AA59" i="31"/>
  <c r="X59" i="31"/>
  <c r="U59" i="31"/>
  <c r="R59" i="31"/>
  <c r="O59" i="31"/>
  <c r="I59" i="31"/>
  <c r="L59" i="31" s="1"/>
  <c r="AJ58" i="31"/>
  <c r="AF58" i="31"/>
  <c r="AE58" i="31"/>
  <c r="AD58" i="31"/>
  <c r="AA58" i="31"/>
  <c r="X58" i="31"/>
  <c r="U58" i="31"/>
  <c r="R58" i="31"/>
  <c r="O58" i="31"/>
  <c r="I58" i="31"/>
  <c r="L58" i="31" s="1"/>
  <c r="AJ57" i="31"/>
  <c r="AF57" i="31"/>
  <c r="AE57" i="31"/>
  <c r="AD57" i="31"/>
  <c r="AA57" i="31"/>
  <c r="X57" i="31"/>
  <c r="U57" i="31"/>
  <c r="R57" i="31"/>
  <c r="O57" i="31"/>
  <c r="I57" i="31"/>
  <c r="L57" i="31" s="1"/>
  <c r="AJ56" i="31"/>
  <c r="AF56" i="31"/>
  <c r="AE56" i="31"/>
  <c r="AD56" i="31"/>
  <c r="AA56" i="31"/>
  <c r="X56" i="31"/>
  <c r="U56" i="31"/>
  <c r="R56" i="31"/>
  <c r="O56" i="31"/>
  <c r="I56" i="31"/>
  <c r="L56" i="31" s="1"/>
  <c r="AJ55" i="31"/>
  <c r="AF55" i="31"/>
  <c r="AE55" i="31"/>
  <c r="AD55" i="31"/>
  <c r="AA55" i="31"/>
  <c r="X55" i="31"/>
  <c r="U55" i="31"/>
  <c r="R55" i="31"/>
  <c r="O55" i="31"/>
  <c r="I55" i="31"/>
  <c r="L55" i="31" s="1"/>
  <c r="AJ54" i="31"/>
  <c r="AF54" i="31"/>
  <c r="AE54" i="31"/>
  <c r="AD54" i="31"/>
  <c r="AA54" i="31"/>
  <c r="X54" i="31"/>
  <c r="U54" i="31"/>
  <c r="R54" i="31"/>
  <c r="O54" i="31"/>
  <c r="I54" i="31"/>
  <c r="L54" i="31" s="1"/>
  <c r="AJ53" i="31"/>
  <c r="AF53" i="31"/>
  <c r="AE53" i="31"/>
  <c r="AD53" i="31"/>
  <c r="AA53" i="31"/>
  <c r="X53" i="31"/>
  <c r="U53" i="31"/>
  <c r="R53" i="31"/>
  <c r="O53" i="31"/>
  <c r="I53" i="31"/>
  <c r="L53" i="31" s="1"/>
  <c r="AJ52" i="31"/>
  <c r="AF52" i="31"/>
  <c r="AE52" i="31"/>
  <c r="AD52" i="31"/>
  <c r="AA52" i="31"/>
  <c r="X52" i="31"/>
  <c r="U52" i="31"/>
  <c r="R52" i="31"/>
  <c r="O52" i="31"/>
  <c r="I52" i="31"/>
  <c r="L52" i="31" s="1"/>
  <c r="AJ51" i="31"/>
  <c r="AF51" i="31"/>
  <c r="AE51" i="31"/>
  <c r="AD51" i="31"/>
  <c r="AA51" i="31"/>
  <c r="X51" i="31"/>
  <c r="U51" i="31"/>
  <c r="R51" i="31"/>
  <c r="O51" i="31"/>
  <c r="I51" i="31"/>
  <c r="L51" i="31" s="1"/>
  <c r="AJ50" i="31"/>
  <c r="AF50" i="31"/>
  <c r="AE50" i="31"/>
  <c r="AD50" i="31"/>
  <c r="AA50" i="31"/>
  <c r="X50" i="31"/>
  <c r="U50" i="31"/>
  <c r="R50" i="31"/>
  <c r="O50" i="31"/>
  <c r="I50" i="31"/>
  <c r="L50" i="31" s="1"/>
  <c r="AJ49" i="31"/>
  <c r="AF49" i="31"/>
  <c r="AE49" i="31"/>
  <c r="AD49" i="31"/>
  <c r="AA49" i="31"/>
  <c r="X49" i="31"/>
  <c r="U49" i="31"/>
  <c r="R49" i="31"/>
  <c r="O49" i="31"/>
  <c r="I49" i="31"/>
  <c r="L49" i="31" s="1"/>
  <c r="AJ48" i="31"/>
  <c r="AF48" i="31"/>
  <c r="AE48" i="31"/>
  <c r="AD48" i="31"/>
  <c r="AA48" i="31"/>
  <c r="X48" i="31"/>
  <c r="U48" i="31"/>
  <c r="R48" i="31"/>
  <c r="O48" i="31"/>
  <c r="I48" i="31"/>
  <c r="L48" i="31" s="1"/>
  <c r="AJ47" i="31"/>
  <c r="AF47" i="31"/>
  <c r="AE47" i="31"/>
  <c r="AD47" i="31"/>
  <c r="AA47" i="31"/>
  <c r="X47" i="31"/>
  <c r="U47" i="31"/>
  <c r="R47" i="31"/>
  <c r="O47" i="31"/>
  <c r="I47" i="31"/>
  <c r="L47" i="31" s="1"/>
  <c r="AJ46" i="31"/>
  <c r="AF46" i="31"/>
  <c r="AE46" i="31"/>
  <c r="AD46" i="31"/>
  <c r="AA46" i="31"/>
  <c r="X46" i="31"/>
  <c r="U46" i="31"/>
  <c r="R46" i="31"/>
  <c r="O46" i="31"/>
  <c r="I46" i="31"/>
  <c r="L46" i="31" s="1"/>
  <c r="AJ45" i="31"/>
  <c r="AF45" i="31"/>
  <c r="AE45" i="31"/>
  <c r="AD45" i="31"/>
  <c r="AA45" i="31"/>
  <c r="X45" i="31"/>
  <c r="U45" i="31"/>
  <c r="R45" i="31"/>
  <c r="O45" i="31"/>
  <c r="I45" i="31"/>
  <c r="L45" i="31" s="1"/>
  <c r="AJ44" i="31"/>
  <c r="AF44" i="31"/>
  <c r="AE44" i="31"/>
  <c r="AD44" i="31"/>
  <c r="AA44" i="31"/>
  <c r="X44" i="31"/>
  <c r="U44" i="31"/>
  <c r="R44" i="31"/>
  <c r="O44" i="31"/>
  <c r="I44" i="31"/>
  <c r="L44" i="31" s="1"/>
  <c r="AJ43" i="31"/>
  <c r="AF43" i="31"/>
  <c r="AE43" i="31"/>
  <c r="AD43" i="31"/>
  <c r="AA43" i="31"/>
  <c r="X43" i="31"/>
  <c r="U43" i="31"/>
  <c r="R43" i="31"/>
  <c r="O43" i="31"/>
  <c r="I43" i="31"/>
  <c r="L43" i="31" s="1"/>
  <c r="AJ42" i="31"/>
  <c r="AF42" i="31"/>
  <c r="AE42" i="31"/>
  <c r="AD42" i="31"/>
  <c r="AA42" i="31"/>
  <c r="X42" i="31"/>
  <c r="U42" i="31"/>
  <c r="R42" i="31"/>
  <c r="O42" i="31"/>
  <c r="I42" i="31"/>
  <c r="L42" i="31" s="1"/>
  <c r="AI41" i="31"/>
  <c r="AH41" i="31"/>
  <c r="AC41" i="31"/>
  <c r="AB41" i="31"/>
  <c r="Z41" i="31"/>
  <c r="Y41" i="31"/>
  <c r="W41" i="31"/>
  <c r="V41" i="31"/>
  <c r="T41" i="31"/>
  <c r="S41" i="31"/>
  <c r="Q41" i="31"/>
  <c r="P41" i="31"/>
  <c r="N41" i="31"/>
  <c r="M41" i="31"/>
  <c r="K41" i="31"/>
  <c r="J41" i="31"/>
  <c r="H41" i="31"/>
  <c r="G41" i="31"/>
  <c r="F41" i="31"/>
  <c r="E41" i="31"/>
  <c r="D41" i="31"/>
  <c r="C41" i="31"/>
  <c r="AJ40" i="31"/>
  <c r="AF40" i="31"/>
  <c r="AE40" i="31"/>
  <c r="AD40" i="31"/>
  <c r="AA40" i="31"/>
  <c r="X40" i="31"/>
  <c r="U40" i="31"/>
  <c r="R40" i="31"/>
  <c r="O40" i="31"/>
  <c r="I40" i="31"/>
  <c r="L40" i="31" s="1"/>
  <c r="AJ39" i="31"/>
  <c r="AF39" i="31"/>
  <c r="AE39" i="31"/>
  <c r="AD39" i="31"/>
  <c r="AA39" i="31"/>
  <c r="X39" i="31"/>
  <c r="U39" i="31"/>
  <c r="R39" i="31"/>
  <c r="O39" i="31"/>
  <c r="I39" i="31"/>
  <c r="L39" i="31" s="1"/>
  <c r="AJ38" i="31"/>
  <c r="AF38" i="31"/>
  <c r="AE38" i="31"/>
  <c r="AD38" i="31"/>
  <c r="AA38" i="31"/>
  <c r="X38" i="31"/>
  <c r="U38" i="31"/>
  <c r="R38" i="31"/>
  <c r="O38" i="31"/>
  <c r="I38" i="31"/>
  <c r="L38" i="31" s="1"/>
  <c r="AJ37" i="31"/>
  <c r="AF37" i="31"/>
  <c r="AE37" i="31"/>
  <c r="AD37" i="31"/>
  <c r="AA37" i="31"/>
  <c r="X37" i="31"/>
  <c r="U37" i="31"/>
  <c r="R37" i="31"/>
  <c r="O37" i="31"/>
  <c r="I37" i="31"/>
  <c r="L37" i="31" s="1"/>
  <c r="AJ36" i="31"/>
  <c r="AF36" i="31"/>
  <c r="AE36" i="31"/>
  <c r="AD36" i="31"/>
  <c r="AA36" i="31"/>
  <c r="X36" i="31"/>
  <c r="U36" i="31"/>
  <c r="R36" i="31"/>
  <c r="O36" i="31"/>
  <c r="I36" i="31"/>
  <c r="L36" i="31" s="1"/>
  <c r="AJ35" i="31"/>
  <c r="AF35" i="31"/>
  <c r="AE35" i="31"/>
  <c r="AD35" i="31"/>
  <c r="AA35" i="31"/>
  <c r="X35" i="31"/>
  <c r="U35" i="31"/>
  <c r="R35" i="31"/>
  <c r="O35" i="31"/>
  <c r="I35" i="31"/>
  <c r="L35" i="31" s="1"/>
  <c r="AJ34" i="31"/>
  <c r="AF34" i="31"/>
  <c r="AE34" i="31"/>
  <c r="AD34" i="31"/>
  <c r="AA34" i="31"/>
  <c r="X34" i="31"/>
  <c r="U34" i="31"/>
  <c r="R34" i="31"/>
  <c r="O34" i="31"/>
  <c r="I34" i="31"/>
  <c r="L34" i="31" s="1"/>
  <c r="AJ33" i="31"/>
  <c r="AF33" i="31"/>
  <c r="AE33" i="31"/>
  <c r="AD33" i="31"/>
  <c r="AA33" i="31"/>
  <c r="X33" i="31"/>
  <c r="U33" i="31"/>
  <c r="R33" i="31"/>
  <c r="O33" i="31"/>
  <c r="I33" i="31"/>
  <c r="L33" i="31" s="1"/>
  <c r="AJ32" i="31"/>
  <c r="AF32" i="31"/>
  <c r="AE32" i="31"/>
  <c r="AD32" i="31"/>
  <c r="AA32" i="31"/>
  <c r="X32" i="31"/>
  <c r="U32" i="31"/>
  <c r="R32" i="31"/>
  <c r="O32" i="31"/>
  <c r="I32" i="31"/>
  <c r="L32" i="31" s="1"/>
  <c r="AJ31" i="31"/>
  <c r="AF31" i="31"/>
  <c r="AE31" i="31"/>
  <c r="AD31" i="31"/>
  <c r="AA31" i="31"/>
  <c r="X31" i="31"/>
  <c r="U31" i="31"/>
  <c r="R31" i="31"/>
  <c r="O31" i="31"/>
  <c r="I31" i="31"/>
  <c r="L31" i="31" s="1"/>
  <c r="AJ30" i="31"/>
  <c r="AF30" i="31"/>
  <c r="AE30" i="31"/>
  <c r="AD30" i="31"/>
  <c r="AA30" i="31"/>
  <c r="X30" i="31"/>
  <c r="U30" i="31"/>
  <c r="R30" i="31"/>
  <c r="O30" i="31"/>
  <c r="I30" i="31"/>
  <c r="L30" i="31" s="1"/>
  <c r="AJ29" i="31"/>
  <c r="AF29" i="31"/>
  <c r="AE29" i="31"/>
  <c r="AD29" i="31"/>
  <c r="AA29" i="31"/>
  <c r="X29" i="31"/>
  <c r="U29" i="31"/>
  <c r="R29" i="31"/>
  <c r="O29" i="31"/>
  <c r="I29" i="31"/>
  <c r="L29" i="31" s="1"/>
  <c r="AJ28" i="31"/>
  <c r="AF28" i="31"/>
  <c r="AE28" i="31"/>
  <c r="AD28" i="31"/>
  <c r="AA28" i="31"/>
  <c r="X28" i="31"/>
  <c r="U28" i="31"/>
  <c r="R28" i="31"/>
  <c r="O28" i="31"/>
  <c r="I28" i="31"/>
  <c r="L28" i="31" s="1"/>
  <c r="AJ27" i="31"/>
  <c r="AF27" i="31"/>
  <c r="AE27" i="31"/>
  <c r="AD27" i="31"/>
  <c r="AA27" i="31"/>
  <c r="X27" i="31"/>
  <c r="U27" i="31"/>
  <c r="R27" i="31"/>
  <c r="O27" i="31"/>
  <c r="I27" i="31"/>
  <c r="L27" i="31" s="1"/>
  <c r="AJ26" i="31"/>
  <c r="AF26" i="31"/>
  <c r="AE26" i="31"/>
  <c r="AD26" i="31"/>
  <c r="AA26" i="31"/>
  <c r="X26" i="31"/>
  <c r="U26" i="31"/>
  <c r="R26" i="31"/>
  <c r="O26" i="31"/>
  <c r="I26" i="31"/>
  <c r="L26" i="31" s="1"/>
  <c r="AJ25" i="31"/>
  <c r="AF25" i="31"/>
  <c r="AE25" i="31"/>
  <c r="AD25" i="31"/>
  <c r="AA25" i="31"/>
  <c r="X25" i="31"/>
  <c r="U25" i="31"/>
  <c r="R25" i="31"/>
  <c r="O25" i="31"/>
  <c r="I25" i="31"/>
  <c r="L25" i="31" s="1"/>
  <c r="AJ24" i="31"/>
  <c r="AF24" i="31"/>
  <c r="AE24" i="31"/>
  <c r="AD24" i="31"/>
  <c r="AA24" i="31"/>
  <c r="X24" i="31"/>
  <c r="U24" i="31"/>
  <c r="R24" i="31"/>
  <c r="O24" i="31"/>
  <c r="I24" i="31"/>
  <c r="L24" i="31" s="1"/>
  <c r="AJ23" i="31"/>
  <c r="AF23" i="31"/>
  <c r="AE23" i="31"/>
  <c r="AD23" i="31"/>
  <c r="AA23" i="31"/>
  <c r="X23" i="31"/>
  <c r="U23" i="31"/>
  <c r="R23" i="31"/>
  <c r="O23" i="31"/>
  <c r="I23" i="31"/>
  <c r="L23" i="31" s="1"/>
  <c r="AJ22" i="31"/>
  <c r="AF22" i="31"/>
  <c r="AE22" i="31"/>
  <c r="AD22" i="31"/>
  <c r="AA22" i="31"/>
  <c r="X22" i="31"/>
  <c r="U22" i="31"/>
  <c r="R22" i="31"/>
  <c r="O22" i="31"/>
  <c r="I22" i="31"/>
  <c r="L22" i="31" s="1"/>
  <c r="AJ21" i="31"/>
  <c r="AF21" i="31"/>
  <c r="AE21" i="31"/>
  <c r="AD21" i="31"/>
  <c r="AA21" i="31"/>
  <c r="X21" i="31"/>
  <c r="U21" i="31"/>
  <c r="R21" i="31"/>
  <c r="O21" i="31"/>
  <c r="I21" i="31"/>
  <c r="L21" i="31" s="1"/>
  <c r="AJ20" i="31"/>
  <c r="AF20" i="31"/>
  <c r="AE20" i="31"/>
  <c r="AD20" i="31"/>
  <c r="AA20" i="31"/>
  <c r="X20" i="31"/>
  <c r="U20" i="31"/>
  <c r="R20" i="31"/>
  <c r="O20" i="31"/>
  <c r="I20" i="31"/>
  <c r="L20" i="31" s="1"/>
  <c r="AJ19" i="31"/>
  <c r="AF19" i="31"/>
  <c r="AE19" i="31"/>
  <c r="AD19" i="31"/>
  <c r="AA19" i="31"/>
  <c r="X19" i="31"/>
  <c r="U19" i="31"/>
  <c r="R19" i="31"/>
  <c r="O19" i="31"/>
  <c r="I19" i="31"/>
  <c r="L19" i="31" s="1"/>
  <c r="AJ18" i="31"/>
  <c r="AF18" i="31"/>
  <c r="AE18" i="31"/>
  <c r="AD18" i="31"/>
  <c r="AA18" i="31"/>
  <c r="X18" i="31"/>
  <c r="U18" i="31"/>
  <c r="R18" i="31"/>
  <c r="O18" i="31"/>
  <c r="I18" i="31"/>
  <c r="L18" i="31" s="1"/>
  <c r="AJ17" i="31"/>
  <c r="AF17" i="31"/>
  <c r="AE17" i="31"/>
  <c r="AD17" i="31"/>
  <c r="AA17" i="31"/>
  <c r="X17" i="31"/>
  <c r="U17" i="31"/>
  <c r="R17" i="31"/>
  <c r="O17" i="31"/>
  <c r="I17" i="31"/>
  <c r="L17" i="31" s="1"/>
  <c r="AJ16" i="31"/>
  <c r="AF16" i="31"/>
  <c r="AE16" i="31"/>
  <c r="AD16" i="31"/>
  <c r="AA16" i="31"/>
  <c r="X16" i="31"/>
  <c r="U16" i="31"/>
  <c r="R16" i="31"/>
  <c r="O16" i="31"/>
  <c r="I16" i="31"/>
  <c r="L16" i="31" s="1"/>
  <c r="AJ15" i="31"/>
  <c r="AF15" i="31"/>
  <c r="AE15" i="31"/>
  <c r="AD15" i="31"/>
  <c r="AA15" i="31"/>
  <c r="X15" i="31"/>
  <c r="U15" i="31"/>
  <c r="R15" i="31"/>
  <c r="O15" i="31"/>
  <c r="I15" i="31"/>
  <c r="L15" i="31" s="1"/>
  <c r="AJ14" i="31"/>
  <c r="AF14" i="31"/>
  <c r="AE14" i="31"/>
  <c r="AD14" i="31"/>
  <c r="AA14" i="31"/>
  <c r="X14" i="31"/>
  <c r="U14" i="31"/>
  <c r="R14" i="31"/>
  <c r="O14" i="31"/>
  <c r="I14" i="31"/>
  <c r="L14" i="31" s="1"/>
  <c r="AJ13" i="31"/>
  <c r="AF13" i="31"/>
  <c r="AE13" i="31"/>
  <c r="AD13" i="31"/>
  <c r="AA13" i="31"/>
  <c r="X13" i="31"/>
  <c r="U13" i="31"/>
  <c r="R13" i="31"/>
  <c r="O13" i="31"/>
  <c r="I13" i="31"/>
  <c r="L13" i="31" s="1"/>
  <c r="AJ12" i="31"/>
  <c r="AF12" i="31"/>
  <c r="AE12" i="31"/>
  <c r="AD12" i="31"/>
  <c r="AA12" i="31"/>
  <c r="X12" i="31"/>
  <c r="U12" i="31"/>
  <c r="R12" i="31"/>
  <c r="O12" i="31"/>
  <c r="I12" i="31"/>
  <c r="L12" i="31" s="1"/>
  <c r="AJ11" i="31"/>
  <c r="AF11" i="31"/>
  <c r="AE11" i="31"/>
  <c r="AD11" i="31"/>
  <c r="AA11" i="31"/>
  <c r="X11" i="31"/>
  <c r="U11" i="31"/>
  <c r="R11" i="31"/>
  <c r="O11" i="31"/>
  <c r="I11" i="31"/>
  <c r="L11" i="31" s="1"/>
  <c r="AJ10" i="31"/>
  <c r="AF10" i="31"/>
  <c r="AE10" i="31"/>
  <c r="AD10" i="31"/>
  <c r="AA10" i="31"/>
  <c r="X10" i="31"/>
  <c r="U10" i="31"/>
  <c r="R10" i="31"/>
  <c r="O10" i="31"/>
  <c r="I10" i="31"/>
  <c r="L10" i="31" s="1"/>
  <c r="AJ9" i="31"/>
  <c r="AF9" i="31"/>
  <c r="AE9" i="31"/>
  <c r="AD9" i="31"/>
  <c r="AA9" i="31"/>
  <c r="X9" i="31"/>
  <c r="U9" i="31"/>
  <c r="R9" i="31"/>
  <c r="O9" i="31"/>
  <c r="I9" i="31"/>
  <c r="L9" i="31" s="1"/>
  <c r="AJ8" i="31"/>
  <c r="AF8" i="31"/>
  <c r="AE8" i="31"/>
  <c r="AD8" i="31"/>
  <c r="AA8" i="31"/>
  <c r="X8" i="31"/>
  <c r="U8" i="31"/>
  <c r="R8" i="31"/>
  <c r="O8" i="31"/>
  <c r="I8" i="31"/>
  <c r="L8" i="31" s="1"/>
  <c r="AJ7" i="31"/>
  <c r="AF7" i="31"/>
  <c r="AE7" i="31"/>
  <c r="AD7" i="31"/>
  <c r="AA7" i="31"/>
  <c r="X7" i="31"/>
  <c r="U7" i="31"/>
  <c r="R7" i="31"/>
  <c r="O7" i="31"/>
  <c r="I7" i="31"/>
  <c r="L7" i="31" s="1"/>
  <c r="AJ6" i="31"/>
  <c r="AF6" i="31"/>
  <c r="AE6" i="31"/>
  <c r="AD6" i="31"/>
  <c r="AA6" i="31"/>
  <c r="X6" i="31"/>
  <c r="U6" i="31"/>
  <c r="R6" i="31"/>
  <c r="O6" i="31"/>
  <c r="I6" i="31"/>
  <c r="L6" i="31" s="1"/>
  <c r="E108" i="34" l="1"/>
  <c r="I108" i="34"/>
  <c r="M108" i="34"/>
  <c r="R108" i="34"/>
  <c r="V108" i="34"/>
  <c r="AA108" i="34"/>
  <c r="AE108" i="34"/>
  <c r="AI108" i="34"/>
  <c r="AM108" i="34"/>
  <c r="AJ20" i="35"/>
  <c r="O165" i="32"/>
  <c r="Y80" i="34"/>
  <c r="AJ109" i="34"/>
  <c r="Y97" i="34"/>
  <c r="N103" i="34"/>
  <c r="L62" i="33"/>
  <c r="R62" i="33"/>
  <c r="U67" i="33"/>
  <c r="L68" i="33"/>
  <c r="R68" i="33"/>
  <c r="U16" i="33"/>
  <c r="U24" i="33"/>
  <c r="X98" i="33"/>
  <c r="L98" i="33"/>
  <c r="R98" i="33"/>
  <c r="U51" i="33"/>
  <c r="X68" i="33"/>
  <c r="X71" i="33"/>
  <c r="U74" i="33"/>
  <c r="T81" i="33"/>
  <c r="T85" i="33"/>
  <c r="F107" i="33"/>
  <c r="I107" i="33" s="1"/>
  <c r="T107" i="33"/>
  <c r="U8" i="33"/>
  <c r="U32" i="33"/>
  <c r="U35" i="33"/>
  <c r="U43" i="33"/>
  <c r="U59" i="33"/>
  <c r="T62" i="33"/>
  <c r="U64" i="33"/>
  <c r="L71" i="33"/>
  <c r="R71" i="33"/>
  <c r="S81" i="33"/>
  <c r="T103" i="33"/>
  <c r="U105" i="33"/>
  <c r="S49" i="33"/>
  <c r="U37" i="33"/>
  <c r="F71" i="33"/>
  <c r="I71" i="33" s="1"/>
  <c r="F98" i="33"/>
  <c r="I98" i="33" s="1"/>
  <c r="U101" i="33"/>
  <c r="X107" i="33"/>
  <c r="U21" i="33"/>
  <c r="U80" i="33"/>
  <c r="F103" i="33"/>
  <c r="I103" i="33" s="1"/>
  <c r="U11" i="33"/>
  <c r="U19" i="33"/>
  <c r="U26" i="33"/>
  <c r="U46" i="33"/>
  <c r="L49" i="33"/>
  <c r="R49" i="33"/>
  <c r="U57" i="33"/>
  <c r="U66" i="33"/>
  <c r="T76" i="33"/>
  <c r="U77" i="33"/>
  <c r="O88" i="33"/>
  <c r="R117" i="31"/>
  <c r="X117" i="31"/>
  <c r="AD117" i="31"/>
  <c r="U126" i="31"/>
  <c r="AA126" i="31"/>
  <c r="R135" i="31"/>
  <c r="X135" i="31"/>
  <c r="AD135" i="31"/>
  <c r="AA78" i="31"/>
  <c r="R87" i="31"/>
  <c r="X87" i="31"/>
  <c r="AD87" i="31"/>
  <c r="U171" i="31"/>
  <c r="O78" i="31"/>
  <c r="C186" i="31"/>
  <c r="G186" i="31"/>
  <c r="M186" i="31"/>
  <c r="AG177" i="31"/>
  <c r="E186" i="31"/>
  <c r="J186" i="31"/>
  <c r="P186" i="31"/>
  <c r="V186" i="31"/>
  <c r="AB186" i="31"/>
  <c r="X102" i="31"/>
  <c r="AF102" i="31"/>
  <c r="AE126" i="31"/>
  <c r="L145" i="31"/>
  <c r="X145" i="31"/>
  <c r="AF145" i="31"/>
  <c r="C187" i="31"/>
  <c r="G187" i="31"/>
  <c r="M187" i="31"/>
  <c r="S187" i="31"/>
  <c r="Y187" i="31"/>
  <c r="AE171" i="31"/>
  <c r="AA171" i="31"/>
  <c r="F186" i="31"/>
  <c r="K186" i="31"/>
  <c r="Q186" i="31"/>
  <c r="W186" i="31"/>
  <c r="AC186" i="31"/>
  <c r="AF78" i="31"/>
  <c r="O102" i="31"/>
  <c r="AA102" i="31"/>
  <c r="AF126" i="31"/>
  <c r="O145" i="31"/>
  <c r="AA145" i="31"/>
  <c r="D187" i="31"/>
  <c r="H187" i="31"/>
  <c r="N187" i="31"/>
  <c r="T187" i="31"/>
  <c r="Z187" i="31"/>
  <c r="AF171" i="31"/>
  <c r="R182" i="31"/>
  <c r="X182" i="31"/>
  <c r="AD182" i="31"/>
  <c r="I185" i="31"/>
  <c r="L185" i="31" s="1"/>
  <c r="G110" i="33"/>
  <c r="F85" i="33"/>
  <c r="I85" i="33" s="1"/>
  <c r="F81" i="33"/>
  <c r="I81" i="33" s="1"/>
  <c r="F76" i="33"/>
  <c r="I76" i="33" s="1"/>
  <c r="X103" i="33"/>
  <c r="X104" i="33" s="1"/>
  <c r="X94" i="33"/>
  <c r="X95" i="33" s="1"/>
  <c r="V110" i="33"/>
  <c r="X88" i="33"/>
  <c r="X76" i="33"/>
  <c r="X29" i="33"/>
  <c r="AJ145" i="31"/>
  <c r="AJ126" i="31"/>
  <c r="AJ171" i="31"/>
  <c r="AJ102" i="31"/>
  <c r="AJ78" i="31"/>
  <c r="AI187" i="31"/>
  <c r="AH187" i="31"/>
  <c r="AJ156" i="31"/>
  <c r="AJ153" i="31"/>
  <c r="AJ41" i="31"/>
  <c r="AG7" i="31"/>
  <c r="AG9" i="31"/>
  <c r="AG11" i="31"/>
  <c r="AG13" i="31"/>
  <c r="AG15" i="31"/>
  <c r="AG17" i="31"/>
  <c r="AG19" i="31"/>
  <c r="AG21" i="31"/>
  <c r="AG23" i="31"/>
  <c r="AG25" i="31"/>
  <c r="AG27" i="31"/>
  <c r="AG29" i="31"/>
  <c r="AG31" i="31"/>
  <c r="AG33" i="31"/>
  <c r="AG35" i="31"/>
  <c r="AG37" i="31"/>
  <c r="AG39" i="31"/>
  <c r="D186" i="31"/>
  <c r="D188" i="31" s="1"/>
  <c r="H186" i="31"/>
  <c r="H188" i="31" s="1"/>
  <c r="N186" i="31"/>
  <c r="N188" i="31" s="1"/>
  <c r="T186" i="31"/>
  <c r="T188" i="31" s="1"/>
  <c r="Z186" i="31"/>
  <c r="Z188" i="31" s="1"/>
  <c r="AG43" i="31"/>
  <c r="AG45" i="31"/>
  <c r="AG47" i="31"/>
  <c r="AG49" i="31"/>
  <c r="AG51" i="31"/>
  <c r="AG53" i="31"/>
  <c r="AG180" i="31"/>
  <c r="L183" i="31"/>
  <c r="AG184" i="31"/>
  <c r="F185" i="32"/>
  <c r="AG6" i="31"/>
  <c r="AG8" i="31"/>
  <c r="AG10" i="31"/>
  <c r="AG12" i="31"/>
  <c r="AG14" i="31"/>
  <c r="AG16" i="31"/>
  <c r="AG18" i="31"/>
  <c r="AG20" i="31"/>
  <c r="AG22" i="31"/>
  <c r="AG24" i="31"/>
  <c r="AG26" i="31"/>
  <c r="AG28" i="31"/>
  <c r="AG30" i="31"/>
  <c r="AG32" i="31"/>
  <c r="AG34" i="31"/>
  <c r="AG36" i="31"/>
  <c r="AG38" i="31"/>
  <c r="AG40" i="31"/>
  <c r="AG42" i="31"/>
  <c r="AG44" i="31"/>
  <c r="AG46" i="31"/>
  <c r="AG48" i="31"/>
  <c r="AG50" i="31"/>
  <c r="AG52" i="31"/>
  <c r="AG54" i="31"/>
  <c r="AG56" i="31"/>
  <c r="AG58" i="31"/>
  <c r="AG60" i="31"/>
  <c r="AG62" i="31"/>
  <c r="AG64" i="31"/>
  <c r="AG66" i="31"/>
  <c r="AG68" i="31"/>
  <c r="AG70" i="31"/>
  <c r="AG72" i="31"/>
  <c r="AG74" i="31"/>
  <c r="AG76" i="31"/>
  <c r="AG80" i="31"/>
  <c r="AG82" i="31"/>
  <c r="AG84" i="31"/>
  <c r="AG86" i="31"/>
  <c r="AG90" i="31"/>
  <c r="AG92" i="31"/>
  <c r="AG94" i="31"/>
  <c r="AG96" i="31"/>
  <c r="AG98" i="31"/>
  <c r="AG100" i="31"/>
  <c r="AG104" i="31"/>
  <c r="AG106" i="31"/>
  <c r="AG108" i="31"/>
  <c r="AG110" i="31"/>
  <c r="AG112" i="31"/>
  <c r="AG114" i="31"/>
  <c r="AG116" i="31"/>
  <c r="AG118" i="31"/>
  <c r="AG120" i="31"/>
  <c r="AG122" i="31"/>
  <c r="AG124" i="31"/>
  <c r="AG128" i="31"/>
  <c r="AG130" i="31"/>
  <c r="AG132" i="31"/>
  <c r="AG134" i="31"/>
  <c r="AG138" i="31"/>
  <c r="AG140" i="31"/>
  <c r="AG142" i="31"/>
  <c r="AG144" i="31"/>
  <c r="AG146" i="31"/>
  <c r="AG148" i="31"/>
  <c r="AG150" i="31"/>
  <c r="AG152" i="31"/>
  <c r="AG154" i="31"/>
  <c r="AG158" i="31"/>
  <c r="AG160" i="31"/>
  <c r="AG162" i="31"/>
  <c r="AG164" i="31"/>
  <c r="AG167" i="31"/>
  <c r="AG169" i="31"/>
  <c r="AG173" i="31"/>
  <c r="AJ181" i="31"/>
  <c r="AJ182" i="31" s="1"/>
  <c r="AG176" i="31"/>
  <c r="J185" i="32"/>
  <c r="O185" i="32"/>
  <c r="S185" i="32"/>
  <c r="W185" i="32"/>
  <c r="AB185" i="32"/>
  <c r="AF185" i="32"/>
  <c r="AJ185" i="32"/>
  <c r="Y116" i="32"/>
  <c r="Y152" i="32"/>
  <c r="G109" i="33"/>
  <c r="M109" i="33"/>
  <c r="V109" i="33"/>
  <c r="U38" i="33"/>
  <c r="U60" i="33"/>
  <c r="U89" i="33"/>
  <c r="F94" i="33"/>
  <c r="I94" i="33" s="1"/>
  <c r="I91" i="33"/>
  <c r="S186" i="31"/>
  <c r="S188" i="31" s="1"/>
  <c r="Y186" i="31"/>
  <c r="Y188" i="31" s="1"/>
  <c r="R78" i="31"/>
  <c r="X78" i="31"/>
  <c r="AD78" i="31"/>
  <c r="AE87" i="31"/>
  <c r="U87" i="31"/>
  <c r="AA87" i="31"/>
  <c r="R102" i="31"/>
  <c r="AD102" i="31"/>
  <c r="AE117" i="31"/>
  <c r="U117" i="31"/>
  <c r="AA117" i="31"/>
  <c r="R126" i="31"/>
  <c r="X126" i="31"/>
  <c r="AD126" i="31"/>
  <c r="AE135" i="31"/>
  <c r="U135" i="31"/>
  <c r="AA135" i="31"/>
  <c r="R145" i="31"/>
  <c r="AD145" i="31"/>
  <c r="AE153" i="31"/>
  <c r="U153" i="31"/>
  <c r="AA153" i="31"/>
  <c r="E187" i="31"/>
  <c r="J187" i="31"/>
  <c r="P187" i="31"/>
  <c r="V187" i="31"/>
  <c r="AB187" i="31"/>
  <c r="U166" i="31"/>
  <c r="AA166" i="31"/>
  <c r="AE165" i="31"/>
  <c r="U165" i="31"/>
  <c r="AA165" i="31"/>
  <c r="R171" i="31"/>
  <c r="X171" i="31"/>
  <c r="AD171" i="31"/>
  <c r="AG175" i="31"/>
  <c r="AG179" i="31"/>
  <c r="U182" i="31"/>
  <c r="AA182" i="31"/>
  <c r="AG183" i="31"/>
  <c r="AJ185" i="31"/>
  <c r="AE185" i="31"/>
  <c r="U185" i="31"/>
  <c r="AA185" i="31"/>
  <c r="C185" i="32"/>
  <c r="G185" i="32"/>
  <c r="K185" i="32"/>
  <c r="P185" i="32"/>
  <c r="T185" i="32"/>
  <c r="X185" i="32"/>
  <c r="X187" i="32" s="1"/>
  <c r="AC185" i="32"/>
  <c r="AG185" i="32"/>
  <c r="AK185" i="32"/>
  <c r="N116" i="32"/>
  <c r="Y180" i="32"/>
  <c r="O181" i="32"/>
  <c r="O186" i="32" s="1"/>
  <c r="O187" i="32" s="1"/>
  <c r="U13" i="33"/>
  <c r="U18" i="33"/>
  <c r="U27" i="33"/>
  <c r="C109" i="33"/>
  <c r="H109" i="33"/>
  <c r="N109" i="33"/>
  <c r="W109" i="33"/>
  <c r="U30" i="33"/>
  <c r="X49" i="33"/>
  <c r="U48" i="33"/>
  <c r="X54" i="33"/>
  <c r="F62" i="33"/>
  <c r="I62" i="33" s="1"/>
  <c r="L76" i="33"/>
  <c r="R76" i="33"/>
  <c r="U79" i="33"/>
  <c r="U82" i="33"/>
  <c r="U83" i="33"/>
  <c r="U86" i="33"/>
  <c r="C110" i="33"/>
  <c r="H110" i="33"/>
  <c r="N110" i="33"/>
  <c r="W110" i="33"/>
  <c r="AG55" i="31"/>
  <c r="AG57" i="31"/>
  <c r="AG59" i="31"/>
  <c r="AG61" i="31"/>
  <c r="AG63" i="31"/>
  <c r="AG65" i="31"/>
  <c r="AG67" i="31"/>
  <c r="AG69" i="31"/>
  <c r="AG71" i="31"/>
  <c r="AG73" i="31"/>
  <c r="AG75" i="31"/>
  <c r="AG77" i="31"/>
  <c r="AG79" i="31"/>
  <c r="AJ87" i="31"/>
  <c r="AG81" i="31"/>
  <c r="AG83" i="31"/>
  <c r="AG85" i="31"/>
  <c r="AF87" i="31"/>
  <c r="U102" i="31"/>
  <c r="AE102" i="31"/>
  <c r="AG89" i="31"/>
  <c r="AG91" i="31"/>
  <c r="AG93" i="31"/>
  <c r="AG95" i="31"/>
  <c r="AG97" i="31"/>
  <c r="AG99" i="31"/>
  <c r="AG101" i="31"/>
  <c r="AG103" i="31"/>
  <c r="AJ117" i="31"/>
  <c r="AG105" i="31"/>
  <c r="AG107" i="31"/>
  <c r="AG109" i="31"/>
  <c r="AG111" i="31"/>
  <c r="AG113" i="31"/>
  <c r="AG115" i="31"/>
  <c r="AF117" i="31"/>
  <c r="AG119" i="31"/>
  <c r="AG121" i="31"/>
  <c r="AG123" i="31"/>
  <c r="AG125" i="31"/>
  <c r="AG127" i="31"/>
  <c r="AJ135" i="31"/>
  <c r="AG129" i="31"/>
  <c r="AG131" i="31"/>
  <c r="AG133" i="31"/>
  <c r="AF135" i="31"/>
  <c r="U145" i="31"/>
  <c r="AE145" i="31"/>
  <c r="AG137" i="31"/>
  <c r="AG139" i="31"/>
  <c r="AG141" i="31"/>
  <c r="AG143" i="31"/>
  <c r="AG147" i="31"/>
  <c r="AG149" i="31"/>
  <c r="AG151" i="31"/>
  <c r="AF153" i="31"/>
  <c r="AG155" i="31"/>
  <c r="F187" i="31"/>
  <c r="K187" i="31"/>
  <c r="Q187" i="31"/>
  <c r="W187" i="31"/>
  <c r="AC187" i="31"/>
  <c r="AG157" i="31"/>
  <c r="AJ159" i="31"/>
  <c r="AF166" i="31"/>
  <c r="AG161" i="31"/>
  <c r="AJ165" i="31"/>
  <c r="AG163" i="31"/>
  <c r="AF165" i="31"/>
  <c r="AG168" i="31"/>
  <c r="AG170" i="31"/>
  <c r="AG172" i="31"/>
  <c r="AG174" i="31"/>
  <c r="AG178" i="31"/>
  <c r="AF182" i="31"/>
  <c r="AF185" i="31"/>
  <c r="D185" i="32"/>
  <c r="H185" i="32"/>
  <c r="L185" i="32"/>
  <c r="Q185" i="32"/>
  <c r="U185" i="32"/>
  <c r="Z185" i="32"/>
  <c r="AD185" i="32"/>
  <c r="AH185" i="32"/>
  <c r="AL185" i="32"/>
  <c r="Y86" i="32"/>
  <c r="N101" i="32"/>
  <c r="N185" i="32" s="1"/>
  <c r="Y134" i="32"/>
  <c r="N144" i="32"/>
  <c r="F165" i="32"/>
  <c r="J165" i="32"/>
  <c r="N184" i="32"/>
  <c r="U7" i="33"/>
  <c r="U40" i="33"/>
  <c r="U45" i="33"/>
  <c r="X85" i="33"/>
  <c r="U91" i="33"/>
  <c r="L107" i="33"/>
  <c r="R107" i="33"/>
  <c r="D108" i="34"/>
  <c r="H108" i="34"/>
  <c r="L108" i="34"/>
  <c r="Q108" i="34"/>
  <c r="U108" i="34"/>
  <c r="Z108" i="34"/>
  <c r="AD108" i="34"/>
  <c r="AH108" i="34"/>
  <c r="AL108" i="34"/>
  <c r="N48" i="34"/>
  <c r="N61" i="34"/>
  <c r="N67" i="34"/>
  <c r="Y75" i="34"/>
  <c r="N80" i="34"/>
  <c r="Y84" i="34"/>
  <c r="N87" i="34"/>
  <c r="AK109" i="34"/>
  <c r="Y94" i="34"/>
  <c r="N97" i="34"/>
  <c r="H25" i="35"/>
  <c r="T25" i="35"/>
  <c r="AD25" i="35"/>
  <c r="AK25" i="35"/>
  <c r="N38" i="35"/>
  <c r="U6" i="33"/>
  <c r="X10" i="33"/>
  <c r="X108" i="33" s="1"/>
  <c r="F29" i="33"/>
  <c r="U14" i="33"/>
  <c r="U17" i="33"/>
  <c r="U22" i="33"/>
  <c r="U25" i="33"/>
  <c r="D109" i="33"/>
  <c r="J109" i="33"/>
  <c r="P109" i="33"/>
  <c r="F49" i="33"/>
  <c r="I49" i="33" s="1"/>
  <c r="U33" i="33"/>
  <c r="U36" i="33"/>
  <c r="U41" i="33"/>
  <c r="U44" i="33"/>
  <c r="F54" i="33"/>
  <c r="I54" i="33" s="1"/>
  <c r="U52" i="33"/>
  <c r="T54" i="33"/>
  <c r="U55" i="33"/>
  <c r="U58" i="33"/>
  <c r="U62" i="33"/>
  <c r="F68" i="33"/>
  <c r="I68" i="33" s="1"/>
  <c r="T68" i="33"/>
  <c r="U69" i="33"/>
  <c r="T71" i="33"/>
  <c r="U72" i="33"/>
  <c r="U75" i="33"/>
  <c r="S76" i="33"/>
  <c r="X81" i="33"/>
  <c r="U78" i="33"/>
  <c r="S85" i="33"/>
  <c r="R85" i="33"/>
  <c r="D110" i="33"/>
  <c r="J110" i="33"/>
  <c r="P110" i="33"/>
  <c r="U92" i="33"/>
  <c r="T94" i="33"/>
  <c r="U96" i="33"/>
  <c r="T98" i="33"/>
  <c r="U99" i="33"/>
  <c r="U102" i="33"/>
  <c r="U106" i="33"/>
  <c r="S107" i="33"/>
  <c r="F108" i="34"/>
  <c r="J108" i="34"/>
  <c r="O108" i="34"/>
  <c r="S108" i="34"/>
  <c r="W108" i="34"/>
  <c r="AB108" i="34"/>
  <c r="AF108" i="34"/>
  <c r="AJ108" i="34"/>
  <c r="Y53" i="34"/>
  <c r="Y70" i="34"/>
  <c r="N75" i="34"/>
  <c r="N84" i="34"/>
  <c r="AH109" i="34"/>
  <c r="AL109" i="34"/>
  <c r="N94" i="34"/>
  <c r="Y106" i="34"/>
  <c r="L9" i="35"/>
  <c r="L13" i="35" s="1"/>
  <c r="K21" i="35"/>
  <c r="K25" i="35" s="1"/>
  <c r="W21" i="35"/>
  <c r="W25" i="35" s="1"/>
  <c r="AE21" i="35"/>
  <c r="AE25" i="35" s="1"/>
  <c r="AL21" i="35"/>
  <c r="AL25" i="35" s="1"/>
  <c r="AF19" i="35"/>
  <c r="AM19" i="35"/>
  <c r="Y34" i="35"/>
  <c r="Y38" i="35" s="1"/>
  <c r="S165" i="32"/>
  <c r="W165" i="32"/>
  <c r="W186" i="32" s="1"/>
  <c r="W187" i="32" s="1"/>
  <c r="AB165" i="32"/>
  <c r="AF165" i="32"/>
  <c r="AJ165" i="32"/>
  <c r="Y170" i="32"/>
  <c r="N181" i="32"/>
  <c r="N186" i="32" s="1"/>
  <c r="Y184" i="32"/>
  <c r="U9" i="33"/>
  <c r="U12" i="33"/>
  <c r="U15" i="33"/>
  <c r="U20" i="33"/>
  <c r="U23" i="33"/>
  <c r="U28" i="33"/>
  <c r="E109" i="33"/>
  <c r="K109" i="33"/>
  <c r="Q109" i="33"/>
  <c r="U31" i="33"/>
  <c r="U34" i="33"/>
  <c r="U39" i="33"/>
  <c r="U42" i="33"/>
  <c r="U47" i="33"/>
  <c r="T49" i="33"/>
  <c r="U50" i="33"/>
  <c r="U53" i="33"/>
  <c r="S54" i="33"/>
  <c r="X62" i="33"/>
  <c r="U56" i="33"/>
  <c r="U61" i="33"/>
  <c r="I63" i="33"/>
  <c r="U63" i="33"/>
  <c r="S68" i="33"/>
  <c r="U70" i="33"/>
  <c r="S71" i="33"/>
  <c r="U73" i="33"/>
  <c r="L81" i="33"/>
  <c r="R81" i="33"/>
  <c r="U84" i="33"/>
  <c r="U87" i="33"/>
  <c r="E110" i="33"/>
  <c r="Q110" i="33"/>
  <c r="U90" i="33"/>
  <c r="U93" i="33"/>
  <c r="O95" i="33"/>
  <c r="U97" i="33"/>
  <c r="S98" i="33"/>
  <c r="U100" i="33"/>
  <c r="AJ110" i="34"/>
  <c r="C108" i="34"/>
  <c r="G108" i="34"/>
  <c r="K108" i="34"/>
  <c r="P108" i="34"/>
  <c r="P110" i="34" s="1"/>
  <c r="T108" i="34"/>
  <c r="X108" i="34"/>
  <c r="AC108" i="34"/>
  <c r="AG108" i="34"/>
  <c r="AK108" i="34"/>
  <c r="AK110" i="34" s="1"/>
  <c r="Y48" i="34"/>
  <c r="N53" i="34"/>
  <c r="Y61" i="34"/>
  <c r="Y67" i="34"/>
  <c r="N70" i="34"/>
  <c r="AM109" i="34"/>
  <c r="Y102" i="34"/>
  <c r="N106" i="34"/>
  <c r="N21" i="35"/>
  <c r="N25" i="35" s="1"/>
  <c r="Z21" i="35"/>
  <c r="Z25" i="35" s="1"/>
  <c r="AH21" i="35"/>
  <c r="AH25" i="35" s="1"/>
  <c r="AP21" i="35"/>
  <c r="AP25" i="35" s="1"/>
  <c r="AF20" i="35"/>
  <c r="AM20" i="35"/>
  <c r="AF23" i="35"/>
  <c r="AM23" i="35"/>
  <c r="I41" i="31"/>
  <c r="O41" i="31"/>
  <c r="U41" i="31"/>
  <c r="AA41" i="31"/>
  <c r="AE41" i="31"/>
  <c r="AI188" i="31"/>
  <c r="AI186" i="31"/>
  <c r="I78" i="31"/>
  <c r="L78" i="31" s="1"/>
  <c r="AE78" i="31"/>
  <c r="L79" i="31"/>
  <c r="I87" i="31"/>
  <c r="L87" i="31" s="1"/>
  <c r="R41" i="31"/>
  <c r="X41" i="31"/>
  <c r="AD41" i="31"/>
  <c r="AF41" i="31"/>
  <c r="AH188" i="31"/>
  <c r="AH186" i="31"/>
  <c r="AE166" i="31"/>
  <c r="O166" i="31"/>
  <c r="AE182" i="31"/>
  <c r="O182" i="31"/>
  <c r="Y181" i="32"/>
  <c r="O87" i="31"/>
  <c r="AG88" i="31"/>
  <c r="I102" i="31"/>
  <c r="L102" i="31" s="1"/>
  <c r="I117" i="31"/>
  <c r="L117" i="31" s="1"/>
  <c r="O117" i="31"/>
  <c r="I126" i="31"/>
  <c r="L126" i="31" s="1"/>
  <c r="O126" i="31"/>
  <c r="I135" i="31"/>
  <c r="L135" i="31" s="1"/>
  <c r="O135" i="31"/>
  <c r="AG136" i="31"/>
  <c r="I145" i="31"/>
  <c r="I153" i="31"/>
  <c r="L153" i="31" s="1"/>
  <c r="O153" i="31"/>
  <c r="I156" i="31"/>
  <c r="O156" i="31"/>
  <c r="U156" i="31"/>
  <c r="AA156" i="31"/>
  <c r="AE156" i="31"/>
  <c r="I159" i="31"/>
  <c r="O159" i="31"/>
  <c r="U159" i="31"/>
  <c r="AA159" i="31"/>
  <c r="AE159" i="31"/>
  <c r="I165" i="31"/>
  <c r="L165" i="31" s="1"/>
  <c r="O165" i="31"/>
  <c r="I171" i="31"/>
  <c r="L171" i="31" s="1"/>
  <c r="O171" i="31"/>
  <c r="I181" i="31"/>
  <c r="L181" i="31" s="1"/>
  <c r="O181" i="31"/>
  <c r="U181" i="31"/>
  <c r="AA181" i="31"/>
  <c r="AE181" i="31"/>
  <c r="O185" i="31"/>
  <c r="Y40" i="32"/>
  <c r="D186" i="32"/>
  <c r="D187" i="32" s="1"/>
  <c r="F186" i="32"/>
  <c r="H186" i="32"/>
  <c r="H187" i="32" s="1"/>
  <c r="J186" i="32"/>
  <c r="L186" i="32"/>
  <c r="L187" i="32" s="1"/>
  <c r="P186" i="32"/>
  <c r="R186" i="32"/>
  <c r="T186" i="32"/>
  <c r="V186" i="32"/>
  <c r="X186" i="32"/>
  <c r="Z186" i="32"/>
  <c r="AB186" i="32"/>
  <c r="AD186" i="32"/>
  <c r="AF186" i="32"/>
  <c r="AH186" i="32"/>
  <c r="AJ186" i="32"/>
  <c r="AL186" i="32"/>
  <c r="Y158" i="32"/>
  <c r="R156" i="31"/>
  <c r="X156" i="31"/>
  <c r="AD156" i="31"/>
  <c r="AF156" i="31"/>
  <c r="R159" i="31"/>
  <c r="X159" i="31"/>
  <c r="AD159" i="31"/>
  <c r="AF159" i="31"/>
  <c r="R181" i="31"/>
  <c r="X181" i="31"/>
  <c r="AD181" i="31"/>
  <c r="AF181" i="31"/>
  <c r="R187" i="32"/>
  <c r="T187" i="32"/>
  <c r="V187" i="32"/>
  <c r="Z187" i="32"/>
  <c r="AD187" i="32"/>
  <c r="AF187" i="32"/>
  <c r="AJ187" i="32"/>
  <c r="AL187" i="32"/>
  <c r="C186" i="32"/>
  <c r="C187" i="32" s="1"/>
  <c r="E186" i="32"/>
  <c r="E187" i="32" s="1"/>
  <c r="G186" i="32"/>
  <c r="G187" i="32" s="1"/>
  <c r="I186" i="32"/>
  <c r="I187" i="32" s="1"/>
  <c r="K186" i="32"/>
  <c r="K187" i="32" s="1"/>
  <c r="M186" i="32"/>
  <c r="M187" i="32" s="1"/>
  <c r="Q186" i="32"/>
  <c r="Q187" i="32" s="1"/>
  <c r="S186" i="32"/>
  <c r="S187" i="32" s="1"/>
  <c r="U186" i="32"/>
  <c r="U187" i="32" s="1"/>
  <c r="Y155" i="32"/>
  <c r="AA186" i="32"/>
  <c r="AA187" i="32" s="1"/>
  <c r="AC186" i="32"/>
  <c r="AC187" i="32" s="1"/>
  <c r="AE186" i="32"/>
  <c r="AE187" i="32" s="1"/>
  <c r="AG186" i="32"/>
  <c r="AG187" i="32" s="1"/>
  <c r="AI186" i="32"/>
  <c r="AI187" i="32" s="1"/>
  <c r="AK186" i="32"/>
  <c r="AK187" i="32" s="1"/>
  <c r="AM186" i="32"/>
  <c r="AM187" i="32" s="1"/>
  <c r="T108" i="33"/>
  <c r="O108" i="33"/>
  <c r="O10" i="33"/>
  <c r="S10" i="33"/>
  <c r="W111" i="33"/>
  <c r="W108" i="33"/>
  <c r="O29" i="33"/>
  <c r="S29" i="33"/>
  <c r="I50" i="33"/>
  <c r="I55" i="33"/>
  <c r="S62" i="33"/>
  <c r="I69" i="33"/>
  <c r="I72" i="33"/>
  <c r="I77" i="33"/>
  <c r="I82" i="33"/>
  <c r="O85" i="33"/>
  <c r="I87" i="33"/>
  <c r="F88" i="33"/>
  <c r="S104" i="33"/>
  <c r="O104" i="33"/>
  <c r="R104" i="33"/>
  <c r="F10" i="33"/>
  <c r="L108" i="33"/>
  <c r="S108" i="33"/>
  <c r="L10" i="33"/>
  <c r="R108" i="33"/>
  <c r="R10" i="33"/>
  <c r="T10" i="33"/>
  <c r="V111" i="33"/>
  <c r="V108" i="33"/>
  <c r="L29" i="33"/>
  <c r="R29" i="33"/>
  <c r="T29" i="33"/>
  <c r="O49" i="33"/>
  <c r="O54" i="33"/>
  <c r="U54" i="33" s="1"/>
  <c r="O68" i="33"/>
  <c r="O71" i="33"/>
  <c r="U71" i="33" s="1"/>
  <c r="O76" i="33"/>
  <c r="O81" i="33"/>
  <c r="L85" i="33"/>
  <c r="S95" i="33"/>
  <c r="L88" i="33"/>
  <c r="R88" i="33"/>
  <c r="T88" i="33"/>
  <c r="O94" i="33"/>
  <c r="S94" i="33"/>
  <c r="K95" i="33"/>
  <c r="T95" i="33" s="1"/>
  <c r="O98" i="33"/>
  <c r="O103" i="33"/>
  <c r="S103" i="33"/>
  <c r="K104" i="33"/>
  <c r="T104" i="33" s="1"/>
  <c r="O107" i="33"/>
  <c r="M110" i="33"/>
  <c r="M111" i="33" s="1"/>
  <c r="N107" i="34"/>
  <c r="Y107" i="34"/>
  <c r="Y9" i="34"/>
  <c r="N28" i="34"/>
  <c r="D109" i="34"/>
  <c r="F109" i="34"/>
  <c r="H109" i="34"/>
  <c r="H110" i="34" s="1"/>
  <c r="J109" i="34"/>
  <c r="L109" i="34"/>
  <c r="P109" i="34"/>
  <c r="R109" i="34"/>
  <c r="T109" i="34"/>
  <c r="T110" i="34" s="1"/>
  <c r="V109" i="34"/>
  <c r="X109" i="34"/>
  <c r="Z109" i="34"/>
  <c r="Z110" i="34" s="1"/>
  <c r="AB109" i="34"/>
  <c r="AD109" i="34"/>
  <c r="AF109" i="34"/>
  <c r="Y93" i="34"/>
  <c r="S88" i="33"/>
  <c r="L94" i="33"/>
  <c r="R94" i="33"/>
  <c r="I96" i="33"/>
  <c r="I99" i="33"/>
  <c r="L103" i="33"/>
  <c r="R103" i="33"/>
  <c r="I105" i="33"/>
  <c r="D110" i="34"/>
  <c r="F110" i="34"/>
  <c r="N9" i="34"/>
  <c r="V110" i="34"/>
  <c r="X110" i="34"/>
  <c r="AF110" i="34"/>
  <c r="Y28" i="34"/>
  <c r="C109" i="34"/>
  <c r="C110" i="34" s="1"/>
  <c r="E109" i="34"/>
  <c r="E110" i="34" s="1"/>
  <c r="G109" i="34"/>
  <c r="G110" i="34" s="1"/>
  <c r="I109" i="34"/>
  <c r="K109" i="34"/>
  <c r="K110" i="34" s="1"/>
  <c r="M109" i="34"/>
  <c r="M110" i="34" s="1"/>
  <c r="Q109" i="34"/>
  <c r="Q110" i="34" s="1"/>
  <c r="S109" i="34"/>
  <c r="U109" i="34"/>
  <c r="U110" i="34" s="1"/>
  <c r="W109" i="34"/>
  <c r="W110" i="34" s="1"/>
  <c r="Y87" i="34"/>
  <c r="AA109" i="34"/>
  <c r="AC109" i="34"/>
  <c r="AC110" i="34" s="1"/>
  <c r="AE109" i="34"/>
  <c r="AE110" i="34" s="1"/>
  <c r="AG109" i="34"/>
  <c r="AI109" i="34"/>
  <c r="N93" i="34"/>
  <c r="N102" i="34"/>
  <c r="O103" i="34"/>
  <c r="Y103" i="34" s="1"/>
  <c r="O6" i="35"/>
  <c r="O9" i="35" s="1"/>
  <c r="O13" i="35" s="1"/>
  <c r="AF18" i="35"/>
  <c r="AF21" i="35" s="1"/>
  <c r="AF25" i="35" s="1"/>
  <c r="AM18" i="35"/>
  <c r="AJ18" i="35"/>
  <c r="AJ21" i="35" s="1"/>
  <c r="AJ25" i="35" s="1"/>
  <c r="M42" i="30"/>
  <c r="S36" i="30"/>
  <c r="R36" i="30"/>
  <c r="P36" i="30"/>
  <c r="O36" i="30"/>
  <c r="M36" i="30"/>
  <c r="L36" i="30"/>
  <c r="J36" i="30"/>
  <c r="I36" i="30"/>
  <c r="G36" i="30"/>
  <c r="F36" i="30"/>
  <c r="D36" i="30"/>
  <c r="C36" i="30"/>
  <c r="V35" i="30"/>
  <c r="U35" i="30"/>
  <c r="K35" i="30"/>
  <c r="H35" i="30"/>
  <c r="E35" i="30"/>
  <c r="V34" i="30"/>
  <c r="U34" i="30"/>
  <c r="K34" i="30"/>
  <c r="H34" i="30"/>
  <c r="E34" i="30"/>
  <c r="V33" i="30"/>
  <c r="U33" i="30"/>
  <c r="T33" i="30"/>
  <c r="T36" i="30" s="1"/>
  <c r="Q33" i="30"/>
  <c r="Q36" i="30" s="1"/>
  <c r="N33" i="30"/>
  <c r="N36" i="30" s="1"/>
  <c r="K33" i="30"/>
  <c r="H33" i="30"/>
  <c r="E33" i="30"/>
  <c r="I27" i="30"/>
  <c r="G27" i="30"/>
  <c r="C27" i="30"/>
  <c r="U21" i="30"/>
  <c r="M21" i="30"/>
  <c r="U20" i="30"/>
  <c r="M20" i="30"/>
  <c r="AB14" i="30"/>
  <c r="AA14" i="30"/>
  <c r="AC14" i="30" s="1"/>
  <c r="Q14" i="30"/>
  <c r="N14" i="30"/>
  <c r="K14" i="30"/>
  <c r="H14" i="30"/>
  <c r="AB13" i="30"/>
  <c r="AA13" i="30"/>
  <c r="Z13" i="30"/>
  <c r="W13" i="30"/>
  <c r="T13" i="30"/>
  <c r="Q13" i="30"/>
  <c r="N13" i="30"/>
  <c r="K13" i="30"/>
  <c r="H13" i="30"/>
  <c r="AC6" i="30"/>
  <c r="Z6" i="30"/>
  <c r="W6" i="30"/>
  <c r="T6" i="30"/>
  <c r="Q6" i="30"/>
  <c r="M6" i="30"/>
  <c r="L110" i="34" l="1"/>
  <c r="R110" i="34"/>
  <c r="AA110" i="34"/>
  <c r="I110" i="34"/>
  <c r="N110" i="34" s="1"/>
  <c r="AM110" i="34"/>
  <c r="AB110" i="34"/>
  <c r="AI110" i="34"/>
  <c r="S110" i="34"/>
  <c r="AG110" i="34"/>
  <c r="N108" i="34"/>
  <c r="AD110" i="34"/>
  <c r="AC13" i="30"/>
  <c r="J110" i="34"/>
  <c r="AL110" i="34"/>
  <c r="AH187" i="32"/>
  <c r="AB187" i="32"/>
  <c r="Y165" i="32"/>
  <c r="AH110" i="34"/>
  <c r="U68" i="33"/>
  <c r="P111" i="33"/>
  <c r="U49" i="33"/>
  <c r="F104" i="33"/>
  <c r="I104" i="33" s="1"/>
  <c r="J111" i="33"/>
  <c r="G111" i="33"/>
  <c r="Q111" i="33"/>
  <c r="R111" i="33" s="1"/>
  <c r="N111" i="33"/>
  <c r="O111" i="33" s="1"/>
  <c r="U76" i="33"/>
  <c r="S110" i="33"/>
  <c r="T109" i="33"/>
  <c r="T110" i="33"/>
  <c r="U85" i="33"/>
  <c r="R109" i="33"/>
  <c r="F95" i="33"/>
  <c r="I95" i="33" s="1"/>
  <c r="AG87" i="31"/>
  <c r="Q188" i="31"/>
  <c r="AB188" i="31"/>
  <c r="E188" i="31"/>
  <c r="AG153" i="31"/>
  <c r="C188" i="31"/>
  <c r="G188" i="31"/>
  <c r="X187" i="31"/>
  <c r="X186" i="31"/>
  <c r="W188" i="31"/>
  <c r="J188" i="31"/>
  <c r="AA188" i="31"/>
  <c r="AG117" i="31"/>
  <c r="AF186" i="31"/>
  <c r="V188" i="31"/>
  <c r="X188" i="31" s="1"/>
  <c r="M188" i="31"/>
  <c r="O188" i="31" s="1"/>
  <c r="AC188" i="31"/>
  <c r="F188" i="31"/>
  <c r="P188" i="31"/>
  <c r="AG78" i="31"/>
  <c r="U187" i="31"/>
  <c r="AD186" i="31"/>
  <c r="K188" i="31"/>
  <c r="AD187" i="31"/>
  <c r="AG171" i="31"/>
  <c r="AG182" i="31"/>
  <c r="AJ186" i="31"/>
  <c r="R187" i="31"/>
  <c r="R186" i="31"/>
  <c r="AA186" i="31"/>
  <c r="H111" i="33"/>
  <c r="E111" i="33"/>
  <c r="D111" i="33"/>
  <c r="C111" i="33"/>
  <c r="F109" i="33"/>
  <c r="I29" i="33"/>
  <c r="I109" i="33" s="1"/>
  <c r="X111" i="33"/>
  <c r="X110" i="33"/>
  <c r="X109" i="33"/>
  <c r="AJ166" i="31"/>
  <c r="AJ187" i="31" s="1"/>
  <c r="AJ188" i="31"/>
  <c r="Y108" i="34"/>
  <c r="U107" i="33"/>
  <c r="O110" i="33"/>
  <c r="S109" i="33"/>
  <c r="J187" i="32"/>
  <c r="Y185" i="32"/>
  <c r="AG126" i="31"/>
  <c r="U188" i="31"/>
  <c r="V36" i="30"/>
  <c r="U36" i="30"/>
  <c r="R110" i="33"/>
  <c r="U81" i="33"/>
  <c r="AG185" i="31"/>
  <c r="AE187" i="31"/>
  <c r="AG145" i="31"/>
  <c r="AG102" i="31"/>
  <c r="Y186" i="32"/>
  <c r="N187" i="32"/>
  <c r="AM21" i="35"/>
  <c r="AM25" i="35" s="1"/>
  <c r="U103" i="33"/>
  <c r="U94" i="33"/>
  <c r="AF187" i="31"/>
  <c r="P187" i="32"/>
  <c r="Y187" i="32" s="1"/>
  <c r="F187" i="32"/>
  <c r="I182" i="31"/>
  <c r="L182" i="31" s="1"/>
  <c r="AG165" i="31"/>
  <c r="AA187" i="31"/>
  <c r="AG135" i="31"/>
  <c r="AG166" i="31"/>
  <c r="U186" i="31"/>
  <c r="N109" i="34"/>
  <c r="O109" i="34"/>
  <c r="O110" i="34" s="1"/>
  <c r="U98" i="33"/>
  <c r="L95" i="33"/>
  <c r="U95" i="33" s="1"/>
  <c r="U10" i="33"/>
  <c r="U108" i="33"/>
  <c r="F108" i="33"/>
  <c r="I10" i="33"/>
  <c r="O109" i="33"/>
  <c r="AG159" i="31"/>
  <c r="L156" i="31"/>
  <c r="O186" i="31"/>
  <c r="AG41" i="31"/>
  <c r="Y109" i="34"/>
  <c r="U88" i="33"/>
  <c r="K110" i="33"/>
  <c r="K111" i="33" s="1"/>
  <c r="L109" i="33"/>
  <c r="U29" i="33"/>
  <c r="L104" i="33"/>
  <c r="U104" i="33" s="1"/>
  <c r="I88" i="33"/>
  <c r="AG181" i="31"/>
  <c r="L159" i="31"/>
  <c r="I166" i="31"/>
  <c r="L166" i="31" s="1"/>
  <c r="O187" i="31"/>
  <c r="AG156" i="31"/>
  <c r="AE186" i="31"/>
  <c r="I186" i="31"/>
  <c r="L41" i="31"/>
  <c r="L186" i="31" s="1"/>
  <c r="W35" i="30"/>
  <c r="J27" i="30"/>
  <c r="W34" i="30"/>
  <c r="E36" i="30"/>
  <c r="H36" i="30"/>
  <c r="K36" i="30"/>
  <c r="W33" i="30"/>
  <c r="Y110" i="34" l="1"/>
  <c r="T111" i="33"/>
  <c r="S111" i="33"/>
  <c r="U109" i="33"/>
  <c r="I110" i="33"/>
  <c r="F110" i="33"/>
  <c r="F111" i="33" s="1"/>
  <c r="I111" i="33" s="1"/>
  <c r="R188" i="31"/>
  <c r="AF188" i="31"/>
  <c r="AD188" i="31"/>
  <c r="AG188" i="31" s="1"/>
  <c r="AE188" i="31"/>
  <c r="AG187" i="31"/>
  <c r="AG186" i="31"/>
  <c r="W36" i="30"/>
  <c r="L111" i="33"/>
  <c r="U111" i="33" s="1"/>
  <c r="L187" i="31"/>
  <c r="U110" i="33"/>
  <c r="I108" i="33"/>
  <c r="L110" i="33"/>
  <c r="I187" i="31"/>
  <c r="I188" i="31" s="1"/>
  <c r="L188" i="31" s="1"/>
  <c r="O46" i="29"/>
  <c r="M46" i="29"/>
  <c r="L46" i="29"/>
  <c r="I46" i="29"/>
  <c r="F46" i="29"/>
  <c r="O45" i="29"/>
  <c r="M45" i="29"/>
  <c r="L45" i="29"/>
  <c r="I45" i="29"/>
  <c r="F45" i="29"/>
  <c r="Q45" i="29" s="1"/>
  <c r="O44" i="29"/>
  <c r="M44" i="29"/>
  <c r="L44" i="29"/>
  <c r="I44" i="29"/>
  <c r="F44" i="29"/>
  <c r="P43" i="29"/>
  <c r="N43" i="29"/>
  <c r="K43" i="29"/>
  <c r="J43" i="29"/>
  <c r="H43" i="29"/>
  <c r="G43" i="29"/>
  <c r="E43" i="29"/>
  <c r="D43" i="29"/>
  <c r="O42" i="29"/>
  <c r="M42" i="29"/>
  <c r="L42" i="29"/>
  <c r="I42" i="29"/>
  <c r="F42" i="29"/>
  <c r="O41" i="29"/>
  <c r="O43" i="29" s="1"/>
  <c r="M41" i="29"/>
  <c r="M43" i="29" s="1"/>
  <c r="L41" i="29"/>
  <c r="L43" i="29" s="1"/>
  <c r="I41" i="29"/>
  <c r="F41" i="29"/>
  <c r="P40" i="29"/>
  <c r="N40" i="29"/>
  <c r="K40" i="29"/>
  <c r="J40" i="29"/>
  <c r="H40" i="29"/>
  <c r="G40" i="29"/>
  <c r="E40" i="29"/>
  <c r="D40" i="29"/>
  <c r="AM39" i="29"/>
  <c r="AD39" i="29"/>
  <c r="O39" i="29"/>
  <c r="M39" i="29"/>
  <c r="L39" i="29"/>
  <c r="I39" i="29"/>
  <c r="F39" i="29"/>
  <c r="O38" i="29"/>
  <c r="M38" i="29"/>
  <c r="L38" i="29"/>
  <c r="I38" i="29"/>
  <c r="F38" i="29"/>
  <c r="AL37" i="29"/>
  <c r="AK37" i="29"/>
  <c r="AJ37" i="29"/>
  <c r="AI37" i="29"/>
  <c r="AH37" i="29"/>
  <c r="AG37" i="29"/>
  <c r="AF37" i="29"/>
  <c r="AE37" i="29"/>
  <c r="AC37" i="29"/>
  <c r="AB37" i="29"/>
  <c r="AA37" i="29"/>
  <c r="Z37" i="29"/>
  <c r="Y37" i="29"/>
  <c r="X37" i="29"/>
  <c r="W37" i="29"/>
  <c r="V37" i="29"/>
  <c r="U37" i="29"/>
  <c r="T37" i="29"/>
  <c r="AD37" i="29" s="1"/>
  <c r="S37" i="29"/>
  <c r="O37" i="29"/>
  <c r="M37" i="29"/>
  <c r="L37" i="29"/>
  <c r="I37" i="29"/>
  <c r="F37" i="29"/>
  <c r="AM36" i="29"/>
  <c r="AD36" i="29"/>
  <c r="O36" i="29"/>
  <c r="M36" i="29"/>
  <c r="L36" i="29"/>
  <c r="I36" i="29"/>
  <c r="Q36" i="29" s="1"/>
  <c r="F36" i="29"/>
  <c r="AM35" i="29"/>
  <c r="AD35" i="29"/>
  <c r="O35" i="29"/>
  <c r="M35" i="29"/>
  <c r="L35" i="29"/>
  <c r="I35" i="29"/>
  <c r="F35" i="29"/>
  <c r="AM34" i="29"/>
  <c r="AD34" i="29"/>
  <c r="O34" i="29"/>
  <c r="M34" i="29"/>
  <c r="L34" i="29"/>
  <c r="I34" i="29"/>
  <c r="F34" i="29"/>
  <c r="AM33" i="29"/>
  <c r="AD33" i="29"/>
  <c r="O33" i="29"/>
  <c r="M33" i="29"/>
  <c r="L33" i="29"/>
  <c r="I33" i="29"/>
  <c r="F33" i="29"/>
  <c r="AM32" i="29"/>
  <c r="AD32" i="29"/>
  <c r="P32" i="29"/>
  <c r="N32" i="29"/>
  <c r="K32" i="29"/>
  <c r="J32" i="29"/>
  <c r="H32" i="29"/>
  <c r="G32" i="29"/>
  <c r="E32" i="29"/>
  <c r="D32" i="29"/>
  <c r="AM31" i="29"/>
  <c r="AD31" i="29"/>
  <c r="O31" i="29"/>
  <c r="M31" i="29"/>
  <c r="L31" i="29"/>
  <c r="I31" i="29"/>
  <c r="F31" i="29"/>
  <c r="AM30" i="29"/>
  <c r="AD30" i="29"/>
  <c r="O30" i="29"/>
  <c r="O32" i="29" s="1"/>
  <c r="M30" i="29"/>
  <c r="M32" i="29" s="1"/>
  <c r="L30" i="29"/>
  <c r="L32" i="29" s="1"/>
  <c r="I30" i="29"/>
  <c r="F30" i="29"/>
  <c r="AM29" i="29"/>
  <c r="AD29" i="29"/>
  <c r="N29" i="29"/>
  <c r="K29" i="29"/>
  <c r="J29" i="29"/>
  <c r="H29" i="29"/>
  <c r="G29" i="29"/>
  <c r="E29" i="29"/>
  <c r="D29" i="29"/>
  <c r="AM28" i="29"/>
  <c r="AD28" i="29"/>
  <c r="P28" i="29"/>
  <c r="P29" i="29" s="1"/>
  <c r="O28" i="29"/>
  <c r="M28" i="29"/>
  <c r="L28" i="29"/>
  <c r="I28" i="29"/>
  <c r="F28" i="29"/>
  <c r="Q28" i="29" s="1"/>
  <c r="O27" i="29"/>
  <c r="M27" i="29"/>
  <c r="L27" i="29"/>
  <c r="I27" i="29"/>
  <c r="F27" i="29"/>
  <c r="AL26" i="29"/>
  <c r="AK26" i="29"/>
  <c r="AJ26" i="29"/>
  <c r="AI26" i="29"/>
  <c r="AH26" i="29"/>
  <c r="AG26" i="29"/>
  <c r="AF26" i="29"/>
  <c r="AE26" i="29"/>
  <c r="AC26" i="29"/>
  <c r="AB26" i="29"/>
  <c r="AA26" i="29"/>
  <c r="Z26" i="29"/>
  <c r="Y26" i="29"/>
  <c r="X26" i="29"/>
  <c r="W26" i="29"/>
  <c r="V26" i="29"/>
  <c r="U26" i="29"/>
  <c r="T26" i="29"/>
  <c r="S26" i="29"/>
  <c r="O26" i="29"/>
  <c r="M26" i="29"/>
  <c r="L26" i="29"/>
  <c r="I26" i="29"/>
  <c r="Q26" i="29" s="1"/>
  <c r="F26" i="29"/>
  <c r="AM25" i="29"/>
  <c r="AD25" i="29"/>
  <c r="AM24" i="29"/>
  <c r="AD24" i="29"/>
  <c r="O24" i="29"/>
  <c r="M24" i="29"/>
  <c r="L24" i="29"/>
  <c r="I24" i="29"/>
  <c r="F24" i="29"/>
  <c r="AM23" i="29"/>
  <c r="AD23" i="29"/>
  <c r="O23" i="29"/>
  <c r="M23" i="29"/>
  <c r="L23" i="29"/>
  <c r="I23" i="29"/>
  <c r="Q23" i="29" s="1"/>
  <c r="F23" i="29"/>
  <c r="AM22" i="29"/>
  <c r="AD22" i="29"/>
  <c r="O22" i="29"/>
  <c r="M22" i="29"/>
  <c r="M29" i="29" s="1"/>
  <c r="L22" i="29"/>
  <c r="I22" i="29"/>
  <c r="F22" i="29"/>
  <c r="F29" i="29" s="1"/>
  <c r="AM21" i="29"/>
  <c r="AD21" i="29"/>
  <c r="P21" i="29"/>
  <c r="O21" i="29"/>
  <c r="N21" i="29"/>
  <c r="K21" i="29"/>
  <c r="J21" i="29"/>
  <c r="H21" i="29"/>
  <c r="G21" i="29"/>
  <c r="E21" i="29"/>
  <c r="D21" i="29"/>
  <c r="AM20" i="29"/>
  <c r="AD20" i="29"/>
  <c r="O20" i="29"/>
  <c r="M20" i="29"/>
  <c r="L20" i="29"/>
  <c r="I20" i="29"/>
  <c r="F20" i="29"/>
  <c r="O19" i="29"/>
  <c r="M19" i="29"/>
  <c r="M21" i="29" s="1"/>
  <c r="L19" i="29"/>
  <c r="I19" i="29"/>
  <c r="F19" i="29"/>
  <c r="O18" i="29"/>
  <c r="M18" i="29"/>
  <c r="L18" i="29"/>
  <c r="I18" i="29"/>
  <c r="F18" i="29"/>
  <c r="M12" i="29"/>
  <c r="L12" i="29"/>
  <c r="J12" i="29"/>
  <c r="I12" i="29"/>
  <c r="K12" i="29" s="1"/>
  <c r="G12" i="29"/>
  <c r="F12" i="29"/>
  <c r="D12" i="29"/>
  <c r="C12" i="29"/>
  <c r="E12" i="29" s="1"/>
  <c r="B12" i="29"/>
  <c r="P11" i="29"/>
  <c r="O11" i="29"/>
  <c r="N11" i="29"/>
  <c r="K11" i="29"/>
  <c r="H11" i="29"/>
  <c r="E11" i="29"/>
  <c r="P10" i="29"/>
  <c r="O10" i="29"/>
  <c r="N10" i="29"/>
  <c r="K10" i="29"/>
  <c r="H10" i="29"/>
  <c r="Q10" i="29" s="1"/>
  <c r="E10" i="29"/>
  <c r="AG9" i="29"/>
  <c r="AF9" i="29"/>
  <c r="AE9" i="29"/>
  <c r="AD9" i="29"/>
  <c r="AC9" i="29"/>
  <c r="AB9" i="29"/>
  <c r="AA9" i="29"/>
  <c r="Z9" i="29"/>
  <c r="Y9" i="29"/>
  <c r="X9" i="29"/>
  <c r="W9" i="29"/>
  <c r="P9" i="29"/>
  <c r="O9" i="29"/>
  <c r="N9" i="29"/>
  <c r="K9" i="29"/>
  <c r="Q9" i="29" s="1"/>
  <c r="H9" i="29"/>
  <c r="E9" i="29"/>
  <c r="AH8" i="29"/>
  <c r="P8" i="29"/>
  <c r="O8" i="29"/>
  <c r="N8" i="29"/>
  <c r="K8" i="29"/>
  <c r="H8" i="29"/>
  <c r="E8" i="29"/>
  <c r="AH7" i="29"/>
  <c r="P7" i="29"/>
  <c r="O7" i="29"/>
  <c r="O12" i="29" s="1"/>
  <c r="N7" i="29"/>
  <c r="K7" i="29"/>
  <c r="H7" i="29"/>
  <c r="E7" i="29"/>
  <c r="P6" i="29"/>
  <c r="O6" i="29"/>
  <c r="N6" i="29"/>
  <c r="K6" i="29"/>
  <c r="H6" i="29"/>
  <c r="E6" i="29"/>
  <c r="Q34" i="29" l="1"/>
  <c r="H12" i="29"/>
  <c r="N12" i="29"/>
  <c r="I21" i="29"/>
  <c r="I32" i="29"/>
  <c r="N47" i="29"/>
  <c r="Q44" i="29"/>
  <c r="Q8" i="29"/>
  <c r="AH9" i="29"/>
  <c r="Q18" i="29"/>
  <c r="F21" i="29"/>
  <c r="I29" i="29"/>
  <c r="AD26" i="29"/>
  <c r="P47" i="29"/>
  <c r="F32" i="29"/>
  <c r="Q31" i="29"/>
  <c r="M40" i="29"/>
  <c r="Q35" i="29"/>
  <c r="H47" i="29"/>
  <c r="L40" i="29"/>
  <c r="Q7" i="29"/>
  <c r="E47" i="29"/>
  <c r="K47" i="29"/>
  <c r="L47" i="29" s="1"/>
  <c r="L29" i="29"/>
  <c r="O40" i="29"/>
  <c r="AM37" i="29"/>
  <c r="Q38" i="29"/>
  <c r="D47" i="29"/>
  <c r="F47" i="29" s="1"/>
  <c r="J47" i="29"/>
  <c r="Q41" i="29"/>
  <c r="Q46" i="29"/>
  <c r="Q6" i="29"/>
  <c r="P12" i="29"/>
  <c r="Q11" i="29"/>
  <c r="L21" i="29"/>
  <c r="Q20" i="29"/>
  <c r="G47" i="29"/>
  <c r="Q24" i="29"/>
  <c r="AM26" i="29"/>
  <c r="Q27" i="29"/>
  <c r="O29" i="29"/>
  <c r="I40" i="29"/>
  <c r="Q37" i="29"/>
  <c r="Q39" i="29"/>
  <c r="I43" i="29"/>
  <c r="Q42" i="29"/>
  <c r="O47" i="29"/>
  <c r="M47" i="29"/>
  <c r="Q43" i="29"/>
  <c r="Q19" i="29"/>
  <c r="Q22" i="29"/>
  <c r="Q29" i="29" s="1"/>
  <c r="Q30" i="29"/>
  <c r="Q33" i="29"/>
  <c r="F40" i="29"/>
  <c r="F43" i="29"/>
  <c r="AS36" i="28"/>
  <c r="Q21" i="29" l="1"/>
  <c r="Q40" i="29"/>
  <c r="Q32" i="29"/>
  <c r="I47" i="29"/>
  <c r="Q47" i="29" s="1"/>
  <c r="Q12" i="29"/>
  <c r="M31" i="28"/>
  <c r="Z31" i="28"/>
  <c r="E6" i="27" l="1"/>
  <c r="Q13" i="24"/>
  <c r="K10" i="25" l="1"/>
  <c r="L116" i="24" l="1"/>
  <c r="K116" i="24"/>
  <c r="I116" i="24"/>
  <c r="H116" i="24"/>
  <c r="F116" i="24"/>
  <c r="E116" i="24"/>
  <c r="H110" i="24"/>
  <c r="E117" i="24"/>
  <c r="E114" i="24"/>
  <c r="E113" i="24"/>
  <c r="E111" i="24"/>
  <c r="E110" i="24"/>
  <c r="G110" i="24" s="1"/>
  <c r="F110" i="24"/>
  <c r="F115" i="24"/>
  <c r="H115" i="24"/>
  <c r="I115" i="24"/>
  <c r="K115" i="24"/>
  <c r="L115" i="24"/>
  <c r="E115" i="24"/>
  <c r="F10" i="24" l="1"/>
  <c r="F13" i="24"/>
  <c r="F113" i="24"/>
  <c r="H113" i="24"/>
  <c r="I113" i="24"/>
  <c r="K113" i="24"/>
  <c r="L113" i="24"/>
  <c r="AI44" i="26" l="1"/>
  <c r="AH44" i="26"/>
  <c r="L114" i="24" l="1"/>
  <c r="K114" i="24"/>
  <c r="I114" i="24"/>
  <c r="H114" i="24"/>
  <c r="F114" i="24"/>
  <c r="Q10" i="24" l="1"/>
  <c r="G58" i="24"/>
  <c r="O58" i="24"/>
  <c r="N58" i="24"/>
  <c r="O57" i="24"/>
  <c r="N57" i="24"/>
  <c r="M58" i="24"/>
  <c r="M57" i="24"/>
  <c r="J58" i="24"/>
  <c r="J57" i="24"/>
  <c r="M56" i="24"/>
  <c r="O56" i="24"/>
  <c r="N56" i="24"/>
  <c r="J56" i="24"/>
  <c r="G57" i="24"/>
  <c r="G56" i="24"/>
  <c r="F22" i="24"/>
  <c r="F23" i="24" s="1"/>
  <c r="E22" i="24"/>
  <c r="E23" i="24" s="1"/>
  <c r="P56" i="24" l="1"/>
  <c r="P58" i="24"/>
  <c r="P57" i="24"/>
  <c r="Y33" i="27"/>
  <c r="X33" i="27"/>
  <c r="Y32" i="27"/>
  <c r="X32" i="27"/>
  <c r="Y31" i="27"/>
  <c r="X31" i="27"/>
  <c r="Z33" i="27" l="1"/>
  <c r="Z32" i="27"/>
  <c r="Z31" i="27"/>
  <c r="F100" i="24" l="1"/>
  <c r="F102" i="24" s="1"/>
  <c r="H100" i="24"/>
  <c r="H102" i="24" s="1"/>
  <c r="I100" i="24"/>
  <c r="I102" i="24" s="1"/>
  <c r="K100" i="24"/>
  <c r="K102" i="24" s="1"/>
  <c r="L100" i="24"/>
  <c r="L102" i="24" s="1"/>
  <c r="Q100" i="24"/>
  <c r="Q102" i="24" s="1"/>
  <c r="E100" i="24"/>
  <c r="E102" i="24" s="1"/>
  <c r="W28" i="26" l="1"/>
  <c r="W27" i="26"/>
  <c r="G24" i="25" l="1"/>
  <c r="M15" i="25"/>
  <c r="N14" i="25"/>
  <c r="P14" i="25"/>
  <c r="L15" i="25"/>
  <c r="O14" i="25"/>
  <c r="J15" i="25"/>
  <c r="K14" i="25"/>
  <c r="I15" i="25"/>
  <c r="G15" i="25"/>
  <c r="H14" i="25"/>
  <c r="F15" i="25"/>
  <c r="D15" i="25"/>
  <c r="E14" i="25"/>
  <c r="C15" i="25"/>
  <c r="Q14" i="25" l="1"/>
  <c r="M24" i="25"/>
  <c r="L24" i="25"/>
  <c r="J24" i="25"/>
  <c r="I24" i="25"/>
  <c r="F24" i="25"/>
  <c r="D24" i="25"/>
  <c r="C24" i="25"/>
  <c r="N5" i="27" l="1"/>
  <c r="W52" i="26" l="1"/>
  <c r="N52" i="26"/>
  <c r="Y53" i="26" l="1"/>
  <c r="Z53" i="26"/>
  <c r="AA53" i="26"/>
  <c r="AB53" i="26"/>
  <c r="AC53" i="26"/>
  <c r="AD53" i="26"/>
  <c r="AE53" i="26"/>
  <c r="AF53" i="26"/>
  <c r="AG53" i="26"/>
  <c r="AJ53" i="26"/>
  <c r="AK53" i="26"/>
  <c r="AL53" i="26"/>
  <c r="AM53" i="26"/>
  <c r="X53" i="26"/>
  <c r="P53" i="26"/>
  <c r="Q53" i="26"/>
  <c r="R53" i="26"/>
  <c r="S53" i="26"/>
  <c r="T53" i="26"/>
  <c r="U53" i="26"/>
  <c r="V53" i="26"/>
  <c r="O53" i="26"/>
  <c r="D53" i="26"/>
  <c r="E53" i="26"/>
  <c r="F53" i="26"/>
  <c r="G53" i="26"/>
  <c r="H53" i="26"/>
  <c r="I53" i="26"/>
  <c r="J53" i="26"/>
  <c r="K53" i="26"/>
  <c r="L53" i="26"/>
  <c r="M53" i="26"/>
  <c r="C53" i="26"/>
  <c r="N27" i="26"/>
  <c r="N28" i="26"/>
  <c r="W53" i="26" l="1"/>
  <c r="N53" i="26"/>
  <c r="K117" i="24" l="1"/>
  <c r="Q94" i="24" l="1"/>
  <c r="Q89" i="24"/>
  <c r="Q85" i="24"/>
  <c r="M80" i="24"/>
  <c r="O80" i="24"/>
  <c r="N80" i="24"/>
  <c r="J80" i="24"/>
  <c r="Q82" i="24"/>
  <c r="M101" i="24"/>
  <c r="Q78" i="24"/>
  <c r="G70" i="24"/>
  <c r="Q73" i="24"/>
  <c r="J66" i="24"/>
  <c r="J64" i="24"/>
  <c r="G64" i="24"/>
  <c r="Q67" i="24"/>
  <c r="Q62" i="24"/>
  <c r="Q54" i="24"/>
  <c r="M49" i="24"/>
  <c r="Q50" i="24"/>
  <c r="M44" i="24"/>
  <c r="O44" i="24"/>
  <c r="N44" i="24"/>
  <c r="J44" i="24"/>
  <c r="G44" i="24"/>
  <c r="F45" i="24"/>
  <c r="H45" i="24"/>
  <c r="I45" i="24"/>
  <c r="K45" i="24"/>
  <c r="L45" i="24"/>
  <c r="Q45" i="24"/>
  <c r="E45" i="24"/>
  <c r="O43" i="24"/>
  <c r="N43" i="24"/>
  <c r="M43" i="24"/>
  <c r="J43" i="24"/>
  <c r="J45" i="24" s="1"/>
  <c r="G43" i="24"/>
  <c r="G45" i="24" s="1"/>
  <c r="F42" i="24"/>
  <c r="H42" i="24"/>
  <c r="I42" i="24"/>
  <c r="K42" i="24"/>
  <c r="L42" i="24"/>
  <c r="Q42" i="24"/>
  <c r="E42" i="24"/>
  <c r="M41" i="24"/>
  <c r="J41" i="24"/>
  <c r="G41" i="24"/>
  <c r="M40" i="24"/>
  <c r="J40" i="24"/>
  <c r="G40" i="24"/>
  <c r="O40" i="24"/>
  <c r="O41" i="24"/>
  <c r="N40" i="24"/>
  <c r="N41" i="24"/>
  <c r="N39" i="24"/>
  <c r="O39" i="24"/>
  <c r="N34" i="24"/>
  <c r="M39" i="24"/>
  <c r="J39" i="24"/>
  <c r="G39" i="24"/>
  <c r="G37" i="24"/>
  <c r="F36" i="24"/>
  <c r="H36" i="24"/>
  <c r="I36" i="24"/>
  <c r="K36" i="24"/>
  <c r="L36" i="24"/>
  <c r="Q36" i="24"/>
  <c r="Q38" i="24" s="1"/>
  <c r="E36" i="24"/>
  <c r="E38" i="24" s="1"/>
  <c r="F31" i="24"/>
  <c r="F32" i="24" s="1"/>
  <c r="H31" i="24"/>
  <c r="H32" i="24" s="1"/>
  <c r="I31" i="24"/>
  <c r="I32" i="24" s="1"/>
  <c r="K31" i="24"/>
  <c r="K32" i="24" s="1"/>
  <c r="L31" i="24"/>
  <c r="L32" i="24" s="1"/>
  <c r="Q31" i="24"/>
  <c r="Q32" i="24" s="1"/>
  <c r="E31" i="24"/>
  <c r="E32" i="24" s="1"/>
  <c r="H22" i="24"/>
  <c r="H23" i="24" s="1"/>
  <c r="I22" i="24"/>
  <c r="I23" i="24" s="1"/>
  <c r="K22" i="24"/>
  <c r="K23" i="24" s="1"/>
  <c r="L22" i="24"/>
  <c r="L23" i="24" s="1"/>
  <c r="Q22" i="24"/>
  <c r="Q23" i="24" s="1"/>
  <c r="M45" i="24" l="1"/>
  <c r="P44" i="24"/>
  <c r="M42" i="24"/>
  <c r="P80" i="24"/>
  <c r="O42" i="24"/>
  <c r="E46" i="24"/>
  <c r="I46" i="24"/>
  <c r="Q46" i="24"/>
  <c r="Q104" i="24" s="1"/>
  <c r="H46" i="24"/>
  <c r="G42" i="24"/>
  <c r="G46" i="24" s="1"/>
  <c r="L46" i="24"/>
  <c r="J42" i="24"/>
  <c r="J46" i="24" s="1"/>
  <c r="N42" i="24"/>
  <c r="K46" i="24"/>
  <c r="F46" i="24"/>
  <c r="O45" i="24"/>
  <c r="N45" i="24"/>
  <c r="P43" i="24"/>
  <c r="P41" i="24"/>
  <c r="P40" i="24"/>
  <c r="P39" i="24"/>
  <c r="J8" i="24"/>
  <c r="M46" i="24" l="1"/>
  <c r="P45" i="24"/>
  <c r="O46" i="24"/>
  <c r="P42" i="24"/>
  <c r="N46" i="24"/>
  <c r="P46" i="24" l="1"/>
  <c r="AW36" i="28"/>
  <c r="AV36" i="28"/>
  <c r="AU36" i="28"/>
  <c r="AT36" i="28"/>
  <c r="AR36" i="28"/>
  <c r="AO36" i="28"/>
  <c r="AN36" i="28"/>
  <c r="AM36" i="28"/>
  <c r="AL36" i="28"/>
  <c r="AK36" i="28"/>
  <c r="AJ36" i="28"/>
  <c r="AI36" i="28"/>
  <c r="AH36" i="28"/>
  <c r="AG36" i="28"/>
  <c r="AF36" i="28"/>
  <c r="AE36" i="28"/>
  <c r="AD36" i="28"/>
  <c r="AC36" i="28"/>
  <c r="AB36" i="28"/>
  <c r="AA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L36" i="28"/>
  <c r="K36" i="28"/>
  <c r="J36" i="28"/>
  <c r="I36" i="28"/>
  <c r="H36" i="28"/>
  <c r="G36" i="28"/>
  <c r="F36" i="28"/>
  <c r="E36" i="28"/>
  <c r="D36" i="28"/>
  <c r="C36" i="28"/>
  <c r="B36" i="28"/>
  <c r="Z35" i="28"/>
  <c r="M35" i="28"/>
  <c r="Z34" i="28"/>
  <c r="M34" i="28"/>
  <c r="Z33" i="28"/>
  <c r="M33" i="28"/>
  <c r="Z32" i="28"/>
  <c r="M32" i="28"/>
  <c r="Z30" i="28"/>
  <c r="M30" i="28"/>
  <c r="Z29" i="28"/>
  <c r="M29" i="28"/>
  <c r="Z28" i="28"/>
  <c r="M28" i="28"/>
  <c r="Z27" i="28"/>
  <c r="M27" i="28"/>
  <c r="Z26" i="28"/>
  <c r="M26" i="28"/>
  <c r="AA17" i="28"/>
  <c r="X17" i="28"/>
  <c r="W17" i="28"/>
  <c r="V17" i="28"/>
  <c r="U17" i="28"/>
  <c r="T17" i="28"/>
  <c r="S17" i="28"/>
  <c r="P17" i="28"/>
  <c r="O17" i="28"/>
  <c r="N17" i="28"/>
  <c r="M17" i="28"/>
  <c r="L17" i="28"/>
  <c r="I17" i="28"/>
  <c r="H17" i="28"/>
  <c r="G17" i="28"/>
  <c r="F17" i="28"/>
  <c r="E17" i="28"/>
  <c r="D17" i="28"/>
  <c r="C17" i="28"/>
  <c r="B17" i="28"/>
  <c r="Y16" i="28"/>
  <c r="Q16" i="28"/>
  <c r="J16" i="28"/>
  <c r="Y15" i="28"/>
  <c r="Q15" i="28"/>
  <c r="J15" i="28"/>
  <c r="Y14" i="28"/>
  <c r="Q14" i="28"/>
  <c r="J14" i="28"/>
  <c r="Y13" i="28"/>
  <c r="Q13" i="28"/>
  <c r="J13" i="28"/>
  <c r="Y12" i="28"/>
  <c r="Q12" i="28"/>
  <c r="J12" i="28"/>
  <c r="Y11" i="28"/>
  <c r="Q11" i="28"/>
  <c r="J11" i="28"/>
  <c r="Y10" i="28"/>
  <c r="Q10" i="28"/>
  <c r="J10" i="28"/>
  <c r="Y9" i="28"/>
  <c r="Q9" i="28"/>
  <c r="J9" i="28"/>
  <c r="Y8" i="28"/>
  <c r="Q8" i="28"/>
  <c r="J8" i="28"/>
  <c r="Y7" i="28"/>
  <c r="Q7" i="28"/>
  <c r="J7" i="28"/>
  <c r="AB50" i="27"/>
  <c r="AA50" i="27"/>
  <c r="V50" i="27"/>
  <c r="U50" i="27"/>
  <c r="W50" i="27" s="1"/>
  <c r="S50" i="27"/>
  <c r="R50" i="27"/>
  <c r="P50" i="27"/>
  <c r="O50" i="27"/>
  <c r="Q50" i="27" s="1"/>
  <c r="M50" i="27"/>
  <c r="L50" i="27"/>
  <c r="J50" i="27"/>
  <c r="I50" i="27"/>
  <c r="K50" i="27" s="1"/>
  <c r="G50" i="27"/>
  <c r="F50" i="27"/>
  <c r="H50" i="27" s="1"/>
  <c r="D50" i="27"/>
  <c r="C50" i="27"/>
  <c r="E50" i="27" s="1"/>
  <c r="AB49" i="27"/>
  <c r="AA49" i="27"/>
  <c r="V49" i="27"/>
  <c r="U49" i="27"/>
  <c r="S49" i="27"/>
  <c r="R49" i="27"/>
  <c r="P49" i="27"/>
  <c r="O49" i="27"/>
  <c r="M49" i="27"/>
  <c r="L49" i="27"/>
  <c r="J49" i="27"/>
  <c r="I49" i="27"/>
  <c r="G49" i="27"/>
  <c r="F49" i="27"/>
  <c r="D49" i="27"/>
  <c r="C49" i="27"/>
  <c r="AB48" i="27"/>
  <c r="AA48" i="27"/>
  <c r="V48" i="27"/>
  <c r="U48" i="27"/>
  <c r="S48" i="27"/>
  <c r="R48" i="27"/>
  <c r="P48" i="27"/>
  <c r="O48" i="27"/>
  <c r="M48" i="27"/>
  <c r="L48" i="27"/>
  <c r="J48" i="27"/>
  <c r="I48" i="27"/>
  <c r="G48" i="27"/>
  <c r="F48" i="27"/>
  <c r="D48" i="27"/>
  <c r="C48" i="27"/>
  <c r="AB47" i="27"/>
  <c r="AA47" i="27"/>
  <c r="V47" i="27"/>
  <c r="U47" i="27"/>
  <c r="S47" i="27"/>
  <c r="R47" i="27"/>
  <c r="P47" i="27"/>
  <c r="O47" i="27"/>
  <c r="M47" i="27"/>
  <c r="L47" i="27"/>
  <c r="J47" i="27"/>
  <c r="I47" i="27"/>
  <c r="G47" i="27"/>
  <c r="F47" i="27"/>
  <c r="D47" i="27"/>
  <c r="C47" i="27"/>
  <c r="AB46" i="27"/>
  <c r="AA46" i="27"/>
  <c r="V46" i="27"/>
  <c r="U46" i="27"/>
  <c r="S46" i="27"/>
  <c r="R46" i="27"/>
  <c r="P46" i="27"/>
  <c r="O46" i="27"/>
  <c r="M46" i="27"/>
  <c r="L46" i="27"/>
  <c r="J46" i="27"/>
  <c r="I46" i="27"/>
  <c r="G46" i="27"/>
  <c r="F46" i="27"/>
  <c r="D46" i="27"/>
  <c r="C46" i="27"/>
  <c r="AB45" i="27"/>
  <c r="AA45" i="27"/>
  <c r="V45" i="27"/>
  <c r="U45" i="27"/>
  <c r="S45" i="27"/>
  <c r="R45" i="27"/>
  <c r="P45" i="27"/>
  <c r="O45" i="27"/>
  <c r="Q45" i="27" s="1"/>
  <c r="M45" i="27"/>
  <c r="L45" i="27"/>
  <c r="J45" i="27"/>
  <c r="I45" i="27"/>
  <c r="G45" i="27"/>
  <c r="F45" i="27"/>
  <c r="D45" i="27"/>
  <c r="C45" i="27"/>
  <c r="Y44" i="27"/>
  <c r="X44" i="27"/>
  <c r="W44" i="27"/>
  <c r="T44" i="27"/>
  <c r="Q44" i="27"/>
  <c r="N44" i="27"/>
  <c r="K44" i="27"/>
  <c r="H44" i="27"/>
  <c r="E44" i="27"/>
  <c r="Y43" i="27"/>
  <c r="X43" i="27"/>
  <c r="W43" i="27"/>
  <c r="T43" i="27"/>
  <c r="Q43" i="27"/>
  <c r="N43" i="27"/>
  <c r="K43" i="27"/>
  <c r="H43" i="27"/>
  <c r="E43" i="27"/>
  <c r="Y42" i="27"/>
  <c r="X42" i="27"/>
  <c r="W42" i="27"/>
  <c r="T42" i="27"/>
  <c r="Q42" i="27"/>
  <c r="N42" i="27"/>
  <c r="K42" i="27"/>
  <c r="H42" i="27"/>
  <c r="E42" i="27"/>
  <c r="AB41" i="27"/>
  <c r="AA41" i="27"/>
  <c r="V41" i="27"/>
  <c r="U41" i="27"/>
  <c r="S41" i="27"/>
  <c r="R41" i="27"/>
  <c r="P41" i="27"/>
  <c r="O41" i="27"/>
  <c r="M41" i="27"/>
  <c r="L41" i="27"/>
  <c r="J41" i="27"/>
  <c r="I41" i="27"/>
  <c r="G41" i="27"/>
  <c r="F41" i="27"/>
  <c r="D41" i="27"/>
  <c r="C41" i="27"/>
  <c r="Y40" i="27"/>
  <c r="X40" i="27"/>
  <c r="W40" i="27"/>
  <c r="T40" i="27"/>
  <c r="Q40" i="27"/>
  <c r="N40" i="27"/>
  <c r="K40" i="27"/>
  <c r="H40" i="27"/>
  <c r="E40" i="27"/>
  <c r="Y39" i="27"/>
  <c r="X39" i="27"/>
  <c r="W39" i="27"/>
  <c r="T39" i="27"/>
  <c r="Q39" i="27"/>
  <c r="N39" i="27"/>
  <c r="K39" i="27"/>
  <c r="H39" i="27"/>
  <c r="E39" i="27"/>
  <c r="AB38" i="27"/>
  <c r="AA38" i="27"/>
  <c r="V38" i="27"/>
  <c r="U38" i="27"/>
  <c r="S38" i="27"/>
  <c r="R38" i="27"/>
  <c r="P38" i="27"/>
  <c r="O38" i="27"/>
  <c r="M38" i="27"/>
  <c r="L38" i="27"/>
  <c r="J38" i="27"/>
  <c r="I38" i="27"/>
  <c r="G38" i="27"/>
  <c r="F38" i="27"/>
  <c r="D38" i="27"/>
  <c r="C38" i="27"/>
  <c r="Y37" i="27"/>
  <c r="X37" i="27"/>
  <c r="W37" i="27"/>
  <c r="T37" i="27"/>
  <c r="Q37" i="27"/>
  <c r="N37" i="27"/>
  <c r="K37" i="27"/>
  <c r="H37" i="27"/>
  <c r="E37" i="27"/>
  <c r="Y36" i="27"/>
  <c r="X36" i="27"/>
  <c r="W36" i="27"/>
  <c r="T36" i="27"/>
  <c r="Q36" i="27"/>
  <c r="N36" i="27"/>
  <c r="K36" i="27"/>
  <c r="H36" i="27"/>
  <c r="E36" i="27"/>
  <c r="Y35" i="27"/>
  <c r="X35" i="27"/>
  <c r="W35" i="27"/>
  <c r="T35" i="27"/>
  <c r="Q35" i="27"/>
  <c r="N35" i="27"/>
  <c r="K35" i="27"/>
  <c r="H35" i="27"/>
  <c r="E35" i="27"/>
  <c r="AB34" i="27"/>
  <c r="AA34" i="27"/>
  <c r="V34" i="27"/>
  <c r="U34" i="27"/>
  <c r="S34" i="27"/>
  <c r="R34" i="27"/>
  <c r="P34" i="27"/>
  <c r="O34" i="27"/>
  <c r="M34" i="27"/>
  <c r="L34" i="27"/>
  <c r="J34" i="27"/>
  <c r="I34" i="27"/>
  <c r="G34" i="27"/>
  <c r="F34" i="27"/>
  <c r="D34" i="27"/>
  <c r="C34" i="27"/>
  <c r="W33" i="27"/>
  <c r="T33" i="27"/>
  <c r="Q33" i="27"/>
  <c r="N33" i="27"/>
  <c r="K33" i="27"/>
  <c r="H33" i="27"/>
  <c r="E33" i="27"/>
  <c r="W32" i="27"/>
  <c r="T32" i="27"/>
  <c r="Q32" i="27"/>
  <c r="N32" i="27"/>
  <c r="K32" i="27"/>
  <c r="H32" i="27"/>
  <c r="E32" i="27"/>
  <c r="W31" i="27"/>
  <c r="T31" i="27"/>
  <c r="Q31" i="27"/>
  <c r="N31" i="27"/>
  <c r="K31" i="27"/>
  <c r="H31" i="27"/>
  <c r="E31" i="27"/>
  <c r="AB30" i="27"/>
  <c r="AA30" i="27"/>
  <c r="V30" i="27"/>
  <c r="U30" i="27"/>
  <c r="S30" i="27"/>
  <c r="R30" i="27"/>
  <c r="P30" i="27"/>
  <c r="O30" i="27"/>
  <c r="M30" i="27"/>
  <c r="L30" i="27"/>
  <c r="J30" i="27"/>
  <c r="I30" i="27"/>
  <c r="G30" i="27"/>
  <c r="F30" i="27"/>
  <c r="D30" i="27"/>
  <c r="C30" i="27"/>
  <c r="Y29" i="27"/>
  <c r="X29" i="27"/>
  <c r="W29" i="27"/>
  <c r="T29" i="27"/>
  <c r="Q29" i="27"/>
  <c r="N29" i="27"/>
  <c r="K29" i="27"/>
  <c r="H29" i="27"/>
  <c r="E29" i="27"/>
  <c r="Y28" i="27"/>
  <c r="X28" i="27"/>
  <c r="W28" i="27"/>
  <c r="T28" i="27"/>
  <c r="Q28" i="27"/>
  <c r="N28" i="27"/>
  <c r="K28" i="27"/>
  <c r="H28" i="27"/>
  <c r="E28" i="27"/>
  <c r="AB27" i="27"/>
  <c r="AA27" i="27"/>
  <c r="V27" i="27"/>
  <c r="U27" i="27"/>
  <c r="S27" i="27"/>
  <c r="R27" i="27"/>
  <c r="P27" i="27"/>
  <c r="O27" i="27"/>
  <c r="M27" i="27"/>
  <c r="L27" i="27"/>
  <c r="J27" i="27"/>
  <c r="I27" i="27"/>
  <c r="G27" i="27"/>
  <c r="F27" i="27"/>
  <c r="D27" i="27"/>
  <c r="C27" i="27"/>
  <c r="Y26" i="27"/>
  <c r="X26" i="27"/>
  <c r="W26" i="27"/>
  <c r="T26" i="27"/>
  <c r="Q26" i="27"/>
  <c r="N26" i="27"/>
  <c r="K26" i="27"/>
  <c r="H26" i="27"/>
  <c r="E26" i="27"/>
  <c r="Y25" i="27"/>
  <c r="X25" i="27"/>
  <c r="W25" i="27"/>
  <c r="T25" i="27"/>
  <c r="Q25" i="27"/>
  <c r="N25" i="27"/>
  <c r="K25" i="27"/>
  <c r="H25" i="27"/>
  <c r="E25" i="27"/>
  <c r="Y24" i="27"/>
  <c r="X24" i="27"/>
  <c r="W24" i="27"/>
  <c r="T24" i="27"/>
  <c r="Q24" i="27"/>
  <c r="N24" i="27"/>
  <c r="K24" i="27"/>
  <c r="H24" i="27"/>
  <c r="E24" i="27"/>
  <c r="AB23" i="27"/>
  <c r="AA23" i="27"/>
  <c r="V23" i="27"/>
  <c r="U23" i="27"/>
  <c r="S23" i="27"/>
  <c r="R23" i="27"/>
  <c r="P23" i="27"/>
  <c r="O23" i="27"/>
  <c r="M23" i="27"/>
  <c r="L23" i="27"/>
  <c r="J23" i="27"/>
  <c r="I23" i="27"/>
  <c r="G23" i="27"/>
  <c r="F23" i="27"/>
  <c r="D23" i="27"/>
  <c r="C23" i="27"/>
  <c r="Y22" i="27"/>
  <c r="X22" i="27"/>
  <c r="W22" i="27"/>
  <c r="T22" i="27"/>
  <c r="Q22" i="27"/>
  <c r="N22" i="27"/>
  <c r="K22" i="27"/>
  <c r="H22" i="27"/>
  <c r="E22" i="27"/>
  <c r="Y21" i="27"/>
  <c r="X21" i="27"/>
  <c r="W21" i="27"/>
  <c r="T21" i="27"/>
  <c r="Q21" i="27"/>
  <c r="N21" i="27"/>
  <c r="K21" i="27"/>
  <c r="H21" i="27"/>
  <c r="E21" i="27"/>
  <c r="Y20" i="27"/>
  <c r="X20" i="27"/>
  <c r="W20" i="27"/>
  <c r="T20" i="27"/>
  <c r="Q20" i="27"/>
  <c r="N20" i="27"/>
  <c r="K20" i="27"/>
  <c r="H20" i="27"/>
  <c r="E20" i="27"/>
  <c r="AB19" i="27"/>
  <c r="AA19" i="27"/>
  <c r="V19" i="27"/>
  <c r="U19" i="27"/>
  <c r="S19" i="27"/>
  <c r="R19" i="27"/>
  <c r="P19" i="27"/>
  <c r="O19" i="27"/>
  <c r="M19" i="27"/>
  <c r="L19" i="27"/>
  <c r="J19" i="27"/>
  <c r="I19" i="27"/>
  <c r="G19" i="27"/>
  <c r="F19" i="27"/>
  <c r="D19" i="27"/>
  <c r="C19" i="27"/>
  <c r="Y18" i="27"/>
  <c r="X18" i="27"/>
  <c r="W18" i="27"/>
  <c r="T18" i="27"/>
  <c r="Q18" i="27"/>
  <c r="N18" i="27"/>
  <c r="K18" i="27"/>
  <c r="H18" i="27"/>
  <c r="E18" i="27"/>
  <c r="Y17" i="27"/>
  <c r="X17" i="27"/>
  <c r="W17" i="27"/>
  <c r="T17" i="27"/>
  <c r="Q17" i="27"/>
  <c r="N17" i="27"/>
  <c r="K17" i="27"/>
  <c r="H17" i="27"/>
  <c r="E17" i="27"/>
  <c r="Y16" i="27"/>
  <c r="X16" i="27"/>
  <c r="W16" i="27"/>
  <c r="T16" i="27"/>
  <c r="Q16" i="27"/>
  <c r="N16" i="27"/>
  <c r="K16" i="27"/>
  <c r="H16" i="27"/>
  <c r="E16" i="27"/>
  <c r="AB15" i="27"/>
  <c r="AA15" i="27"/>
  <c r="V15" i="27"/>
  <c r="U15" i="27"/>
  <c r="S15" i="27"/>
  <c r="R15" i="27"/>
  <c r="P15" i="27"/>
  <c r="O15" i="27"/>
  <c r="M15" i="27"/>
  <c r="L15" i="27"/>
  <c r="J15" i="27"/>
  <c r="I15" i="27"/>
  <c r="G15" i="27"/>
  <c r="F15" i="27"/>
  <c r="D15" i="27"/>
  <c r="C15" i="27"/>
  <c r="Y14" i="27"/>
  <c r="X14" i="27"/>
  <c r="W14" i="27"/>
  <c r="T14" i="27"/>
  <c r="Q14" i="27"/>
  <c r="N14" i="27"/>
  <c r="K14" i="27"/>
  <c r="H14" i="27"/>
  <c r="E14" i="27"/>
  <c r="Y13" i="27"/>
  <c r="X13" i="27"/>
  <c r="W13" i="27"/>
  <c r="T13" i="27"/>
  <c r="Q13" i="27"/>
  <c r="N13" i="27"/>
  <c r="K13" i="27"/>
  <c r="H13" i="27"/>
  <c r="E13" i="27"/>
  <c r="Y12" i="27"/>
  <c r="X12" i="27"/>
  <c r="W12" i="27"/>
  <c r="T12" i="27"/>
  <c r="Q12" i="27"/>
  <c r="N12" i="27"/>
  <c r="K12" i="27"/>
  <c r="H12" i="27"/>
  <c r="E12" i="27"/>
  <c r="Y11" i="27"/>
  <c r="X11" i="27"/>
  <c r="W11" i="27"/>
  <c r="T11" i="27"/>
  <c r="Q11" i="27"/>
  <c r="N11" i="27"/>
  <c r="K11" i="27"/>
  <c r="H11" i="27"/>
  <c r="E11" i="27"/>
  <c r="AB10" i="27"/>
  <c r="AA10" i="27"/>
  <c r="V10" i="27"/>
  <c r="U10" i="27"/>
  <c r="S10" i="27"/>
  <c r="R10" i="27"/>
  <c r="P10" i="27"/>
  <c r="O10" i="27"/>
  <c r="M10" i="27"/>
  <c r="L10" i="27"/>
  <c r="J10" i="27"/>
  <c r="I10" i="27"/>
  <c r="G10" i="27"/>
  <c r="F10" i="27"/>
  <c r="D10" i="27"/>
  <c r="C10" i="27"/>
  <c r="Y9" i="27"/>
  <c r="Y50" i="27" s="1"/>
  <c r="X9" i="27"/>
  <c r="X50" i="27" s="1"/>
  <c r="W9" i="27"/>
  <c r="T9" i="27"/>
  <c r="Q9" i="27"/>
  <c r="N9" i="27"/>
  <c r="K9" i="27"/>
  <c r="H9" i="27"/>
  <c r="E9" i="27"/>
  <c r="Y8" i="27"/>
  <c r="X8" i="27"/>
  <c r="W8" i="27"/>
  <c r="T8" i="27"/>
  <c r="Q8" i="27"/>
  <c r="N8" i="27"/>
  <c r="K8" i="27"/>
  <c r="H8" i="27"/>
  <c r="E8" i="27"/>
  <c r="Y7" i="27"/>
  <c r="X7" i="27"/>
  <c r="W7" i="27"/>
  <c r="T7" i="27"/>
  <c r="Q7" i="27"/>
  <c r="N7" i="27"/>
  <c r="K7" i="27"/>
  <c r="H7" i="27"/>
  <c r="E7" i="27"/>
  <c r="Y6" i="27"/>
  <c r="X6" i="27"/>
  <c r="W6" i="27"/>
  <c r="T6" i="27"/>
  <c r="Q6" i="27"/>
  <c r="N6" i="27"/>
  <c r="K6" i="27"/>
  <c r="H6" i="27"/>
  <c r="Y5" i="27"/>
  <c r="X5" i="27"/>
  <c r="W5" i="27"/>
  <c r="T5" i="27"/>
  <c r="Q5" i="27"/>
  <c r="K5" i="27"/>
  <c r="H5" i="27"/>
  <c r="E5" i="27"/>
  <c r="E27" i="27" l="1"/>
  <c r="E19" i="27"/>
  <c r="H23" i="27"/>
  <c r="K45" i="27"/>
  <c r="Q30" i="27"/>
  <c r="K30" i="27"/>
  <c r="W41" i="27"/>
  <c r="E34" i="27"/>
  <c r="T50" i="27"/>
  <c r="W46" i="27"/>
  <c r="E49" i="27"/>
  <c r="W48" i="27"/>
  <c r="E30" i="27"/>
  <c r="Q41" i="27"/>
  <c r="F51" i="27"/>
  <c r="S51" i="27"/>
  <c r="T23" i="27"/>
  <c r="N23" i="27"/>
  <c r="Z22" i="27"/>
  <c r="W10" i="27"/>
  <c r="Y17" i="28"/>
  <c r="E45" i="27"/>
  <c r="H45" i="27"/>
  <c r="E38" i="27"/>
  <c r="H41" i="27"/>
  <c r="Z39" i="27"/>
  <c r="T38" i="27"/>
  <c r="N38" i="27"/>
  <c r="K38" i="27"/>
  <c r="Z37" i="27"/>
  <c r="Q34" i="27"/>
  <c r="Q49" i="27"/>
  <c r="K34" i="27"/>
  <c r="K49" i="27"/>
  <c r="G51" i="27"/>
  <c r="H34" i="27"/>
  <c r="Z28" i="27"/>
  <c r="K47" i="27"/>
  <c r="Z25" i="27"/>
  <c r="Z26" i="27"/>
  <c r="V51" i="27"/>
  <c r="Q47" i="27"/>
  <c r="N19" i="27"/>
  <c r="H19" i="27"/>
  <c r="K48" i="27"/>
  <c r="J51" i="27"/>
  <c r="Z43" i="27"/>
  <c r="T45" i="27"/>
  <c r="T41" i="27"/>
  <c r="W38" i="27"/>
  <c r="Q38" i="27"/>
  <c r="T27" i="27"/>
  <c r="P51" i="27"/>
  <c r="W23" i="27"/>
  <c r="Y48" i="27"/>
  <c r="Q48" i="27"/>
  <c r="Q23" i="27"/>
  <c r="W19" i="27"/>
  <c r="Z18" i="27"/>
  <c r="T19" i="27"/>
  <c r="Y49" i="27"/>
  <c r="Z17" i="27"/>
  <c r="X49" i="27"/>
  <c r="Q19" i="27"/>
  <c r="R51" i="27"/>
  <c r="Z14" i="27"/>
  <c r="W15" i="27"/>
  <c r="Q15" i="27"/>
  <c r="E15" i="27"/>
  <c r="X46" i="27"/>
  <c r="Z11" i="27"/>
  <c r="AA51" i="27"/>
  <c r="L51" i="27"/>
  <c r="N48" i="27"/>
  <c r="T47" i="27"/>
  <c r="N10" i="27"/>
  <c r="W49" i="27"/>
  <c r="T49" i="27"/>
  <c r="T48" i="27"/>
  <c r="K10" i="27"/>
  <c r="E48" i="27"/>
  <c r="E47" i="27"/>
  <c r="D51" i="27"/>
  <c r="C51" i="27"/>
  <c r="AB51" i="27"/>
  <c r="Z44" i="27"/>
  <c r="Y47" i="27"/>
  <c r="X48" i="27"/>
  <c r="X45" i="27"/>
  <c r="Z40" i="27"/>
  <c r="N41" i="27"/>
  <c r="X41" i="27"/>
  <c r="K41" i="27"/>
  <c r="Z35" i="27"/>
  <c r="H38" i="27"/>
  <c r="Y34" i="27"/>
  <c r="W34" i="27"/>
  <c r="N34" i="27"/>
  <c r="W30" i="27"/>
  <c r="Y30" i="27"/>
  <c r="Z24" i="27"/>
  <c r="H27" i="27"/>
  <c r="N27" i="27"/>
  <c r="K27" i="27"/>
  <c r="Q27" i="27"/>
  <c r="X23" i="27"/>
  <c r="K23" i="27"/>
  <c r="Z21" i="27"/>
  <c r="H15" i="27"/>
  <c r="T15" i="27"/>
  <c r="N15" i="27"/>
  <c r="Y46" i="27"/>
  <c r="X47" i="27"/>
  <c r="Z13" i="27"/>
  <c r="O51" i="27"/>
  <c r="Z5" i="27"/>
  <c r="N50" i="27"/>
  <c r="Z7" i="27"/>
  <c r="Y10" i="27"/>
  <c r="AB7" i="28"/>
  <c r="AB11" i="28"/>
  <c r="AB15" i="28"/>
  <c r="AB10" i="28"/>
  <c r="AB8" i="28"/>
  <c r="AB12" i="28"/>
  <c r="AB16" i="28"/>
  <c r="Z36" i="28"/>
  <c r="H10" i="27"/>
  <c r="Q10" i="27"/>
  <c r="Y15" i="27"/>
  <c r="Y19" i="27"/>
  <c r="Y23" i="27"/>
  <c r="Y27" i="27"/>
  <c r="N30" i="27"/>
  <c r="T30" i="27"/>
  <c r="Y38" i="27"/>
  <c r="Z42" i="27"/>
  <c r="Z9" i="27"/>
  <c r="X15" i="27"/>
  <c r="X19" i="27"/>
  <c r="E23" i="27"/>
  <c r="N45" i="27"/>
  <c r="W45" i="27"/>
  <c r="U51" i="27"/>
  <c r="AB14" i="28"/>
  <c r="E10" i="27"/>
  <c r="T10" i="27"/>
  <c r="Z12" i="27"/>
  <c r="Z16" i="27"/>
  <c r="Z20" i="27"/>
  <c r="Y41" i="27"/>
  <c r="Y45" i="27"/>
  <c r="H47" i="27"/>
  <c r="N47" i="27"/>
  <c r="H49" i="27"/>
  <c r="N49" i="27"/>
  <c r="AB9" i="28"/>
  <c r="AB13" i="28"/>
  <c r="J17" i="28"/>
  <c r="M36" i="28"/>
  <c r="X27" i="27"/>
  <c r="W27" i="27"/>
  <c r="Z29" i="27"/>
  <c r="H30" i="27"/>
  <c r="T34" i="27"/>
  <c r="Z36" i="27"/>
  <c r="E41" i="27"/>
  <c r="K46" i="27"/>
  <c r="M51" i="27"/>
  <c r="H48" i="27"/>
  <c r="Q17" i="28"/>
  <c r="Z50" i="27"/>
  <c r="I51" i="27"/>
  <c r="Z6" i="27"/>
  <c r="Z8" i="27"/>
  <c r="X10" i="27"/>
  <c r="X30" i="27"/>
  <c r="X34" i="27"/>
  <c r="X38" i="27"/>
  <c r="H46" i="27"/>
  <c r="T46" i="27"/>
  <c r="K15" i="27"/>
  <c r="K19" i="27"/>
  <c r="E46" i="27"/>
  <c r="Q46" i="27"/>
  <c r="W47" i="27"/>
  <c r="N46" i="27"/>
  <c r="H51" i="27" l="1"/>
  <c r="T51" i="27"/>
  <c r="W51" i="27"/>
  <c r="Z30" i="27"/>
  <c r="K51" i="27"/>
  <c r="Z41" i="27"/>
  <c r="Z38" i="27"/>
  <c r="Z34" i="27"/>
  <c r="Q51" i="27"/>
  <c r="Z48" i="27"/>
  <c r="Z27" i="27"/>
  <c r="Z23" i="27"/>
  <c r="Z49" i="27"/>
  <c r="Z19" i="27"/>
  <c r="Z46" i="27"/>
  <c r="Z15" i="27"/>
  <c r="E51" i="27"/>
  <c r="N51" i="27"/>
  <c r="Z47" i="27"/>
  <c r="Z10" i="27"/>
  <c r="Z45" i="27"/>
  <c r="Y51" i="27"/>
  <c r="AB17" i="28"/>
  <c r="X51" i="27"/>
  <c r="Z51" i="27" l="1"/>
  <c r="W55" i="26"/>
  <c r="N55" i="26"/>
  <c r="W51" i="26"/>
  <c r="N51" i="26"/>
  <c r="W50" i="26"/>
  <c r="N50" i="26"/>
  <c r="W49" i="26"/>
  <c r="N49" i="26"/>
  <c r="W48" i="26"/>
  <c r="N48" i="26"/>
  <c r="W47" i="26"/>
  <c r="N47" i="26"/>
  <c r="W46" i="26"/>
  <c r="N46" i="26"/>
  <c r="AM44" i="26"/>
  <c r="AL44" i="26"/>
  <c r="AK44" i="26"/>
  <c r="AJ44" i="26"/>
  <c r="AG44" i="26"/>
  <c r="AF44" i="26"/>
  <c r="AE44" i="26"/>
  <c r="AD44" i="26"/>
  <c r="AC44" i="26"/>
  <c r="AB44" i="26"/>
  <c r="AA44" i="26"/>
  <c r="Z44" i="26"/>
  <c r="Y44" i="26"/>
  <c r="X44" i="26"/>
  <c r="V44" i="26"/>
  <c r="U44" i="26"/>
  <c r="T44" i="26"/>
  <c r="S44" i="26"/>
  <c r="R44" i="26"/>
  <c r="Q44" i="26"/>
  <c r="P44" i="26"/>
  <c r="O44" i="26"/>
  <c r="M44" i="26"/>
  <c r="L44" i="26"/>
  <c r="K44" i="26"/>
  <c r="J44" i="26"/>
  <c r="I44" i="26"/>
  <c r="H44" i="26"/>
  <c r="G44" i="26"/>
  <c r="F44" i="26"/>
  <c r="E44" i="26"/>
  <c r="D44" i="26"/>
  <c r="C44" i="26"/>
  <c r="W43" i="26"/>
  <c r="N43" i="26"/>
  <c r="W42" i="26"/>
  <c r="N42" i="26"/>
  <c r="W41" i="26"/>
  <c r="N41" i="26"/>
  <c r="W40" i="26"/>
  <c r="N40" i="26"/>
  <c r="W39" i="26"/>
  <c r="N39" i="26"/>
  <c r="W38" i="26"/>
  <c r="N38" i="26"/>
  <c r="W37" i="26"/>
  <c r="N37" i="26"/>
  <c r="W36" i="26"/>
  <c r="N36" i="26"/>
  <c r="W35" i="26"/>
  <c r="N35" i="26"/>
  <c r="W34" i="26"/>
  <c r="N34" i="26"/>
  <c r="W33" i="26"/>
  <c r="N33" i="26"/>
  <c r="W32" i="26"/>
  <c r="N32" i="26"/>
  <c r="W31" i="26"/>
  <c r="N31" i="26"/>
  <c r="W30" i="26"/>
  <c r="N30" i="26"/>
  <c r="W29" i="26"/>
  <c r="N29" i="26"/>
  <c r="W26" i="26"/>
  <c r="N26" i="26"/>
  <c r="W25" i="26"/>
  <c r="N25" i="26"/>
  <c r="W24" i="26"/>
  <c r="N24" i="26"/>
  <c r="W23" i="26"/>
  <c r="N23" i="26"/>
  <c r="W22" i="26"/>
  <c r="N22" i="26"/>
  <c r="W21" i="26"/>
  <c r="N21" i="26"/>
  <c r="W20" i="26"/>
  <c r="N20" i="26"/>
  <c r="W19" i="26"/>
  <c r="N19" i="26"/>
  <c r="W18" i="26"/>
  <c r="N18" i="26"/>
  <c r="W17" i="26"/>
  <c r="N17" i="26"/>
  <c r="W16" i="26"/>
  <c r="N16" i="26"/>
  <c r="W15" i="26"/>
  <c r="N15" i="26"/>
  <c r="W14" i="26"/>
  <c r="N14" i="26"/>
  <c r="W13" i="26"/>
  <c r="N13" i="26"/>
  <c r="W12" i="26"/>
  <c r="N12" i="26"/>
  <c r="W11" i="26"/>
  <c r="N11" i="26"/>
  <c r="W10" i="26"/>
  <c r="N10" i="26"/>
  <c r="W9" i="26"/>
  <c r="N9" i="26"/>
  <c r="W8" i="26"/>
  <c r="N8" i="26"/>
  <c r="W44" i="26" l="1"/>
  <c r="N44" i="26"/>
  <c r="M22" i="25"/>
  <c r="L22" i="25"/>
  <c r="J22" i="25"/>
  <c r="I22" i="25"/>
  <c r="G22" i="25"/>
  <c r="F22" i="25"/>
  <c r="D22" i="25"/>
  <c r="C22" i="25"/>
  <c r="AF15" i="25"/>
  <c r="AE15" i="25"/>
  <c r="AD15" i="25"/>
  <c r="AC15" i="25"/>
  <c r="AB15" i="25"/>
  <c r="AA15" i="25"/>
  <c r="Z15" i="25"/>
  <c r="Y15" i="25"/>
  <c r="X15" i="25"/>
  <c r="W15" i="25"/>
  <c r="V15" i="25"/>
  <c r="AF14" i="25"/>
  <c r="AE14" i="25"/>
  <c r="AD14" i="25"/>
  <c r="AD16" i="25" s="1"/>
  <c r="AC14" i="25"/>
  <c r="AB14" i="25"/>
  <c r="AA14" i="25"/>
  <c r="Z14" i="25"/>
  <c r="Z16" i="25" s="1"/>
  <c r="Y14" i="25"/>
  <c r="X14" i="25"/>
  <c r="W14" i="25"/>
  <c r="V14" i="25"/>
  <c r="N15" i="25"/>
  <c r="AF13" i="25"/>
  <c r="AE13" i="25"/>
  <c r="AD13" i="25"/>
  <c r="AC13" i="25"/>
  <c r="AB13" i="25"/>
  <c r="AA13" i="25"/>
  <c r="Z13" i="25"/>
  <c r="Y13" i="25"/>
  <c r="X13" i="25"/>
  <c r="W13" i="25"/>
  <c r="V13" i="25"/>
  <c r="P13" i="25"/>
  <c r="O13" i="25"/>
  <c r="N13" i="25"/>
  <c r="K13" i="25"/>
  <c r="H13" i="25"/>
  <c r="E13" i="25"/>
  <c r="AG12" i="25"/>
  <c r="P12" i="25"/>
  <c r="O12" i="25"/>
  <c r="N12" i="25"/>
  <c r="K12" i="25"/>
  <c r="H12" i="25"/>
  <c r="E12" i="25"/>
  <c r="AG11" i="25"/>
  <c r="P11" i="25"/>
  <c r="O11" i="25"/>
  <c r="N11" i="25"/>
  <c r="K11" i="25"/>
  <c r="H11" i="25"/>
  <c r="E11" i="25"/>
  <c r="AF10" i="25"/>
  <c r="AE10" i="25"/>
  <c r="AD10" i="25"/>
  <c r="AC10" i="25"/>
  <c r="AB10" i="25"/>
  <c r="AA10" i="25"/>
  <c r="Z10" i="25"/>
  <c r="Y10" i="25"/>
  <c r="X10" i="25"/>
  <c r="W10" i="25"/>
  <c r="V10" i="25"/>
  <c r="P10" i="25"/>
  <c r="O10" i="25"/>
  <c r="N10" i="25"/>
  <c r="H10" i="25"/>
  <c r="E10" i="25"/>
  <c r="AG9" i="25"/>
  <c r="P9" i="25"/>
  <c r="O9" i="25"/>
  <c r="N9" i="25"/>
  <c r="K9" i="25"/>
  <c r="H9" i="25"/>
  <c r="E9" i="25"/>
  <c r="AG7" i="25"/>
  <c r="P7" i="25"/>
  <c r="O7" i="25"/>
  <c r="N7" i="25"/>
  <c r="K7" i="25"/>
  <c r="H7" i="25"/>
  <c r="E7" i="25"/>
  <c r="P6" i="25"/>
  <c r="O6" i="25"/>
  <c r="N6" i="25"/>
  <c r="K6" i="25"/>
  <c r="H6" i="25"/>
  <c r="E6" i="25"/>
  <c r="L117" i="24"/>
  <c r="M117" i="24" s="1"/>
  <c r="I117" i="24"/>
  <c r="H117" i="24"/>
  <c r="F117" i="24"/>
  <c r="M116" i="24"/>
  <c r="J116" i="24"/>
  <c r="M114" i="24"/>
  <c r="L112" i="24"/>
  <c r="K112" i="24"/>
  <c r="I112" i="24"/>
  <c r="H112" i="24"/>
  <c r="F112" i="24"/>
  <c r="O112" i="24" s="1"/>
  <c r="E112" i="24"/>
  <c r="L111" i="24"/>
  <c r="K111" i="24"/>
  <c r="I111" i="24"/>
  <c r="H111" i="24"/>
  <c r="F111" i="24"/>
  <c r="L110" i="24"/>
  <c r="K110" i="24"/>
  <c r="I110" i="24"/>
  <c r="J110" i="24" s="1"/>
  <c r="O103" i="24"/>
  <c r="N103" i="24"/>
  <c r="M103" i="24"/>
  <c r="J103" i="24"/>
  <c r="G103" i="24"/>
  <c r="O101" i="24"/>
  <c r="N101" i="24"/>
  <c r="J101" i="24"/>
  <c r="G101" i="24"/>
  <c r="O99" i="24"/>
  <c r="N99" i="24"/>
  <c r="M99" i="24"/>
  <c r="J99" i="24"/>
  <c r="G99" i="24"/>
  <c r="O98" i="24"/>
  <c r="N98" i="24"/>
  <c r="M98" i="24"/>
  <c r="J98" i="24"/>
  <c r="G98" i="24"/>
  <c r="O97" i="24"/>
  <c r="N97" i="24"/>
  <c r="M97" i="24"/>
  <c r="J97" i="24"/>
  <c r="G97" i="24"/>
  <c r="O96" i="24"/>
  <c r="N96" i="24"/>
  <c r="M96" i="24"/>
  <c r="J96" i="24"/>
  <c r="G96" i="24"/>
  <c r="O95" i="24"/>
  <c r="N95" i="24"/>
  <c r="M95" i="24"/>
  <c r="J95" i="24"/>
  <c r="G95" i="24"/>
  <c r="L94" i="24"/>
  <c r="K94" i="24"/>
  <c r="I94" i="24"/>
  <c r="H94" i="24"/>
  <c r="F94" i="24"/>
  <c r="E94" i="24"/>
  <c r="O93" i="24"/>
  <c r="N93" i="24"/>
  <c r="M93" i="24"/>
  <c r="J93" i="24"/>
  <c r="G93" i="24"/>
  <c r="O92" i="24"/>
  <c r="N92" i="24"/>
  <c r="M92" i="24"/>
  <c r="J92" i="24"/>
  <c r="G92" i="24"/>
  <c r="O91" i="24"/>
  <c r="N91" i="24"/>
  <c r="M91" i="24"/>
  <c r="J91" i="24"/>
  <c r="G91" i="24"/>
  <c r="O90" i="24"/>
  <c r="N90" i="24"/>
  <c r="M90" i="24"/>
  <c r="J90" i="24"/>
  <c r="G90" i="24"/>
  <c r="L89" i="24"/>
  <c r="K89" i="24"/>
  <c r="I89" i="24"/>
  <c r="H89" i="24"/>
  <c r="F89" i="24"/>
  <c r="E89" i="24"/>
  <c r="O88" i="24"/>
  <c r="N88" i="24"/>
  <c r="M88" i="24"/>
  <c r="J88" i="24"/>
  <c r="G88" i="24"/>
  <c r="O87" i="24"/>
  <c r="N87" i="24"/>
  <c r="M87" i="24"/>
  <c r="J87" i="24"/>
  <c r="G87" i="24"/>
  <c r="O86" i="24"/>
  <c r="N86" i="24"/>
  <c r="M86" i="24"/>
  <c r="J86" i="24"/>
  <c r="G86" i="24"/>
  <c r="L85" i="24"/>
  <c r="K85" i="24"/>
  <c r="I85" i="24"/>
  <c r="H85" i="24"/>
  <c r="F85" i="24"/>
  <c r="E85" i="24"/>
  <c r="O84" i="24"/>
  <c r="N84" i="24"/>
  <c r="M84" i="24"/>
  <c r="J84" i="24"/>
  <c r="O83" i="24"/>
  <c r="N83" i="24"/>
  <c r="M83" i="24"/>
  <c r="J83" i="24"/>
  <c r="G83" i="24"/>
  <c r="L82" i="24"/>
  <c r="K82" i="24"/>
  <c r="I82" i="24"/>
  <c r="H82" i="24"/>
  <c r="F82" i="24"/>
  <c r="E82" i="24"/>
  <c r="O81" i="24"/>
  <c r="N81" i="24"/>
  <c r="M81" i="24"/>
  <c r="J81" i="24"/>
  <c r="G81" i="24"/>
  <c r="O79" i="24"/>
  <c r="N79" i="24"/>
  <c r="M79" i="24"/>
  <c r="J79" i="24"/>
  <c r="G79" i="24"/>
  <c r="L78" i="24"/>
  <c r="K78" i="24"/>
  <c r="I78" i="24"/>
  <c r="H78" i="24"/>
  <c r="F78" i="24"/>
  <c r="E78" i="24"/>
  <c r="O77" i="24"/>
  <c r="N77" i="24"/>
  <c r="M77" i="24"/>
  <c r="J77" i="24"/>
  <c r="G77" i="24"/>
  <c r="O76" i="24"/>
  <c r="N76" i="24"/>
  <c r="M76" i="24"/>
  <c r="J76" i="24"/>
  <c r="G76" i="24"/>
  <c r="O75" i="24"/>
  <c r="N75" i="24"/>
  <c r="M75" i="24"/>
  <c r="J75" i="24"/>
  <c r="G75" i="24"/>
  <c r="O74" i="24"/>
  <c r="N74" i="24"/>
  <c r="M74" i="24"/>
  <c r="J74" i="24"/>
  <c r="G74" i="24"/>
  <c r="L73" i="24"/>
  <c r="K73" i="24"/>
  <c r="I73" i="24"/>
  <c r="H73" i="24"/>
  <c r="F73" i="24"/>
  <c r="E73" i="24"/>
  <c r="O72" i="24"/>
  <c r="N72" i="24"/>
  <c r="M72" i="24"/>
  <c r="J72" i="24"/>
  <c r="G72" i="24"/>
  <c r="O71" i="24"/>
  <c r="N71" i="24"/>
  <c r="M71" i="24"/>
  <c r="J71" i="24"/>
  <c r="G71" i="24"/>
  <c r="O70" i="24"/>
  <c r="N70" i="24"/>
  <c r="M70" i="24"/>
  <c r="J70" i="24"/>
  <c r="O69" i="24"/>
  <c r="N69" i="24"/>
  <c r="M69" i="24"/>
  <c r="J69" i="24"/>
  <c r="G69" i="24"/>
  <c r="O68" i="24"/>
  <c r="N68" i="24"/>
  <c r="M68" i="24"/>
  <c r="J68" i="24"/>
  <c r="G68" i="24"/>
  <c r="L67" i="24"/>
  <c r="K67" i="24"/>
  <c r="I67" i="24"/>
  <c r="H67" i="24"/>
  <c r="F67" i="24"/>
  <c r="E67" i="24"/>
  <c r="O66" i="24"/>
  <c r="N66" i="24"/>
  <c r="M66" i="24"/>
  <c r="G66" i="24"/>
  <c r="O65" i="24"/>
  <c r="N65" i="24"/>
  <c r="M65" i="24"/>
  <c r="J65" i="24"/>
  <c r="G65" i="24"/>
  <c r="O64" i="24"/>
  <c r="N64" i="24"/>
  <c r="M64" i="24"/>
  <c r="O63" i="24"/>
  <c r="N63" i="24"/>
  <c r="M63" i="24"/>
  <c r="J63" i="24"/>
  <c r="G63" i="24"/>
  <c r="L62" i="24"/>
  <c r="K62" i="24"/>
  <c r="I62" i="24"/>
  <c r="H62" i="24"/>
  <c r="F62" i="24"/>
  <c r="E62" i="24"/>
  <c r="O61" i="24"/>
  <c r="N61" i="24"/>
  <c r="M61" i="24"/>
  <c r="J61" i="24"/>
  <c r="G61" i="24"/>
  <c r="O60" i="24"/>
  <c r="N60" i="24"/>
  <c r="M60" i="24"/>
  <c r="J60" i="24"/>
  <c r="G60" i="24"/>
  <c r="O59" i="24"/>
  <c r="N59" i="24"/>
  <c r="M59" i="24"/>
  <c r="J59" i="24"/>
  <c r="G59" i="24"/>
  <c r="O55" i="24"/>
  <c r="N55" i="24"/>
  <c r="M55" i="24"/>
  <c r="J55" i="24"/>
  <c r="G55" i="24"/>
  <c r="L54" i="24"/>
  <c r="K54" i="24"/>
  <c r="I54" i="24"/>
  <c r="H54" i="24"/>
  <c r="F54" i="24"/>
  <c r="E54" i="24"/>
  <c r="O53" i="24"/>
  <c r="N53" i="24"/>
  <c r="M53" i="24"/>
  <c r="J53" i="24"/>
  <c r="G53" i="24"/>
  <c r="O52" i="24"/>
  <c r="N52" i="24"/>
  <c r="M52" i="24"/>
  <c r="J52" i="24"/>
  <c r="G52" i="24"/>
  <c r="O51" i="24"/>
  <c r="N51" i="24"/>
  <c r="M51" i="24"/>
  <c r="J51" i="24"/>
  <c r="G51" i="24"/>
  <c r="L50" i="24"/>
  <c r="K50" i="24"/>
  <c r="I50" i="24"/>
  <c r="H50" i="24"/>
  <c r="F50" i="24"/>
  <c r="E50" i="24"/>
  <c r="O49" i="24"/>
  <c r="N49" i="24"/>
  <c r="J49" i="24"/>
  <c r="G49" i="24"/>
  <c r="O48" i="24"/>
  <c r="N48" i="24"/>
  <c r="M48" i="24"/>
  <c r="J48" i="24"/>
  <c r="G48" i="24"/>
  <c r="O47" i="24"/>
  <c r="N47" i="24"/>
  <c r="M47" i="24"/>
  <c r="J47" i="24"/>
  <c r="G47" i="24"/>
  <c r="O37" i="24"/>
  <c r="N37" i="24"/>
  <c r="M37" i="24"/>
  <c r="J37" i="24"/>
  <c r="L38" i="24"/>
  <c r="K38" i="24"/>
  <c r="I38" i="24"/>
  <c r="H38" i="24"/>
  <c r="O35" i="24"/>
  <c r="N35" i="24"/>
  <c r="N36" i="24" s="1"/>
  <c r="M35" i="24"/>
  <c r="J35" i="24"/>
  <c r="G35" i="24"/>
  <c r="O34" i="24"/>
  <c r="M34" i="24"/>
  <c r="J34" i="24"/>
  <c r="J36" i="24" s="1"/>
  <c r="G34" i="24"/>
  <c r="G36" i="24" s="1"/>
  <c r="O33" i="24"/>
  <c r="N33" i="24"/>
  <c r="M33" i="24"/>
  <c r="J33" i="24"/>
  <c r="G33" i="24"/>
  <c r="O30" i="24"/>
  <c r="N30" i="24"/>
  <c r="M30" i="24"/>
  <c r="J30" i="24"/>
  <c r="O29" i="24"/>
  <c r="N29" i="24"/>
  <c r="M29" i="24"/>
  <c r="J29" i="24"/>
  <c r="G29" i="24"/>
  <c r="O28" i="24"/>
  <c r="N28" i="24"/>
  <c r="M28" i="24"/>
  <c r="J28" i="24"/>
  <c r="G28" i="24"/>
  <c r="O27" i="24"/>
  <c r="N27" i="24"/>
  <c r="M27" i="24"/>
  <c r="J27" i="24"/>
  <c r="G27" i="24"/>
  <c r="O26" i="24"/>
  <c r="N26" i="24"/>
  <c r="M26" i="24"/>
  <c r="J26" i="24"/>
  <c r="G26" i="24"/>
  <c r="O25" i="24"/>
  <c r="N25" i="24"/>
  <c r="M25" i="24"/>
  <c r="J25" i="24"/>
  <c r="G25" i="24"/>
  <c r="O24" i="24"/>
  <c r="N24" i="24"/>
  <c r="M24" i="24"/>
  <c r="J24" i="24"/>
  <c r="G24" i="24"/>
  <c r="O21" i="24"/>
  <c r="N21" i="24"/>
  <c r="M21" i="24"/>
  <c r="J21" i="24"/>
  <c r="G21" i="24"/>
  <c r="O20" i="24"/>
  <c r="N20" i="24"/>
  <c r="M20" i="24"/>
  <c r="J20" i="24"/>
  <c r="G20" i="24"/>
  <c r="O19" i="24"/>
  <c r="N19" i="24"/>
  <c r="M19" i="24"/>
  <c r="J19" i="24"/>
  <c r="G19" i="24"/>
  <c r="O18" i="24"/>
  <c r="N18" i="24"/>
  <c r="M18" i="24"/>
  <c r="J18" i="24"/>
  <c r="G18" i="24"/>
  <c r="O17" i="24"/>
  <c r="N17" i="24"/>
  <c r="M17" i="24"/>
  <c r="J17" i="24"/>
  <c r="G17" i="24"/>
  <c r="O16" i="24"/>
  <c r="N16" i="24"/>
  <c r="M16" i="24"/>
  <c r="J16" i="24"/>
  <c r="G16" i="24"/>
  <c r="O15" i="24"/>
  <c r="N15" i="24"/>
  <c r="M15" i="24"/>
  <c r="J15" i="24"/>
  <c r="G15" i="24"/>
  <c r="O14" i="24"/>
  <c r="N14" i="24"/>
  <c r="M14" i="24"/>
  <c r="J14" i="24"/>
  <c r="G14" i="24"/>
  <c r="L13" i="24"/>
  <c r="K13" i="24"/>
  <c r="I13" i="24"/>
  <c r="H13" i="24"/>
  <c r="E13" i="24"/>
  <c r="O12" i="24"/>
  <c r="N12" i="24"/>
  <c r="M12" i="24"/>
  <c r="J12" i="24"/>
  <c r="G12" i="24"/>
  <c r="O11" i="24"/>
  <c r="N11" i="24"/>
  <c r="M11" i="24"/>
  <c r="J11" i="24"/>
  <c r="G11" i="24"/>
  <c r="L10" i="24"/>
  <c r="K10" i="24"/>
  <c r="I10" i="24"/>
  <c r="H10" i="24"/>
  <c r="E10" i="24"/>
  <c r="O9" i="24"/>
  <c r="N9" i="24"/>
  <c r="M9" i="24"/>
  <c r="J9" i="24"/>
  <c r="G9" i="24"/>
  <c r="O8" i="24"/>
  <c r="N8" i="24"/>
  <c r="M8" i="24"/>
  <c r="G8" i="24"/>
  <c r="O7" i="24"/>
  <c r="N7" i="24"/>
  <c r="M7" i="24"/>
  <c r="J7" i="24"/>
  <c r="G7" i="24"/>
  <c r="O6" i="24"/>
  <c r="N6" i="24"/>
  <c r="M6" i="24"/>
  <c r="J6" i="24"/>
  <c r="G6" i="24"/>
  <c r="V16" i="25" l="1"/>
  <c r="H24" i="25"/>
  <c r="N22" i="25"/>
  <c r="E104" i="24"/>
  <c r="I104" i="24"/>
  <c r="L104" i="24"/>
  <c r="G115" i="24"/>
  <c r="M115" i="24"/>
  <c r="O115" i="24"/>
  <c r="H104" i="24"/>
  <c r="K104" i="24"/>
  <c r="J115" i="24"/>
  <c r="N115" i="24"/>
  <c r="M36" i="24"/>
  <c r="O113" i="24"/>
  <c r="M113" i="24"/>
  <c r="J113" i="24"/>
  <c r="N113" i="24"/>
  <c r="G113" i="24"/>
  <c r="M100" i="24"/>
  <c r="M102" i="24" s="1"/>
  <c r="J100" i="24"/>
  <c r="J102" i="24" s="1"/>
  <c r="N24" i="25"/>
  <c r="P24" i="25"/>
  <c r="O116" i="24"/>
  <c r="J117" i="24"/>
  <c r="O110" i="24"/>
  <c r="M111" i="24"/>
  <c r="J112" i="24"/>
  <c r="E22" i="25"/>
  <c r="K24" i="25"/>
  <c r="N100" i="24"/>
  <c r="N102" i="24" s="1"/>
  <c r="O114" i="24"/>
  <c r="G100" i="24"/>
  <c r="G102" i="24" s="1"/>
  <c r="O100" i="24"/>
  <c r="O102" i="24" s="1"/>
  <c r="M110" i="24"/>
  <c r="M112" i="24"/>
  <c r="J114" i="24"/>
  <c r="O117" i="24"/>
  <c r="E24" i="25"/>
  <c r="O24" i="25"/>
  <c r="N111" i="24"/>
  <c r="G111" i="24"/>
  <c r="G114" i="24"/>
  <c r="N114" i="24"/>
  <c r="O111" i="24"/>
  <c r="N116" i="24"/>
  <c r="G116" i="24"/>
  <c r="N117" i="24"/>
  <c r="G117" i="24"/>
  <c r="N110" i="24"/>
  <c r="P110" i="24" s="1"/>
  <c r="J111" i="24"/>
  <c r="G112" i="24"/>
  <c r="N112" i="24"/>
  <c r="P112" i="24" s="1"/>
  <c r="AC16" i="25"/>
  <c r="Y16" i="25"/>
  <c r="AA16" i="25"/>
  <c r="X16" i="25"/>
  <c r="AB16" i="25"/>
  <c r="AF16" i="25"/>
  <c r="W16" i="25"/>
  <c r="AG15" i="25"/>
  <c r="K22" i="25"/>
  <c r="H15" i="25"/>
  <c r="K15" i="25"/>
  <c r="H22" i="25"/>
  <c r="O22" i="25"/>
  <c r="P22" i="25"/>
  <c r="Q10" i="25"/>
  <c r="O15" i="25"/>
  <c r="P15" i="25"/>
  <c r="G82" i="24"/>
  <c r="G85" i="24"/>
  <c r="M85" i="24"/>
  <c r="N22" i="24"/>
  <c r="N23" i="24" s="1"/>
  <c r="G31" i="24"/>
  <c r="G32" i="24" s="1"/>
  <c r="O31" i="24"/>
  <c r="O32" i="24" s="1"/>
  <c r="P47" i="24"/>
  <c r="G22" i="24"/>
  <c r="G23" i="24" s="1"/>
  <c r="O22" i="24"/>
  <c r="O23" i="24" s="1"/>
  <c r="J31" i="24"/>
  <c r="J32" i="24" s="1"/>
  <c r="J22" i="24"/>
  <c r="J23" i="24" s="1"/>
  <c r="M31" i="24"/>
  <c r="M32" i="24" s="1"/>
  <c r="P34" i="24"/>
  <c r="O36" i="24"/>
  <c r="P49" i="24"/>
  <c r="P72" i="24"/>
  <c r="J73" i="24"/>
  <c r="P75" i="24"/>
  <c r="G78" i="24"/>
  <c r="P81" i="24"/>
  <c r="M22" i="24"/>
  <c r="M23" i="24" s="1"/>
  <c r="N31" i="24"/>
  <c r="N32" i="24" s="1"/>
  <c r="P16" i="24"/>
  <c r="P19" i="24"/>
  <c r="O13" i="24"/>
  <c r="P55" i="24"/>
  <c r="P27" i="24"/>
  <c r="P68" i="24"/>
  <c r="P52" i="24"/>
  <c r="M67" i="24"/>
  <c r="M62" i="24"/>
  <c r="P93" i="24"/>
  <c r="P65" i="24"/>
  <c r="P15" i="24"/>
  <c r="P51" i="24"/>
  <c r="P63" i="24"/>
  <c r="P17" i="24"/>
  <c r="P35" i="24"/>
  <c r="G94" i="24"/>
  <c r="P97" i="24"/>
  <c r="P77" i="24"/>
  <c r="P88" i="24"/>
  <c r="J89" i="24"/>
  <c r="P103" i="24"/>
  <c r="G73" i="24"/>
  <c r="P25" i="24"/>
  <c r="P26" i="24"/>
  <c r="P28" i="24"/>
  <c r="P29" i="24"/>
  <c r="P59" i="24"/>
  <c r="N89" i="24"/>
  <c r="P96" i="24"/>
  <c r="P60" i="24"/>
  <c r="J67" i="24"/>
  <c r="P70" i="24"/>
  <c r="J82" i="24"/>
  <c r="P84" i="24"/>
  <c r="P87" i="24"/>
  <c r="P91" i="24"/>
  <c r="P92" i="24"/>
  <c r="M10" i="24"/>
  <c r="O78" i="24"/>
  <c r="P8" i="24"/>
  <c r="M13" i="24"/>
  <c r="M54" i="24"/>
  <c r="G62" i="24"/>
  <c r="G67" i="24"/>
  <c r="O73" i="24"/>
  <c r="J78" i="24"/>
  <c r="O82" i="24"/>
  <c r="AG10" i="25"/>
  <c r="M89" i="24"/>
  <c r="P7" i="24"/>
  <c r="G50" i="24"/>
  <c r="P53" i="24"/>
  <c r="J54" i="24"/>
  <c r="J62" i="24"/>
  <c r="P71" i="24"/>
  <c r="P99" i="24"/>
  <c r="AE16" i="25"/>
  <c r="Q6" i="25"/>
  <c r="Q9" i="25"/>
  <c r="Q11" i="25"/>
  <c r="Q13" i="25"/>
  <c r="P6" i="24"/>
  <c r="N10" i="24"/>
  <c r="J13" i="24"/>
  <c r="P14" i="24"/>
  <c r="P18" i="24"/>
  <c r="P24" i="24"/>
  <c r="P30" i="24"/>
  <c r="P33" i="24"/>
  <c r="J50" i="24"/>
  <c r="G54" i="24"/>
  <c r="N54" i="24"/>
  <c r="O62" i="24"/>
  <c r="P66" i="24"/>
  <c r="P69" i="24"/>
  <c r="M73" i="24"/>
  <c r="P76" i="24"/>
  <c r="M82" i="24"/>
  <c r="J85" i="24"/>
  <c r="J94" i="24"/>
  <c r="P101" i="24"/>
  <c r="G13" i="24"/>
  <c r="M38" i="24"/>
  <c r="P48" i="24"/>
  <c r="O54" i="24"/>
  <c r="P61" i="24"/>
  <c r="P64" i="24"/>
  <c r="P74" i="24"/>
  <c r="M78" i="24"/>
  <c r="P83" i="24"/>
  <c r="O89" i="24"/>
  <c r="P98" i="24"/>
  <c r="N67" i="24"/>
  <c r="P11" i="24"/>
  <c r="P37" i="24"/>
  <c r="O50" i="24"/>
  <c r="N62" i="24"/>
  <c r="O67" i="24"/>
  <c r="P79" i="24"/>
  <c r="N82" i="24"/>
  <c r="O85" i="24"/>
  <c r="P86" i="24"/>
  <c r="P90" i="24"/>
  <c r="O94" i="24"/>
  <c r="M94" i="24"/>
  <c r="P21" i="24"/>
  <c r="N73" i="24"/>
  <c r="F38" i="24"/>
  <c r="P95" i="24"/>
  <c r="J10" i="24"/>
  <c r="N13" i="24"/>
  <c r="G10" i="24"/>
  <c r="O10" i="24"/>
  <c r="N50" i="24"/>
  <c r="Q12" i="25"/>
  <c r="P9" i="24"/>
  <c r="P12" i="24"/>
  <c r="P20" i="24"/>
  <c r="J38" i="24"/>
  <c r="M50" i="24"/>
  <c r="N78" i="24"/>
  <c r="N85" i="24"/>
  <c r="G89" i="24"/>
  <c r="AG13" i="25"/>
  <c r="E15" i="25"/>
  <c r="N94" i="24"/>
  <c r="AG14" i="25"/>
  <c r="Q7" i="25"/>
  <c r="P115" i="24" l="1"/>
  <c r="J104" i="24"/>
  <c r="M104" i="24"/>
  <c r="O38" i="24"/>
  <c r="O104" i="24" s="1"/>
  <c r="F104" i="24"/>
  <c r="P113" i="24"/>
  <c r="P62" i="24"/>
  <c r="P116" i="24"/>
  <c r="P117" i="24"/>
  <c r="P114" i="24"/>
  <c r="Q24" i="25"/>
  <c r="P22" i="24"/>
  <c r="P23" i="24" s="1"/>
  <c r="P100" i="24"/>
  <c r="P102" i="24" s="1"/>
  <c r="P111" i="24"/>
  <c r="AG16" i="25"/>
  <c r="Q15" i="25"/>
  <c r="Q22" i="25"/>
  <c r="P89" i="24"/>
  <c r="P31" i="24"/>
  <c r="P32" i="24" s="1"/>
  <c r="P36" i="24"/>
  <c r="P73" i="24"/>
  <c r="P13" i="24"/>
  <c r="P10" i="24"/>
  <c r="P82" i="24"/>
  <c r="P94" i="24"/>
  <c r="P85" i="24"/>
  <c r="P78" i="24"/>
  <c r="P54" i="24"/>
  <c r="P50" i="24"/>
  <c r="P67" i="24"/>
  <c r="N38" i="24"/>
  <c r="P38" i="24" s="1"/>
  <c r="G38" i="24"/>
  <c r="G104" i="24" s="1"/>
  <c r="P104" i="24" l="1"/>
  <c r="N104" i="24"/>
</calcChain>
</file>

<file path=xl/comments1.xml><?xml version="1.0" encoding="utf-8"?>
<comments xmlns="http://schemas.openxmlformats.org/spreadsheetml/2006/main">
  <authors>
    <author>Administrator</author>
  </authors>
  <commentList>
    <comment ref="B10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御船が丘小を一番下から、橘小と山内東小の間に移した</t>
        </r>
      </text>
    </comment>
  </commentList>
</comments>
</file>

<file path=xl/comments2.xml><?xml version="1.0" encoding="utf-8"?>
<comments xmlns="http://schemas.openxmlformats.org/spreadsheetml/2006/main">
  <authors>
    <author>篠原　綾乃（教育総務課）</author>
  </authors>
  <commentList>
    <comment ref="A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主事・実習助手要確認
</t>
        </r>
      </text>
    </comment>
  </commentList>
</comments>
</file>

<file path=xl/sharedStrings.xml><?xml version="1.0" encoding="utf-8"?>
<sst xmlns="http://schemas.openxmlformats.org/spreadsheetml/2006/main" count="2732" uniqueCount="848">
  <si>
    <t>学校名</t>
  </si>
  <si>
    <t>単式学級</t>
    <rPh sb="0" eb="2">
      <t>タンシキ</t>
    </rPh>
    <rPh sb="2" eb="4">
      <t>ガッキュウ</t>
    </rPh>
    <phoneticPr fontId="4"/>
  </si>
  <si>
    <t>合計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</si>
  <si>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</si>
  <si>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</si>
  <si>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</si>
  <si>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</si>
  <si>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</si>
  <si>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</si>
  <si>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</si>
  <si>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</si>
  <si>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</si>
  <si>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厳木</t>
  </si>
  <si>
    <t>鳥栖</t>
  </si>
  <si>
    <t>伊万里</t>
  </si>
  <si>
    <t>武雄</t>
  </si>
  <si>
    <t>牛津</t>
  </si>
  <si>
    <t>神埼</t>
  </si>
  <si>
    <t>計</t>
    <rPh sb="0" eb="1">
      <t>ケイ</t>
    </rPh>
    <phoneticPr fontId="4"/>
  </si>
  <si>
    <t>（単位：人）</t>
    <rPh sb="1" eb="3">
      <t>タンイ</t>
    </rPh>
    <rPh sb="4" eb="5">
      <t>ニン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</si>
  <si>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</si>
  <si>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学  校  名</t>
  </si>
  <si>
    <t>副校長</t>
    <rPh sb="0" eb="3">
      <t>フクコウチョウ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</si>
  <si>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</si>
  <si>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</si>
  <si>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</si>
  <si>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</si>
  <si>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</si>
  <si>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</si>
  <si>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</si>
  <si>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</si>
  <si>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</si>
  <si>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</si>
  <si>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</si>
  <si>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</si>
  <si>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その他</t>
    <phoneticPr fontId="4"/>
  </si>
  <si>
    <t>育児休業</t>
  </si>
  <si>
    <t>充て指導主事</t>
    <rPh sb="0" eb="1">
      <t>ア</t>
    </rPh>
    <rPh sb="2" eb="4">
      <t>シドウ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</si>
  <si>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</si>
  <si>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致遠館</t>
  </si>
  <si>
    <t>唐津東</t>
  </si>
  <si>
    <t>小城</t>
  </si>
  <si>
    <t>本務職員数</t>
    <rPh sb="0" eb="2">
      <t>ホンム</t>
    </rPh>
    <rPh sb="2" eb="5">
      <t>ショクインスウ</t>
    </rPh>
    <phoneticPr fontId="4"/>
  </si>
  <si>
    <t>学校名</t>
    <rPh sb="0" eb="2">
      <t>ガッコウ</t>
    </rPh>
    <rPh sb="2" eb="3">
      <t>メイ</t>
    </rPh>
    <phoneticPr fontId="4"/>
  </si>
  <si>
    <t>～</t>
    <phoneticPr fontId="4"/>
  </si>
  <si>
    <t>歳</t>
    <rPh sb="0" eb="1">
      <t>サイ</t>
    </rPh>
    <phoneticPr fontId="4"/>
  </si>
  <si>
    <t>以上</t>
    <rPh sb="0" eb="2">
      <t>イジョウ</t>
    </rPh>
    <phoneticPr fontId="4"/>
  </si>
  <si>
    <t>合　　計</t>
  </si>
  <si>
    <t>講師</t>
    <rPh sb="0" eb="2">
      <t>コウシ</t>
    </rPh>
    <phoneticPr fontId="4"/>
  </si>
  <si>
    <t>実習助手</t>
    <rPh sb="0" eb="2">
      <t>ジッシュウ</t>
    </rPh>
    <rPh sb="2" eb="4">
      <t>ジョシュ</t>
    </rPh>
    <phoneticPr fontId="4"/>
  </si>
  <si>
    <t>用務員</t>
    <rPh sb="0" eb="3">
      <t>ヨウムイン</t>
    </rPh>
    <phoneticPr fontId="4"/>
  </si>
  <si>
    <t>生　　　　　　　徒　　　　　　　数　　　　（人）</t>
    <rPh sb="22" eb="23">
      <t>ニン</t>
    </rPh>
    <phoneticPr fontId="4"/>
  </si>
  <si>
    <t>普通科</t>
  </si>
  <si>
    <t>商業科</t>
  </si>
  <si>
    <t>計</t>
    <phoneticPr fontId="4"/>
  </si>
  <si>
    <t>（単位：学級）</t>
    <rPh sb="1" eb="3">
      <t>タンイ</t>
    </rPh>
    <rPh sb="4" eb="6">
      <t>ガッキュウ</t>
    </rPh>
    <phoneticPr fontId="4"/>
  </si>
  <si>
    <t>小学部</t>
  </si>
  <si>
    <t>中学部</t>
  </si>
  <si>
    <t>高等部</t>
  </si>
  <si>
    <t>学校給食調理員</t>
    <phoneticPr fontId="4"/>
  </si>
  <si>
    <t>養護職員</t>
    <phoneticPr fontId="4"/>
  </si>
  <si>
    <t>学校栄養職員</t>
    <phoneticPr fontId="4"/>
  </si>
  <si>
    <t>（６）県立高等学校</t>
    <phoneticPr fontId="18"/>
  </si>
  <si>
    <t>学級数</t>
  </si>
  <si>
    <t>大学科名</t>
  </si>
  <si>
    <t>小学科名</t>
  </si>
  <si>
    <t>１     年</t>
    <rPh sb="6" eb="7">
      <t>ネン</t>
    </rPh>
    <phoneticPr fontId="18"/>
  </si>
  <si>
    <t>２     年</t>
    <rPh sb="6" eb="7">
      <t>ネン</t>
    </rPh>
    <phoneticPr fontId="18"/>
  </si>
  <si>
    <t>３     年</t>
    <rPh sb="6" eb="7">
      <t>ネン</t>
    </rPh>
    <phoneticPr fontId="18"/>
  </si>
  <si>
    <t>合　　　計</t>
  </si>
  <si>
    <t>ﾎ-ﾑﾙ-ﾑ</t>
  </si>
  <si>
    <t>数</t>
  </si>
  <si>
    <t>佐賀東</t>
  </si>
  <si>
    <t>佐賀西</t>
  </si>
  <si>
    <t>佐賀北</t>
  </si>
  <si>
    <t>芸術科</t>
    <rPh sb="0" eb="2">
      <t>ゲイジュツ</t>
    </rPh>
    <rPh sb="2" eb="3">
      <t>カ</t>
    </rPh>
    <phoneticPr fontId="4"/>
  </si>
  <si>
    <t>理数科</t>
  </si>
  <si>
    <t>唐津西</t>
  </si>
  <si>
    <t>武雄</t>
    <phoneticPr fontId="4"/>
  </si>
  <si>
    <t>鹿島</t>
    <phoneticPr fontId="4"/>
  </si>
  <si>
    <t>赤門学舎</t>
    <rPh sb="0" eb="2">
      <t>アカモン</t>
    </rPh>
    <rPh sb="2" eb="4">
      <t>ガクシャ</t>
    </rPh>
    <phoneticPr fontId="4"/>
  </si>
  <si>
    <t>普通科</t>
    <phoneticPr fontId="4"/>
  </si>
  <si>
    <t>大手門学舎</t>
    <rPh sb="0" eb="3">
      <t>オオテモン</t>
    </rPh>
    <rPh sb="3" eb="5">
      <t>ガクシャ</t>
    </rPh>
    <phoneticPr fontId="4"/>
  </si>
  <si>
    <t>商業科</t>
    <rPh sb="0" eb="3">
      <t>ショウギョウカ</t>
    </rPh>
    <phoneticPr fontId="4"/>
  </si>
  <si>
    <t>家庭科</t>
    <rPh sb="0" eb="3">
      <t>カテイカ</t>
    </rPh>
    <phoneticPr fontId="4"/>
  </si>
  <si>
    <t>食品調理科</t>
    <rPh sb="0" eb="2">
      <t>ショクヒン</t>
    </rPh>
    <rPh sb="2" eb="4">
      <t>チョウリ</t>
    </rPh>
    <rPh sb="4" eb="5">
      <t>カ</t>
    </rPh>
    <phoneticPr fontId="4"/>
  </si>
  <si>
    <t>三養基</t>
  </si>
  <si>
    <t>白石</t>
    <phoneticPr fontId="4"/>
  </si>
  <si>
    <t>普通科キャンパス</t>
    <rPh sb="0" eb="3">
      <t>フツウカ</t>
    </rPh>
    <phoneticPr fontId="4"/>
  </si>
  <si>
    <t>商業科キャンパス</t>
    <rPh sb="0" eb="3">
      <t>ショウギョウカ</t>
    </rPh>
    <phoneticPr fontId="4"/>
  </si>
  <si>
    <t>情報ビジネス科</t>
    <rPh sb="0" eb="2">
      <t>ジョウホウ</t>
    </rPh>
    <rPh sb="6" eb="7">
      <t>カ</t>
    </rPh>
    <phoneticPr fontId="4"/>
  </si>
  <si>
    <t>太良</t>
  </si>
  <si>
    <t>唐津南</t>
  </si>
  <si>
    <t>農業科</t>
  </si>
  <si>
    <t>生産技術科</t>
  </si>
  <si>
    <t>食品流通科</t>
  </si>
  <si>
    <t>家庭科</t>
  </si>
  <si>
    <t>生活教養科</t>
    <rPh sb="2" eb="4">
      <t>キョウヨウ</t>
    </rPh>
    <phoneticPr fontId="4"/>
  </si>
  <si>
    <t>高志館</t>
  </si>
  <si>
    <t>園芸科学科</t>
    <rPh sb="0" eb="2">
      <t>エンゲイ</t>
    </rPh>
    <rPh sb="2" eb="4">
      <t>カガク</t>
    </rPh>
    <rPh sb="4" eb="5">
      <t>カ</t>
    </rPh>
    <phoneticPr fontId="5"/>
  </si>
  <si>
    <t>佐賀農業</t>
  </si>
  <si>
    <t>環境工学科</t>
    <rPh sb="0" eb="2">
      <t>カンキョウ</t>
    </rPh>
    <rPh sb="2" eb="5">
      <t>コウガクカ</t>
    </rPh>
    <phoneticPr fontId="5"/>
  </si>
  <si>
    <t>食品科学科</t>
    <rPh sb="0" eb="1">
      <t>ショクヒン</t>
    </rPh>
    <rPh sb="1" eb="4">
      <t>カガクカ</t>
    </rPh>
    <phoneticPr fontId="5"/>
  </si>
  <si>
    <t>農業科学科</t>
    <rPh sb="0" eb="2">
      <t>ノウギョウ</t>
    </rPh>
    <rPh sb="2" eb="5">
      <t>カガクカ</t>
    </rPh>
    <phoneticPr fontId="5"/>
  </si>
  <si>
    <t>佐賀工業</t>
  </si>
  <si>
    <t>工業科</t>
  </si>
  <si>
    <t>機械科</t>
  </si>
  <si>
    <t>電気科</t>
  </si>
  <si>
    <t>建築科</t>
  </si>
  <si>
    <t>唐津工業</t>
  </si>
  <si>
    <t>土木科</t>
  </si>
  <si>
    <t>鳥栖工業</t>
  </si>
  <si>
    <t>電子機械科</t>
  </si>
  <si>
    <t>有田工業</t>
  </si>
  <si>
    <t>ﾃﾞｻﾞｲﾝ科</t>
  </si>
  <si>
    <t>ｾﾗﾐｯｸ科</t>
  </si>
  <si>
    <t>佐賀商業</t>
  </si>
  <si>
    <t>情報処理科</t>
  </si>
  <si>
    <t>唐津商業</t>
  </si>
  <si>
    <t>会計科</t>
  </si>
  <si>
    <t>鳥栖商業</t>
  </si>
  <si>
    <t>情報管理科</t>
    <rPh sb="2" eb="4">
      <t>カンリ</t>
    </rPh>
    <phoneticPr fontId="4"/>
  </si>
  <si>
    <t>流通経済科</t>
  </si>
  <si>
    <t>伊万里商業</t>
  </si>
  <si>
    <t>生活経営科</t>
  </si>
  <si>
    <t>服飾ﾃﾞｻﾞｲﾝ科</t>
  </si>
  <si>
    <t>食品調理科</t>
  </si>
  <si>
    <t>ﾌｰﾄﾞﾃﾞｻﾞｲﾝ科</t>
    <rPh sb="10" eb="11">
      <t>カ</t>
    </rPh>
    <phoneticPr fontId="4"/>
  </si>
  <si>
    <t>神埼清明</t>
  </si>
  <si>
    <t>総合学科</t>
  </si>
  <si>
    <t>多久</t>
  </si>
  <si>
    <t>嬉野</t>
    <phoneticPr fontId="4"/>
  </si>
  <si>
    <t>塩田校舎</t>
    <rPh sb="0" eb="2">
      <t>シオタ</t>
    </rPh>
    <rPh sb="2" eb="4">
      <t>コウシャ</t>
    </rPh>
    <phoneticPr fontId="4"/>
  </si>
  <si>
    <t>工業科</t>
    <phoneticPr fontId="4"/>
  </si>
  <si>
    <t>機械科</t>
    <phoneticPr fontId="4"/>
  </si>
  <si>
    <t>電気科</t>
    <phoneticPr fontId="4"/>
  </si>
  <si>
    <t>建築科</t>
    <rPh sb="0" eb="2">
      <t>ケンチク</t>
    </rPh>
    <phoneticPr fontId="4"/>
  </si>
  <si>
    <t>嬉野校舎</t>
    <rPh sb="0" eb="2">
      <t>ウレシノ</t>
    </rPh>
    <rPh sb="2" eb="4">
      <t>コウシャ</t>
    </rPh>
    <phoneticPr fontId="4"/>
  </si>
  <si>
    <t>総合学科</t>
    <rPh sb="0" eb="2">
      <t>ソウゴウ</t>
    </rPh>
    <rPh sb="2" eb="4">
      <t>ガッカ</t>
    </rPh>
    <phoneticPr fontId="4"/>
  </si>
  <si>
    <t>唐津青翔</t>
  </si>
  <si>
    <r>
      <t>①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大学科別生徒数内訳（再掲）[全日制]</t>
    </r>
    <phoneticPr fontId="18"/>
  </si>
  <si>
    <t>生                 徒                 数　　　（人）</t>
    <rPh sb="41" eb="42">
      <t>ニン</t>
    </rPh>
    <phoneticPr fontId="4"/>
  </si>
  <si>
    <t>合        計</t>
    <phoneticPr fontId="4"/>
  </si>
  <si>
    <t>大 学 科</t>
    <phoneticPr fontId="4"/>
  </si>
  <si>
    <t>芸術科</t>
    <rPh sb="0" eb="2">
      <t>ゲイジュツ</t>
    </rPh>
    <phoneticPr fontId="4"/>
  </si>
  <si>
    <t>別 内 訳</t>
    <phoneticPr fontId="4"/>
  </si>
  <si>
    <t>総合学科</t>
    <phoneticPr fontId="4"/>
  </si>
  <si>
    <t>生                    徒                    数　　　　　　（人）</t>
    <rPh sb="50" eb="51">
      <t>ニン</t>
    </rPh>
    <phoneticPr fontId="4"/>
  </si>
  <si>
    <t>学　校　名</t>
    <phoneticPr fontId="4"/>
  </si>
  <si>
    <t>小 学 科 名</t>
    <phoneticPr fontId="4"/>
  </si>
  <si>
    <t>区分</t>
  </si>
  <si>
    <t>生                    徒                    数　　　　（人）</t>
    <rPh sb="48" eb="49">
      <t>ニン</t>
    </rPh>
    <phoneticPr fontId="4"/>
  </si>
  <si>
    <t>１年</t>
    <rPh sb="1" eb="2">
      <t>ネン</t>
    </rPh>
    <phoneticPr fontId="18"/>
  </si>
  <si>
    <t>２年</t>
    <rPh sb="1" eb="2">
      <t>ネン</t>
    </rPh>
    <phoneticPr fontId="18"/>
  </si>
  <si>
    <t>３年</t>
    <rPh sb="1" eb="2">
      <t>ネン</t>
    </rPh>
    <phoneticPr fontId="18"/>
  </si>
  <si>
    <t>４年</t>
    <rPh sb="1" eb="2">
      <t>ネン</t>
    </rPh>
    <phoneticPr fontId="18"/>
  </si>
  <si>
    <t>合計</t>
    <rPh sb="0" eb="2">
      <t>ゴウケイ</t>
    </rPh>
    <phoneticPr fontId="18"/>
  </si>
  <si>
    <t>ﾎｰﾑﾙｰﾑ</t>
  </si>
  <si>
    <t>～</t>
    <phoneticPr fontId="4"/>
  </si>
  <si>
    <t>～</t>
    <phoneticPr fontId="4"/>
  </si>
  <si>
    <t>～</t>
    <phoneticPr fontId="4"/>
  </si>
  <si>
    <t>機械･電気科</t>
    <phoneticPr fontId="4"/>
  </si>
  <si>
    <t>普通科</t>
    <phoneticPr fontId="4"/>
  </si>
  <si>
    <t>ｾﾗﾐｯｸ･ﾃﾞｻﾞｲﾝ科</t>
    <rPh sb="12" eb="13">
      <t>カ</t>
    </rPh>
    <phoneticPr fontId="3"/>
  </si>
  <si>
    <t>被服科</t>
  </si>
  <si>
    <t>合　　　　計</t>
    <phoneticPr fontId="4"/>
  </si>
  <si>
    <r>
      <t>②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大学科別生徒数内訳（再掲）[定時制]</t>
    </r>
    <phoneticPr fontId="18"/>
  </si>
  <si>
    <t>大学科名</t>
    <rPh sb="0" eb="1">
      <t>ダイ</t>
    </rPh>
    <phoneticPr fontId="4"/>
  </si>
  <si>
    <t>生        　　　　徒       　　　　 数　　　　（人）</t>
    <rPh sb="0" eb="1">
      <t>ショウ</t>
    </rPh>
    <rPh sb="13" eb="14">
      <t>タダ</t>
    </rPh>
    <rPh sb="26" eb="27">
      <t>カズ</t>
    </rPh>
    <rPh sb="32" eb="33">
      <t>ニン</t>
    </rPh>
    <phoneticPr fontId="18"/>
  </si>
  <si>
    <t>大学科
別内訳</t>
    <phoneticPr fontId="4"/>
  </si>
  <si>
    <t>普通科</t>
    <phoneticPr fontId="4"/>
  </si>
  <si>
    <t>本務教員数</t>
    <rPh sb="0" eb="2">
      <t>ホンム</t>
    </rPh>
    <rPh sb="2" eb="4">
      <t>キョウイン</t>
    </rPh>
    <rPh sb="4" eb="5">
      <t>カズ</t>
    </rPh>
    <phoneticPr fontId="18"/>
  </si>
  <si>
    <t>主      任     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</si>
  <si>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18"/>
  </si>
  <si>
    <t>( 再           掲 )</t>
  </si>
  <si>
    <t>休職者等(再掲)</t>
  </si>
  <si>
    <t>校長</t>
  </si>
  <si>
    <t>教頭</t>
  </si>
  <si>
    <t>養護教諭</t>
  </si>
  <si>
    <t>養護助教諭</t>
  </si>
  <si>
    <t>学校図書館事務員</t>
    <phoneticPr fontId="18"/>
  </si>
  <si>
    <t>養護職員</t>
  </si>
  <si>
    <t>農場員</t>
    <rPh sb="0" eb="2">
      <t>ノウジョウ</t>
    </rPh>
    <rPh sb="2" eb="3">
      <t>イン</t>
    </rPh>
    <phoneticPr fontId="4"/>
  </si>
  <si>
    <t>生徒指導主事</t>
  </si>
  <si>
    <t>進路指導主事</t>
  </si>
  <si>
    <t>学科主任</t>
  </si>
  <si>
    <t>農場長</t>
  </si>
  <si>
    <t>司書教諭</t>
    <rPh sb="0" eb="2">
      <t>シショ</t>
    </rPh>
    <rPh sb="2" eb="4">
      <t>キョウユ</t>
    </rPh>
    <phoneticPr fontId="18"/>
  </si>
  <si>
    <t>休職</t>
  </si>
  <si>
    <t>充て指導主事</t>
    <rPh sb="0" eb="1">
      <t>ア</t>
    </rPh>
    <rPh sb="2" eb="4">
      <t>シドウ</t>
    </rPh>
    <phoneticPr fontId="18"/>
  </si>
  <si>
    <t>教委事務局等勤務者・
その他</t>
    <rPh sb="0" eb="1">
      <t>キョウ</t>
    </rPh>
    <rPh sb="1" eb="2">
      <t>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</si>
  <si>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rPh sb="11" eb="13">
      <t>カイガイ</t>
    </rPh>
    <rPh sb="13" eb="16">
      <t>ニホンジン</t>
    </rPh>
    <rPh sb="16" eb="18">
      <t>ガッコウ</t>
    </rPh>
    <rPh sb="18" eb="20">
      <t>ハケン</t>
    </rPh>
    <rPh sb="20" eb="21">
      <t>シャ</t>
    </rPh>
    <phoneticPr fontId="4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</si>
  <si>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18"/>
  </si>
  <si>
    <t>その他</t>
    <phoneticPr fontId="4"/>
  </si>
  <si>
    <t>組合専従</t>
    <phoneticPr fontId="18"/>
  </si>
  <si>
    <t>職務上疾病</t>
    <rPh sb="0" eb="2">
      <t>ショクム</t>
    </rPh>
    <rPh sb="2" eb="3">
      <t>ジョウ</t>
    </rPh>
    <rPh sb="3" eb="4">
      <t>シツ</t>
    </rPh>
    <rPh sb="4" eb="5">
      <t>ビョウ</t>
    </rPh>
    <phoneticPr fontId="4"/>
  </si>
  <si>
    <t>（全日制）</t>
    <rPh sb="1" eb="4">
      <t>ゼンニチセイ</t>
    </rPh>
    <phoneticPr fontId="18"/>
  </si>
  <si>
    <t>佐賀東</t>
    <phoneticPr fontId="4"/>
  </si>
  <si>
    <t>佐賀西</t>
    <rPh sb="2" eb="3">
      <t>ニシ</t>
    </rPh>
    <phoneticPr fontId="4"/>
  </si>
  <si>
    <t>佐賀北</t>
    <phoneticPr fontId="4"/>
  </si>
  <si>
    <t>致遠館</t>
    <phoneticPr fontId="4"/>
  </si>
  <si>
    <t>唐津東</t>
    <phoneticPr fontId="4"/>
  </si>
  <si>
    <t>唐津西</t>
    <phoneticPr fontId="4"/>
  </si>
  <si>
    <t>鳥栖</t>
    <phoneticPr fontId="4"/>
  </si>
  <si>
    <t>伊万里</t>
    <phoneticPr fontId="4"/>
  </si>
  <si>
    <t>武雄</t>
    <phoneticPr fontId="4"/>
  </si>
  <si>
    <t>（赤門）</t>
    <rPh sb="1" eb="3">
      <t>アカモン</t>
    </rPh>
    <phoneticPr fontId="4"/>
  </si>
  <si>
    <t>鹿島</t>
    <rPh sb="0" eb="2">
      <t>カシマ</t>
    </rPh>
    <phoneticPr fontId="4"/>
  </si>
  <si>
    <t>（大手門）</t>
    <rPh sb="1" eb="4">
      <t>オオテモン</t>
    </rPh>
    <phoneticPr fontId="4"/>
  </si>
  <si>
    <t>神埼</t>
    <phoneticPr fontId="4"/>
  </si>
  <si>
    <t>三養基</t>
    <phoneticPr fontId="4"/>
  </si>
  <si>
    <t>小城</t>
    <phoneticPr fontId="4"/>
  </si>
  <si>
    <t>厳木</t>
    <phoneticPr fontId="4"/>
  </si>
  <si>
    <t>（普通）</t>
    <rPh sb="1" eb="3">
      <t>フツウ</t>
    </rPh>
    <phoneticPr fontId="4"/>
  </si>
  <si>
    <t>白石</t>
    <rPh sb="0" eb="2">
      <t>シロイシ</t>
    </rPh>
    <phoneticPr fontId="4"/>
  </si>
  <si>
    <t>（商業）</t>
    <rPh sb="1" eb="3">
      <t>ショウギョウ</t>
    </rPh>
    <phoneticPr fontId="4"/>
  </si>
  <si>
    <t>太良</t>
    <phoneticPr fontId="4"/>
  </si>
  <si>
    <t>唐津南</t>
    <phoneticPr fontId="4"/>
  </si>
  <si>
    <t>高志館</t>
    <rPh sb="0" eb="1">
      <t>コウ</t>
    </rPh>
    <rPh sb="1" eb="2">
      <t>シ</t>
    </rPh>
    <rPh sb="2" eb="3">
      <t>カン</t>
    </rPh>
    <phoneticPr fontId="4"/>
  </si>
  <si>
    <t>佐賀農業</t>
    <rPh sb="0" eb="2">
      <t>サガ</t>
    </rPh>
    <rPh sb="2" eb="4">
      <t>ノウギョウ</t>
    </rPh>
    <phoneticPr fontId="4"/>
  </si>
  <si>
    <t>佐賀工業</t>
    <phoneticPr fontId="4"/>
  </si>
  <si>
    <t>唐津工業</t>
    <phoneticPr fontId="4"/>
  </si>
  <si>
    <t>鳥栖工業</t>
    <phoneticPr fontId="4"/>
  </si>
  <si>
    <t>鳥栖工業</t>
    <phoneticPr fontId="4"/>
  </si>
  <si>
    <t>有田工業</t>
    <phoneticPr fontId="4"/>
  </si>
  <si>
    <t>佐賀商業</t>
    <phoneticPr fontId="4"/>
  </si>
  <si>
    <t>唐津商業</t>
    <phoneticPr fontId="4"/>
  </si>
  <si>
    <t>鳥栖商業</t>
    <phoneticPr fontId="4"/>
  </si>
  <si>
    <t>伊万里商業</t>
    <phoneticPr fontId="4"/>
  </si>
  <si>
    <t>牛津</t>
    <phoneticPr fontId="4"/>
  </si>
  <si>
    <t>神埼清明</t>
    <rPh sb="0" eb="2">
      <t>カンザキ</t>
    </rPh>
    <rPh sb="2" eb="4">
      <t>セイメイ</t>
    </rPh>
    <phoneticPr fontId="4"/>
  </si>
  <si>
    <t>多久</t>
    <rPh sb="0" eb="2">
      <t>タク</t>
    </rPh>
    <phoneticPr fontId="4"/>
  </si>
  <si>
    <t>嬉野</t>
    <phoneticPr fontId="4"/>
  </si>
  <si>
    <t>（塩田）</t>
    <rPh sb="1" eb="3">
      <t>シオタ</t>
    </rPh>
    <phoneticPr fontId="4"/>
  </si>
  <si>
    <t>嬉野</t>
    <rPh sb="0" eb="2">
      <t>ウレシノ</t>
    </rPh>
    <phoneticPr fontId="4"/>
  </si>
  <si>
    <t>（嬉野）</t>
    <rPh sb="1" eb="3">
      <t>ウレシノ</t>
    </rPh>
    <phoneticPr fontId="4"/>
  </si>
  <si>
    <t>唐津青翔</t>
    <phoneticPr fontId="4"/>
  </si>
  <si>
    <t>（定時制）</t>
    <rPh sb="1" eb="3">
      <t>テイジ</t>
    </rPh>
    <rPh sb="3" eb="4">
      <t>セイ</t>
    </rPh>
    <phoneticPr fontId="18"/>
  </si>
  <si>
    <t>（通信制）</t>
    <rPh sb="1" eb="4">
      <t>ツウシンセイ</t>
    </rPh>
    <phoneticPr fontId="18"/>
  </si>
  <si>
    <t>（７）公立特別支援学校</t>
    <rPh sb="5" eb="7">
      <t>トクベツ</t>
    </rPh>
    <rPh sb="7" eb="9">
      <t>シエン</t>
    </rPh>
    <phoneticPr fontId="4"/>
  </si>
  <si>
    <t>幼児</t>
    <rPh sb="1" eb="2">
      <t>ジ</t>
    </rPh>
    <phoneticPr fontId="4"/>
  </si>
  <si>
    <t>訪問学級生</t>
    <rPh sb="4" eb="5">
      <t>セイ</t>
    </rPh>
    <phoneticPr fontId="4"/>
  </si>
  <si>
    <t>寄宿生</t>
  </si>
  <si>
    <t>再  掲</t>
    <phoneticPr fontId="4"/>
  </si>
  <si>
    <t>再  掲</t>
    <phoneticPr fontId="4"/>
  </si>
  <si>
    <t>盲</t>
  </si>
  <si>
    <t>幼稚部</t>
  </si>
  <si>
    <t>高等部専攻科</t>
  </si>
  <si>
    <t>ろう</t>
  </si>
  <si>
    <t>金立特別支援</t>
    <rPh sb="2" eb="4">
      <t>トクベツ</t>
    </rPh>
    <rPh sb="4" eb="6">
      <t>シエン</t>
    </rPh>
    <phoneticPr fontId="4"/>
  </si>
  <si>
    <t>大和特別支援</t>
    <rPh sb="2" eb="4">
      <t>トクベツ</t>
    </rPh>
    <rPh sb="4" eb="6">
      <t>シエン</t>
    </rPh>
    <phoneticPr fontId="4"/>
  </si>
  <si>
    <t>中原特別支援</t>
    <rPh sb="2" eb="4">
      <t>トクベツ</t>
    </rPh>
    <rPh sb="4" eb="6">
      <t>シエン</t>
    </rPh>
    <phoneticPr fontId="4"/>
  </si>
  <si>
    <t>高等部</t>
    <rPh sb="0" eb="2">
      <t>コウトウ</t>
    </rPh>
    <phoneticPr fontId="4"/>
  </si>
  <si>
    <t>高等部</t>
    <rPh sb="0" eb="2">
      <t>コウトウ</t>
    </rPh>
    <rPh sb="2" eb="3">
      <t>ブ</t>
    </rPh>
    <phoneticPr fontId="4"/>
  </si>
  <si>
    <t>中原特別支援
鳥栖田代分校</t>
    <rPh sb="2" eb="4">
      <t>トクベツ</t>
    </rPh>
    <rPh sb="4" eb="6">
      <t>シエン</t>
    </rPh>
    <phoneticPr fontId="4"/>
  </si>
  <si>
    <t>伊万里
特別支援</t>
    <phoneticPr fontId="4"/>
  </si>
  <si>
    <t>伊万里
特別支援</t>
    <phoneticPr fontId="4"/>
  </si>
  <si>
    <t>唐津特別支援</t>
    <rPh sb="0" eb="2">
      <t>カラツ</t>
    </rPh>
    <rPh sb="2" eb="4">
      <t>トクベツ</t>
    </rPh>
    <rPh sb="4" eb="6">
      <t>シエン</t>
    </rPh>
    <phoneticPr fontId="4"/>
  </si>
  <si>
    <t>唐津特別支援
好学舎分校</t>
    <rPh sb="0" eb="2">
      <t>カラツ</t>
    </rPh>
    <rPh sb="2" eb="4">
      <t>トクベツ</t>
    </rPh>
    <rPh sb="4" eb="6">
      <t>シエン</t>
    </rPh>
    <rPh sb="7" eb="9">
      <t>コウガク</t>
    </rPh>
    <rPh sb="9" eb="10">
      <t>シャ</t>
    </rPh>
    <phoneticPr fontId="4"/>
  </si>
  <si>
    <t>うれしの
特別支援</t>
    <phoneticPr fontId="4"/>
  </si>
  <si>
    <t>うれしの
特別支援</t>
    <phoneticPr fontId="4"/>
  </si>
  <si>
    <t>特別支援計</t>
    <rPh sb="0" eb="2">
      <t>トクベツ</t>
    </rPh>
    <rPh sb="2" eb="4">
      <t>シエン</t>
    </rPh>
    <rPh sb="4" eb="5">
      <t>ケイ</t>
    </rPh>
    <phoneticPr fontId="4"/>
  </si>
  <si>
    <t>幼稚部</t>
    <phoneticPr fontId="4"/>
  </si>
  <si>
    <t>小学部</t>
    <phoneticPr fontId="4"/>
  </si>
  <si>
    <t>高等部</t>
    <rPh sb="0" eb="3">
      <t>コウトウブ</t>
    </rPh>
    <phoneticPr fontId="4"/>
  </si>
  <si>
    <t>高等部専攻科</t>
    <rPh sb="0" eb="3">
      <t>コウトウブ</t>
    </rPh>
    <rPh sb="3" eb="5">
      <t>センコウ</t>
    </rPh>
    <phoneticPr fontId="4"/>
  </si>
  <si>
    <t>小学部</t>
    <rPh sb="0" eb="1">
      <t>ショウ</t>
    </rPh>
    <rPh sb="1" eb="3">
      <t>ガクブ</t>
    </rPh>
    <phoneticPr fontId="4"/>
  </si>
  <si>
    <t>中学部</t>
    <rPh sb="0" eb="2">
      <t>チュウガク</t>
    </rPh>
    <rPh sb="2" eb="3">
      <t>ブ</t>
    </rPh>
    <phoneticPr fontId="4"/>
  </si>
  <si>
    <t>高    等    部</t>
    <rPh sb="0" eb="1">
      <t>コウ</t>
    </rPh>
    <rPh sb="5" eb="6">
      <t>トウ</t>
    </rPh>
    <rPh sb="10" eb="11">
      <t>ブ</t>
    </rPh>
    <phoneticPr fontId="4"/>
  </si>
  <si>
    <t>合　計</t>
    <rPh sb="0" eb="1">
      <t>ゴウ</t>
    </rPh>
    <rPh sb="2" eb="3">
      <t>ケイ</t>
    </rPh>
    <phoneticPr fontId="4"/>
  </si>
  <si>
    <t>幼</t>
  </si>
  <si>
    <t>単式学級</t>
    <phoneticPr fontId="4"/>
  </si>
  <si>
    <t>本     科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</si>
  <si>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</si>
  <si>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</si>
  <si>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</si>
  <si>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</si>
  <si>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</si>
  <si>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</si>
  <si>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</si>
  <si>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複式学級</t>
  </si>
  <si>
    <t>専攻科</t>
  </si>
  <si>
    <t>別科　</t>
  </si>
  <si>
    <t>計　</t>
  </si>
  <si>
    <t>学  校  名</t>
    <phoneticPr fontId="4"/>
  </si>
  <si>
    <t>金立特別支援</t>
    <phoneticPr fontId="4"/>
  </si>
  <si>
    <t>金立特別支援</t>
    <phoneticPr fontId="4"/>
  </si>
  <si>
    <t>大和特別支援</t>
    <phoneticPr fontId="4"/>
  </si>
  <si>
    <t>大和特別支援</t>
    <phoneticPr fontId="4"/>
  </si>
  <si>
    <t>中原特別支援</t>
    <phoneticPr fontId="4"/>
  </si>
  <si>
    <t>中原特別支援</t>
    <phoneticPr fontId="4"/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</si>
  <si>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ナカバル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</si>
  <si>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r>
      <rPr>
        <i/>
        <sz val="6"/>
        <rFont val="ＭＳ 明朝"/>
        <family val="1"/>
        <charset val="128"/>
      </rPr>
      <t>中原特支</t>
    </r>
    <r>
      <rPr>
        <i/>
        <sz val="8"/>
        <rFont val="ＭＳ 明朝"/>
        <family val="1"/>
        <charset val="128"/>
      </rPr>
      <t>鳥栖田代分校</t>
    </r>
    <phoneticPr fontId="4"/>
  </si>
  <si>
    <t>伊万里特別支援</t>
    <rPh sb="3" eb="5">
      <t>トクベツ</t>
    </rPh>
    <rPh sb="5" eb="7">
      <t>シエン</t>
    </rPh>
    <phoneticPr fontId="4"/>
  </si>
  <si>
    <t>伊万里特別支援</t>
    <phoneticPr fontId="4"/>
  </si>
  <si>
    <t>唐津特別支援</t>
    <phoneticPr fontId="4"/>
  </si>
  <si>
    <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2" eb="3">
      <t>トク</t>
    </rPh>
    <rPh sb="3" eb="4">
      <t>シ</t>
    </rPh>
    <rPh sb="4" eb="6">
      <t>コウガク</t>
    </rPh>
    <rPh sb="6" eb="7">
      <t>シャ</t>
    </rPh>
    <rPh sb="7" eb="9">
      <t>ブンコウ</t>
    </rPh>
    <phoneticPr fontId="4"/>
  </si>
  <si>
    <r>
      <rPr>
        <i/>
        <sz val="6"/>
        <rFont val="ＭＳ 明朝"/>
        <family val="1"/>
        <charset val="128"/>
      </rP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4" eb="6">
      <t>コウガク</t>
    </rPh>
    <rPh sb="6" eb="7">
      <t>シャ</t>
    </rPh>
    <phoneticPr fontId="4"/>
  </si>
  <si>
    <t>うれしの特別支援</t>
    <phoneticPr fontId="4"/>
  </si>
  <si>
    <t>合計</t>
    <phoneticPr fontId="4"/>
  </si>
  <si>
    <t>本務教員数</t>
    <rPh sb="0" eb="2">
      <t>ホンム</t>
    </rPh>
    <rPh sb="2" eb="4">
      <t>キョウイン</t>
    </rPh>
    <rPh sb="4" eb="5">
      <t>カズ</t>
    </rPh>
    <phoneticPr fontId="4"/>
  </si>
  <si>
    <t>学校医等</t>
    <rPh sb="0" eb="2">
      <t>ガッコウ</t>
    </rPh>
    <rPh sb="2" eb="3">
      <t>イ</t>
    </rPh>
    <rPh sb="3" eb="4">
      <t>ナド</t>
    </rPh>
    <phoneticPr fontId="4"/>
  </si>
  <si>
    <t>主任等(再掲)</t>
    <phoneticPr fontId="4"/>
  </si>
  <si>
    <t>本務教員のうち
休職者等（再掲）</t>
    <rPh sb="0" eb="2">
      <t>ホンム</t>
    </rPh>
    <rPh sb="2" eb="4">
      <t>キョウイン</t>
    </rPh>
    <phoneticPr fontId="4"/>
  </si>
  <si>
    <t>本務教員のうち教委事務局や教育機関に勤務する者(再掲)</t>
    <rPh sb="0" eb="2">
      <t>ホンム</t>
    </rPh>
    <rPh sb="2" eb="4">
      <t>キョウイン</t>
    </rPh>
    <rPh sb="7" eb="8">
      <t>キョウ</t>
    </rPh>
    <rPh sb="8" eb="9">
      <t>イ</t>
    </rPh>
    <rPh sb="9" eb="12">
      <t>ジムキョク</t>
    </rPh>
    <rPh sb="13" eb="15">
      <t>キョウイク</t>
    </rPh>
    <rPh sb="15" eb="17">
      <t>キカン</t>
    </rPh>
    <rPh sb="18" eb="20">
      <t>キンム</t>
    </rPh>
    <rPh sb="22" eb="23">
      <t>モノ</t>
    </rPh>
    <rPh sb="24" eb="26">
      <t>サイケイ</t>
    </rPh>
    <phoneticPr fontId="4"/>
  </si>
  <si>
    <t>その他の者</t>
    <rPh sb="2" eb="3">
      <t>タ</t>
    </rPh>
    <rPh sb="4" eb="5">
      <t>モノ</t>
    </rPh>
    <phoneticPr fontId="4"/>
  </si>
  <si>
    <t>計</t>
    <phoneticPr fontId="4"/>
  </si>
  <si>
    <t>部主事</t>
  </si>
  <si>
    <t>免許状所有者</t>
    <rPh sb="0" eb="3">
      <t>メンキョジョウ</t>
    </rPh>
    <rPh sb="3" eb="6">
      <t>ショユウシャ</t>
    </rPh>
    <phoneticPr fontId="4"/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</si>
  <si>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</si>
  <si>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4"/>
  </si>
  <si>
    <t>司書教諭</t>
    <rPh sb="0" eb="2">
      <t>シショ</t>
    </rPh>
    <rPh sb="2" eb="4">
      <t>キョウユ</t>
    </rPh>
    <phoneticPr fontId="4"/>
  </si>
  <si>
    <t>舎監</t>
    <rPh sb="0" eb="1">
      <t>シャ</t>
    </rPh>
    <rPh sb="1" eb="2">
      <t>ラン</t>
    </rPh>
    <phoneticPr fontId="4"/>
  </si>
  <si>
    <t>寄宿舎指導員</t>
    <rPh sb="0" eb="3">
      <t>キシュクシャ</t>
    </rPh>
    <rPh sb="3" eb="6">
      <t>シドウイン</t>
    </rPh>
    <phoneticPr fontId="4"/>
  </si>
  <si>
    <t>事務職員</t>
    <phoneticPr fontId="4"/>
  </si>
  <si>
    <t>実習助手</t>
    <phoneticPr fontId="4"/>
  </si>
  <si>
    <t>組合専従</t>
    <phoneticPr fontId="4"/>
  </si>
  <si>
    <t>金立特別支援</t>
  </si>
  <si>
    <t>大和特別支援</t>
  </si>
  <si>
    <t>中原特別支援</t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</si>
  <si>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ナカハラ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</si>
  <si>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t>伊万里特別支援</t>
  </si>
  <si>
    <t>唐津特別支援</t>
  </si>
  <si>
    <t>うれしの特別支援</t>
  </si>
  <si>
    <r>
      <t>①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学校別・学科別・学年別生徒数[全日制］</t>
    </r>
    <phoneticPr fontId="18"/>
  </si>
  <si>
    <r>
      <t>②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学校別・学科別・学年別生徒数[定時制]</t>
    </r>
    <phoneticPr fontId="18"/>
  </si>
  <si>
    <t>③　年令別生徒数[通信制]</t>
    <phoneticPr fontId="18"/>
  </si>
  <si>
    <t>④　教職員数（全定通）</t>
    <rPh sb="7" eb="8">
      <t>ゼン</t>
    </rPh>
    <rPh sb="8" eb="9">
      <t>テイ</t>
    </rPh>
    <rPh sb="9" eb="10">
      <t>ツウ</t>
    </rPh>
    <phoneticPr fontId="18"/>
  </si>
  <si>
    <t>①　児童・生徒数</t>
    <phoneticPr fontId="4"/>
  </si>
  <si>
    <t>②　学級数</t>
    <rPh sb="2" eb="4">
      <t>ガッキュウ</t>
    </rPh>
    <phoneticPr fontId="4"/>
  </si>
  <si>
    <t>③　教職員数</t>
    <rPh sb="2" eb="3">
      <t>キョウ</t>
    </rPh>
    <rPh sb="3" eb="6">
      <t>ショクインスウ</t>
    </rPh>
    <phoneticPr fontId="4"/>
  </si>
  <si>
    <t>伊万里実業</t>
    <rPh sb="0" eb="3">
      <t>イマリ</t>
    </rPh>
    <rPh sb="3" eb="5">
      <t>ジツギョウ</t>
    </rPh>
    <phoneticPr fontId="4"/>
  </si>
  <si>
    <t>計</t>
    <rPh sb="0" eb="1">
      <t>ケイ</t>
    </rPh>
    <phoneticPr fontId="4"/>
  </si>
  <si>
    <t>農林キャンパス</t>
    <rPh sb="0" eb="2">
      <t>ノウリン</t>
    </rPh>
    <phoneticPr fontId="4"/>
  </si>
  <si>
    <t>農業科</t>
    <phoneticPr fontId="4"/>
  </si>
  <si>
    <t>生物科学科</t>
    <rPh sb="0" eb="2">
      <t>セイブツ</t>
    </rPh>
    <rPh sb="2" eb="4">
      <t>カガク</t>
    </rPh>
    <rPh sb="4" eb="5">
      <t>カ</t>
    </rPh>
    <phoneticPr fontId="4"/>
  </si>
  <si>
    <t>森林環境科</t>
    <rPh sb="0" eb="2">
      <t>シンリン</t>
    </rPh>
    <rPh sb="2" eb="4">
      <t>カンキョウ</t>
    </rPh>
    <rPh sb="4" eb="5">
      <t>カ</t>
    </rPh>
    <phoneticPr fontId="4"/>
  </si>
  <si>
    <t>フードビジネス科</t>
    <rPh sb="7" eb="8">
      <t>カ</t>
    </rPh>
    <phoneticPr fontId="4"/>
  </si>
  <si>
    <t>計</t>
    <phoneticPr fontId="4"/>
  </si>
  <si>
    <t>商業科</t>
    <rPh sb="0" eb="3">
      <t>ショウギョウカ</t>
    </rPh>
    <phoneticPr fontId="4"/>
  </si>
  <si>
    <t>情報処理科</t>
    <phoneticPr fontId="4"/>
  </si>
  <si>
    <t>商業キャンパス</t>
    <phoneticPr fontId="4"/>
  </si>
  <si>
    <t>グローバルビジネス科</t>
    <rPh sb="9" eb="10">
      <t>カ</t>
    </rPh>
    <phoneticPr fontId="4"/>
  </si>
  <si>
    <t>伊万里実業</t>
    <rPh sb="0" eb="3">
      <t>イマリ</t>
    </rPh>
    <rPh sb="3" eb="5">
      <t>ジツギョウ</t>
    </rPh>
    <phoneticPr fontId="4"/>
  </si>
  <si>
    <t>（農林）</t>
  </si>
  <si>
    <t>（農林）</t>
    <rPh sb="1" eb="3">
      <t>ノウリン</t>
    </rPh>
    <phoneticPr fontId="4"/>
  </si>
  <si>
    <t>（商業）</t>
    <rPh sb="1" eb="3">
      <t>ショウギョウ</t>
    </rPh>
    <phoneticPr fontId="4"/>
  </si>
  <si>
    <t>伊万里実業</t>
    <phoneticPr fontId="4"/>
  </si>
  <si>
    <t>（商業）</t>
    <phoneticPr fontId="4"/>
  </si>
  <si>
    <t>学級(再掲）</t>
    <phoneticPr fontId="4"/>
  </si>
  <si>
    <t>訪問教育</t>
    <phoneticPr fontId="4"/>
  </si>
  <si>
    <t>伊万里実業</t>
    <rPh sb="0" eb="5">
      <t>イマリジツギョウ</t>
    </rPh>
    <phoneticPr fontId="4"/>
  </si>
  <si>
    <t>商業科</t>
    <phoneticPr fontId="4"/>
  </si>
  <si>
    <t>伊万里</t>
    <phoneticPr fontId="4"/>
  </si>
  <si>
    <t>警備員・その他</t>
    <rPh sb="0" eb="3">
      <t>ケイビイン</t>
    </rPh>
    <rPh sb="6" eb="7">
      <t>ホカ</t>
    </rPh>
    <phoneticPr fontId="4"/>
  </si>
  <si>
    <t>機械ｼｽﾃﾑ科</t>
    <rPh sb="0" eb="2">
      <t>キカイ</t>
    </rPh>
    <rPh sb="6" eb="7">
      <t>カ</t>
    </rPh>
    <phoneticPr fontId="4"/>
  </si>
  <si>
    <t>電子科</t>
    <rPh sb="0" eb="3">
      <t>デンシカ</t>
    </rPh>
    <phoneticPr fontId="4"/>
  </si>
  <si>
    <t>建築科</t>
    <phoneticPr fontId="4"/>
  </si>
  <si>
    <t>情報ｼｽﾃﾑ科</t>
    <rPh sb="0" eb="2">
      <t>ジョウホウ</t>
    </rPh>
    <rPh sb="6" eb="7">
      <t>カ</t>
    </rPh>
    <phoneticPr fontId="4"/>
  </si>
  <si>
    <t>電子情報科</t>
    <rPh sb="0" eb="2">
      <t>デンシ</t>
    </rPh>
    <rPh sb="2" eb="4">
      <t>ジョウホウ</t>
    </rPh>
    <rPh sb="4" eb="5">
      <t>カ</t>
    </rPh>
    <phoneticPr fontId="4"/>
  </si>
  <si>
    <t>本務教員のうち</t>
    <phoneticPr fontId="4"/>
  </si>
  <si>
    <t>介護休業</t>
    <rPh sb="0" eb="4">
      <t>カイゴキュウギョウ</t>
    </rPh>
    <phoneticPr fontId="4"/>
  </si>
  <si>
    <t>介護休業</t>
    <rPh sb="0" eb="2">
      <t>カイゴ</t>
    </rPh>
    <phoneticPr fontId="4"/>
  </si>
  <si>
    <t>技術職員</t>
    <rPh sb="0" eb="2">
      <t>ギジュツ</t>
    </rPh>
    <rPh sb="2" eb="4">
      <t>ショクイン</t>
    </rPh>
    <phoneticPr fontId="4"/>
  </si>
  <si>
    <t>（１１）私立中学校・高等学校</t>
    <phoneticPr fontId="4"/>
  </si>
  <si>
    <t>①　私立中学校（学級数及び生徒数）</t>
    <rPh sb="6" eb="7">
      <t>コウ</t>
    </rPh>
    <phoneticPr fontId="4"/>
  </si>
  <si>
    <t>③　私立高等学校（年令別生徒数）[通信制]</t>
    <rPh sb="2" eb="4">
      <t>シリツ</t>
    </rPh>
    <rPh sb="4" eb="6">
      <t>コウトウ</t>
    </rPh>
    <rPh sb="6" eb="8">
      <t>ガッコウ</t>
    </rPh>
    <rPh sb="9" eb="11">
      <t>ネンレイ</t>
    </rPh>
    <rPh sb="11" eb="12">
      <t>ベツ</t>
    </rPh>
    <rPh sb="12" eb="15">
      <t>セイトスウ</t>
    </rPh>
    <rPh sb="17" eb="20">
      <t>ツウシンセイ</t>
    </rPh>
    <phoneticPr fontId="4"/>
  </si>
  <si>
    <t>学級数　（学級）</t>
    <rPh sb="0" eb="2">
      <t>ガッキュウ</t>
    </rPh>
    <rPh sb="2" eb="3">
      <t>スウ</t>
    </rPh>
    <rPh sb="5" eb="7">
      <t>ガッキュウ</t>
    </rPh>
    <phoneticPr fontId="4"/>
  </si>
  <si>
    <t>生          徒          数　　（人）</t>
    <rPh sb="26" eb="27">
      <t>ニン</t>
    </rPh>
    <phoneticPr fontId="4"/>
  </si>
  <si>
    <t>学科名</t>
    <rPh sb="0" eb="2">
      <t>ガッカ</t>
    </rPh>
    <rPh sb="2" eb="3">
      <t>メイ</t>
    </rPh>
    <phoneticPr fontId="4"/>
  </si>
  <si>
    <t>区分</t>
    <rPh sb="0" eb="2">
      <t>クブン</t>
    </rPh>
    <phoneticPr fontId="4"/>
  </si>
  <si>
    <t>生　　　　徒　　　　数　　　　（人）</t>
    <rPh sb="0" eb="1">
      <t>セイ</t>
    </rPh>
    <rPh sb="5" eb="6">
      <t>ト</t>
    </rPh>
    <rPh sb="10" eb="11">
      <t>カズ</t>
    </rPh>
    <rPh sb="16" eb="17">
      <t>ニン</t>
    </rPh>
    <phoneticPr fontId="4"/>
  </si>
  <si>
    <t>学 校 名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</si>
  <si>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</si>
  <si>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</si>
  <si>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</si>
  <si>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佐賀清和</t>
  </si>
  <si>
    <t>龍谷</t>
  </si>
  <si>
    <t>敬徳</t>
    <rPh sb="0" eb="1">
      <t>ケイ</t>
    </rPh>
    <rPh sb="1" eb="2">
      <t>トク</t>
    </rPh>
    <phoneticPr fontId="4"/>
  </si>
  <si>
    <t>普通科</t>
    <rPh sb="0" eb="3">
      <t>フツウカ</t>
    </rPh>
    <phoneticPr fontId="4"/>
  </si>
  <si>
    <t>男</t>
    <rPh sb="0" eb="1">
      <t>オトコ</t>
    </rPh>
    <phoneticPr fontId="4"/>
  </si>
  <si>
    <t>弘学館</t>
  </si>
  <si>
    <t>女</t>
    <rPh sb="0" eb="1">
      <t>オンナ</t>
    </rPh>
    <phoneticPr fontId="4"/>
  </si>
  <si>
    <t>東明館</t>
  </si>
  <si>
    <t>成穎</t>
  </si>
  <si>
    <t>早稲田佐賀</t>
    <rPh sb="0" eb="3">
      <t>ワセダ</t>
    </rPh>
    <rPh sb="3" eb="5">
      <t>サガ</t>
    </rPh>
    <phoneticPr fontId="4"/>
  </si>
  <si>
    <t>④　私立中学校・高等学校教職員数（本務者）</t>
    <rPh sb="6" eb="7">
      <t>コウ</t>
    </rPh>
    <phoneticPr fontId="4"/>
  </si>
  <si>
    <t>（単位：人）</t>
    <phoneticPr fontId="4"/>
  </si>
  <si>
    <t>本　　　務　　　教　　　員　　　数</t>
    <phoneticPr fontId="4"/>
  </si>
  <si>
    <t>本　　　務　　　職　　　員　　　数</t>
    <phoneticPr fontId="4"/>
  </si>
  <si>
    <t>校長</t>
    <phoneticPr fontId="4"/>
  </si>
  <si>
    <t>教頭</t>
    <rPh sb="0" eb="2">
      <t>キョウトウ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</si>
  <si>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</si>
  <si>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</si>
  <si>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4"/>
  </si>
  <si>
    <t>技術職員
養護職員</t>
    <rPh sb="0" eb="2">
      <t>ギジュツ</t>
    </rPh>
    <rPh sb="2" eb="4">
      <t>ショクイン</t>
    </rPh>
    <rPh sb="5" eb="7">
      <t>ヨウゴ</t>
    </rPh>
    <rPh sb="7" eb="9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</si>
  <si>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</si>
  <si>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4"/>
  </si>
  <si>
    <t>警備員・その他</t>
  </si>
  <si>
    <t>②　私立高等学校（学校別・学科別・学年別生徒数）[全日制]</t>
    <rPh sb="25" eb="26">
      <t>ゼン</t>
    </rPh>
    <rPh sb="26" eb="27">
      <t>ニチ</t>
    </rPh>
    <rPh sb="27" eb="28">
      <t>セイ</t>
    </rPh>
    <phoneticPr fontId="4"/>
  </si>
  <si>
    <t>学科名</t>
  </si>
  <si>
    <t>合　　　　　計</t>
    <rPh sb="0" eb="1">
      <t>ア</t>
    </rPh>
    <rPh sb="6" eb="7">
      <t>ケイ</t>
    </rPh>
    <phoneticPr fontId="4"/>
  </si>
  <si>
    <t>（中学校）</t>
    <rPh sb="1" eb="4">
      <t>チュウガッコウ</t>
    </rPh>
    <phoneticPr fontId="4"/>
  </si>
  <si>
    <t>情報科</t>
    <phoneticPr fontId="4"/>
  </si>
  <si>
    <t>佐賀女子</t>
  </si>
  <si>
    <t>くらし
デザイン科</t>
    <rPh sb="8" eb="9">
      <t>カ</t>
    </rPh>
    <phoneticPr fontId="4"/>
  </si>
  <si>
    <t>食物科</t>
    <rPh sb="0" eb="2">
      <t>ショクモツ</t>
    </rPh>
    <phoneticPr fontId="4"/>
  </si>
  <si>
    <t>中学校計</t>
  </si>
  <si>
    <t>トータル　　　ビューティ科</t>
    <rPh sb="11" eb="12">
      <t>カ</t>
    </rPh>
    <phoneticPr fontId="4"/>
  </si>
  <si>
    <t>（全日制）</t>
    <rPh sb="1" eb="2">
      <t>ゼン</t>
    </rPh>
    <rPh sb="2" eb="3">
      <t>ニチ</t>
    </rPh>
    <rPh sb="3" eb="4">
      <t>セイ</t>
    </rPh>
    <phoneticPr fontId="4"/>
  </si>
  <si>
    <t>衛生看護科</t>
    <rPh sb="0" eb="2">
      <t>エイセイ</t>
    </rPh>
    <phoneticPr fontId="4"/>
  </si>
  <si>
    <t>佐賀学園</t>
  </si>
  <si>
    <t>北陵</t>
  </si>
  <si>
    <t>電子科</t>
    <phoneticPr fontId="4"/>
  </si>
  <si>
    <t>敬徳</t>
  </si>
  <si>
    <t>電気科</t>
    <rPh sb="0" eb="2">
      <t>デンキ</t>
    </rPh>
    <rPh sb="2" eb="3">
      <t>カ</t>
    </rPh>
    <phoneticPr fontId="4"/>
  </si>
  <si>
    <t>土木科</t>
    <rPh sb="0" eb="2">
      <t>ドボク</t>
    </rPh>
    <phoneticPr fontId="4"/>
  </si>
  <si>
    <t>自動車科</t>
    <rPh sb="0" eb="4">
      <t>ジドウシャカ</t>
    </rPh>
    <phoneticPr fontId="4"/>
  </si>
  <si>
    <t>全日制計</t>
    <rPh sb="0" eb="3">
      <t>ゼンニチセイ</t>
    </rPh>
    <phoneticPr fontId="4"/>
  </si>
  <si>
    <t>航空科</t>
    <rPh sb="0" eb="3">
      <t>コウクウカ</t>
    </rPh>
    <phoneticPr fontId="4"/>
  </si>
  <si>
    <t>（通信制）</t>
    <rPh sb="1" eb="4">
      <t>ツウシンセイ</t>
    </rPh>
    <phoneticPr fontId="4"/>
  </si>
  <si>
    <t>生活文化科</t>
    <rPh sb="0" eb="2">
      <t>セイカツ</t>
    </rPh>
    <rPh sb="2" eb="5">
      <t>ブンカカ</t>
    </rPh>
    <phoneticPr fontId="4"/>
  </si>
  <si>
    <t>敬徳</t>
    <phoneticPr fontId="4"/>
  </si>
  <si>
    <t>自動車
整備科</t>
    <rPh sb="0" eb="3">
      <t>ジドウシャ</t>
    </rPh>
    <rPh sb="4" eb="6">
      <t>セイビ</t>
    </rPh>
    <rPh sb="6" eb="7">
      <t>カ</t>
    </rPh>
    <phoneticPr fontId="4"/>
  </si>
  <si>
    <t>※生徒数合計の(   )は専攻科で外書</t>
    <rPh sb="4" eb="6">
      <t>ゴウケイ</t>
    </rPh>
    <phoneticPr fontId="4"/>
  </si>
  <si>
    <t>（８）国立幼稚園</t>
    <rPh sb="5" eb="8">
      <t>ヨウチエン</t>
    </rPh>
    <phoneticPr fontId="4"/>
  </si>
  <si>
    <t>教職員数・園児数・学級数</t>
    <rPh sb="0" eb="1">
      <t>キョウ</t>
    </rPh>
    <rPh sb="1" eb="4">
      <t>ショクインスウ</t>
    </rPh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</si>
  <si>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6" eb="8">
      <t>ガッキュウ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</si>
  <si>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</si>
  <si>
    <t>園　　　　　児　　　　　数　　　　　（人）</t>
    <rPh sb="0" eb="1">
      <t>エン</t>
    </rPh>
    <rPh sb="6" eb="7">
      <t>ジ</t>
    </rPh>
    <rPh sb="12" eb="13">
      <t>スウ</t>
    </rPh>
    <rPh sb="19" eb="20">
      <t>ニン</t>
    </rPh>
    <phoneticPr fontId="4"/>
  </si>
  <si>
    <t>学級数</t>
    <rPh sb="0" eb="2">
      <t>ガッキュウ</t>
    </rPh>
    <rPh sb="2" eb="3">
      <t>スウ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</si>
  <si>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</si>
  <si>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</si>
  <si>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副園長</t>
    <rPh sb="0" eb="1">
      <t>フク</t>
    </rPh>
    <rPh sb="1" eb="3">
      <t>エンチョウ</t>
    </rPh>
    <phoneticPr fontId="4"/>
  </si>
  <si>
    <t>主幹教諭</t>
    <rPh sb="0" eb="2">
      <t>シュカン</t>
    </rPh>
    <rPh sb="2" eb="4">
      <t>キョウユ</t>
    </rPh>
    <phoneticPr fontId="8"/>
  </si>
  <si>
    <t>教諭</t>
    <rPh sb="0" eb="2">
      <t>キョウユ</t>
    </rPh>
    <phoneticPr fontId="8"/>
  </si>
  <si>
    <t>教育補助員</t>
    <rPh sb="0" eb="2">
      <t>キョウイク</t>
    </rPh>
    <rPh sb="2" eb="5">
      <t>ホジョイン</t>
    </rPh>
    <phoneticPr fontId="4"/>
  </si>
  <si>
    <t>その他</t>
    <rPh sb="2" eb="3">
      <t>ホカ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</si>
  <si>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</si>
  <si>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</si>
  <si>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</si>
  <si>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合計</t>
    <rPh sb="0" eb="2">
      <t>ゴウケイ</t>
    </rPh>
    <phoneticPr fontId="4"/>
  </si>
  <si>
    <t>佐賀大学教育学部
附属幼稚園</t>
    <rPh sb="11" eb="14">
      <t>ヨウチエン</t>
    </rPh>
    <phoneticPr fontId="4"/>
  </si>
  <si>
    <t>（９）国立小・中学校</t>
    <phoneticPr fontId="4"/>
  </si>
  <si>
    <t xml:space="preserve"> </t>
    <phoneticPr fontId="4"/>
  </si>
  <si>
    <t>①　学級数及び児童・生徒数</t>
    <rPh sb="2" eb="4">
      <t>ガッキュウ</t>
    </rPh>
    <rPh sb="4" eb="5">
      <t>スウ</t>
    </rPh>
    <rPh sb="5" eb="6">
      <t>オヨ</t>
    </rPh>
    <rPh sb="7" eb="9">
      <t>ジドウ</t>
    </rPh>
    <rPh sb="10" eb="12">
      <t>セイト</t>
    </rPh>
    <rPh sb="12" eb="13">
      <t>スウ</t>
    </rPh>
    <phoneticPr fontId="8"/>
  </si>
  <si>
    <t>学校名</t>
    <rPh sb="0" eb="2">
      <t>ガッコウ</t>
    </rPh>
    <rPh sb="2" eb="3">
      <t>メイ</t>
    </rPh>
    <phoneticPr fontId="8"/>
  </si>
  <si>
    <t>学　　級　　数　（学級）</t>
    <rPh sb="0" eb="1">
      <t>ガク</t>
    </rPh>
    <rPh sb="3" eb="4">
      <t>キュウ</t>
    </rPh>
    <rPh sb="6" eb="7">
      <t>スウ</t>
    </rPh>
    <rPh sb="9" eb="11">
      <t>ガッキュウ</t>
    </rPh>
    <phoneticPr fontId="8"/>
  </si>
  <si>
    <t>児　　　　　　　　童　　　　　　　　・　　　　　　　　生　　　　　　　　徒　　　　　　　　数　　　　　　（人）</t>
    <rPh sb="0" eb="1">
      <t>ジ</t>
    </rPh>
    <rPh sb="9" eb="10">
      <t>ワラベ</t>
    </rPh>
    <rPh sb="27" eb="28">
      <t>セイ</t>
    </rPh>
    <rPh sb="36" eb="37">
      <t>ト</t>
    </rPh>
    <rPh sb="45" eb="46">
      <t>スウ</t>
    </rPh>
    <rPh sb="53" eb="54">
      <t>ニン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</si>
  <si>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</si>
  <si>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</si>
  <si>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</si>
  <si>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</si>
  <si>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</si>
  <si>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</si>
  <si>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合計</t>
    <rPh sb="0" eb="2">
      <t>ゴウケイ</t>
    </rPh>
    <phoneticPr fontId="8"/>
  </si>
  <si>
    <t>合計</t>
    <rPh sb="0" eb="1">
      <t>ゴウ</t>
    </rPh>
    <rPh sb="1" eb="2">
      <t>ケイ</t>
    </rPh>
    <phoneticPr fontId="8"/>
  </si>
  <si>
    <t>佐賀大学教育学部
附属小学校</t>
    <phoneticPr fontId="4"/>
  </si>
  <si>
    <t>佐賀大学教育学部
附属中学校</t>
    <phoneticPr fontId="4"/>
  </si>
  <si>
    <t>②　教職員数</t>
    <rPh sb="2" eb="3">
      <t>キョウ</t>
    </rPh>
    <rPh sb="3" eb="6">
      <t>ショクインスウ</t>
    </rPh>
    <phoneticPr fontId="4"/>
  </si>
  <si>
    <t>校　　長</t>
    <phoneticPr fontId="4"/>
  </si>
  <si>
    <t>学校図書
事務員</t>
    <rPh sb="0" eb="2">
      <t>ガッコウ</t>
    </rPh>
    <rPh sb="2" eb="4">
      <t>トショ</t>
    </rPh>
    <rPh sb="5" eb="8">
      <t>ジムイン</t>
    </rPh>
    <phoneticPr fontId="4"/>
  </si>
  <si>
    <t>養護職員
(看護師等)</t>
    <rPh sb="0" eb="2">
      <t>ヨウゴ</t>
    </rPh>
    <rPh sb="2" eb="4">
      <t>ショクイン</t>
    </rPh>
    <rPh sb="6" eb="8">
      <t>カンゴ</t>
    </rPh>
    <rPh sb="8" eb="9">
      <t>シ</t>
    </rPh>
    <rPh sb="9" eb="10">
      <t>トウ</t>
    </rPh>
    <phoneticPr fontId="4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</si>
  <si>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8"/>
  </si>
  <si>
    <t>用務員</t>
    <rPh sb="0" eb="3">
      <t>ヨウムイン</t>
    </rPh>
    <phoneticPr fontId="8"/>
  </si>
  <si>
    <t>警備員・
その他</t>
    <rPh sb="0" eb="3">
      <t>ケイビイン</t>
    </rPh>
    <rPh sb="7" eb="8">
      <t>タ</t>
    </rPh>
    <phoneticPr fontId="4"/>
  </si>
  <si>
    <t>学校名</t>
    <rPh sb="1" eb="2">
      <t>コウ</t>
    </rPh>
    <phoneticPr fontId="4"/>
  </si>
  <si>
    <t>（１０）国立特別支援学校</t>
    <rPh sb="4" eb="6">
      <t>コクリツ</t>
    </rPh>
    <rPh sb="6" eb="8">
      <t>トクベツ</t>
    </rPh>
    <rPh sb="8" eb="10">
      <t>シエン</t>
    </rPh>
    <rPh sb="10" eb="12">
      <t>ガッコウ</t>
    </rPh>
    <phoneticPr fontId="4"/>
  </si>
  <si>
    <t>①　学級数</t>
    <phoneticPr fontId="4"/>
  </si>
  <si>
    <t>中  学  部</t>
  </si>
  <si>
    <t>高  等  部</t>
  </si>
  <si>
    <t>複式</t>
  </si>
  <si>
    <t>複式</t>
    <rPh sb="0" eb="2">
      <t>フクシキ</t>
    </rPh>
    <phoneticPr fontId="4"/>
  </si>
  <si>
    <t>佐賀大学教育学部
附属特別支援学校</t>
    <rPh sb="11" eb="13">
      <t>トクベツ</t>
    </rPh>
    <rPh sb="13" eb="15">
      <t>シエン</t>
    </rPh>
    <phoneticPr fontId="4"/>
  </si>
  <si>
    <t>②　児童・生徒数</t>
    <phoneticPr fontId="4"/>
  </si>
  <si>
    <t>児　　　　　　　　童　　　　　　　　・　　　　　　　　生　　　　　　　　徒　　　　　　　　数　　　　　　（人）</t>
    <phoneticPr fontId="4"/>
  </si>
  <si>
    <t>１年</t>
    <phoneticPr fontId="4"/>
  </si>
  <si>
    <t>佐賀大学教育学部</t>
    <rPh sb="6" eb="8">
      <t>ガクブ</t>
    </rPh>
    <phoneticPr fontId="4"/>
  </si>
  <si>
    <t>附属特別支援学校</t>
    <rPh sb="2" eb="4">
      <t>トクベツ</t>
    </rPh>
    <rPh sb="4" eb="6">
      <t>シエン</t>
    </rPh>
    <rPh sb="6" eb="8">
      <t>ガッコウ</t>
    </rPh>
    <phoneticPr fontId="4"/>
  </si>
  <si>
    <t>③　教職員数</t>
    <phoneticPr fontId="4"/>
  </si>
  <si>
    <t>事務職員</t>
  </si>
  <si>
    <t>警備員・
その他</t>
    <phoneticPr fontId="4"/>
  </si>
  <si>
    <t>学校名</t>
    <rPh sb="2" eb="3">
      <t>メイ</t>
    </rPh>
    <phoneticPr fontId="4"/>
  </si>
  <si>
    <t>学校医</t>
    <rPh sb="2" eb="3">
      <t>イ</t>
    </rPh>
    <phoneticPr fontId="4"/>
  </si>
  <si>
    <t>（３）公立小学校</t>
    <phoneticPr fontId="4"/>
  </si>
  <si>
    <t>①　学級数及び児童数</t>
    <phoneticPr fontId="4"/>
  </si>
  <si>
    <t>市町名</t>
    <phoneticPr fontId="4"/>
  </si>
  <si>
    <t>学校名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</si>
  <si>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</si>
  <si>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　年　　　　　別　　　　　児　　　　　童　　　　　数　　（人）</t>
    <rPh sb="34" eb="35">
      <t>ニン</t>
    </rPh>
    <phoneticPr fontId="4"/>
  </si>
  <si>
    <t>再掲
特別支援学級
児童数(人)</t>
    <rPh sb="0" eb="2">
      <t>サイケイ</t>
    </rPh>
    <rPh sb="3" eb="5">
      <t>トクベツ</t>
    </rPh>
    <rPh sb="5" eb="7">
      <t>シエン</t>
    </rPh>
    <rPh sb="7" eb="9">
      <t>ガッキュウ</t>
    </rPh>
    <rPh sb="10" eb="12">
      <t>ジドウ</t>
    </rPh>
    <rPh sb="12" eb="13">
      <t>スウ</t>
    </rPh>
    <rPh sb="14" eb="15">
      <t>ニン</t>
    </rPh>
    <phoneticPr fontId="4"/>
  </si>
  <si>
    <t>複式
学級</t>
    <rPh sb="3" eb="5">
      <t>ガッキュウ</t>
    </rPh>
    <phoneticPr fontId="4"/>
  </si>
  <si>
    <t>特別
支援
学級</t>
    <rPh sb="0" eb="2">
      <t>トクベツ</t>
    </rPh>
    <rPh sb="3" eb="5">
      <t>シエン</t>
    </rPh>
    <rPh sb="6" eb="8">
      <t>ガッキュウ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</si>
  <si>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</si>
  <si>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</si>
  <si>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</si>
  <si>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男</t>
    <phoneticPr fontId="4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</si>
  <si>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</si>
  <si>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</si>
  <si>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</si>
  <si>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</si>
  <si>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</si>
  <si>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</si>
  <si>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</si>
  <si>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</si>
  <si>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</si>
  <si>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</si>
  <si>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</si>
  <si>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</si>
  <si>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</si>
  <si>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</si>
  <si>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  <rPh sb="1" eb="2">
      <t>タ</t>
    </rPh>
    <phoneticPr fontId="5"/>
  </si>
  <si>
    <t>久保泉</t>
  </si>
  <si>
    <t>芙蓉</t>
  </si>
  <si>
    <t>新栄</t>
  </si>
  <si>
    <t>若楠</t>
  </si>
  <si>
    <t>開成</t>
  </si>
  <si>
    <t>諸富北</t>
  </si>
  <si>
    <t>諸富南</t>
  </si>
  <si>
    <t>中川副</t>
  </si>
  <si>
    <t>大詫間</t>
  </si>
  <si>
    <t>南川副</t>
  </si>
  <si>
    <t>西川副</t>
  </si>
  <si>
    <t>東与賀</t>
  </si>
  <si>
    <t>思斉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</si>
  <si>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</si>
  <si>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</si>
  <si>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</si>
  <si>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</si>
  <si>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</si>
  <si>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</si>
  <si>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</si>
  <si>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</si>
  <si>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佐賀市計</t>
  </si>
  <si>
    <t>唐津市</t>
  </si>
  <si>
    <t>東唐津</t>
    <phoneticPr fontId="35"/>
  </si>
  <si>
    <t>東唐津</t>
  </si>
  <si>
    <t>外町</t>
  </si>
  <si>
    <t>うち分校３校</t>
    <rPh sb="2" eb="4">
      <t>ブンコウ</t>
    </rPh>
    <rPh sb="5" eb="6">
      <t>コウ</t>
    </rPh>
    <phoneticPr fontId="4"/>
  </si>
  <si>
    <t>長松</t>
  </si>
  <si>
    <t>西唐津</t>
  </si>
  <si>
    <t>竹木場</t>
  </si>
  <si>
    <t>高島</t>
  </si>
  <si>
    <t>佐志</t>
  </si>
  <si>
    <t>鏡山</t>
  </si>
  <si>
    <t>久里</t>
  </si>
  <si>
    <t>鬼塚</t>
  </si>
  <si>
    <t>大良</t>
  </si>
  <si>
    <t>湊</t>
  </si>
  <si>
    <t>成和</t>
  </si>
  <si>
    <t>大志</t>
  </si>
  <si>
    <t>浜崎</t>
  </si>
  <si>
    <t>虹の松原分校</t>
  </si>
  <si>
    <t>玉島</t>
  </si>
  <si>
    <t>平原</t>
  </si>
  <si>
    <t>箞木</t>
  </si>
  <si>
    <t>相知</t>
  </si>
  <si>
    <t>伊岐佐</t>
  </si>
  <si>
    <t>北波多</t>
  </si>
  <si>
    <t>切木</t>
  </si>
  <si>
    <t>入野</t>
  </si>
  <si>
    <t>向島分校</t>
    <rPh sb="2" eb="4">
      <t>ブンコウ</t>
    </rPh>
    <phoneticPr fontId="4"/>
  </si>
  <si>
    <t>納所</t>
  </si>
  <si>
    <t>田野</t>
  </si>
  <si>
    <t>名護屋</t>
  </si>
  <si>
    <t>馬渡</t>
  </si>
  <si>
    <t>加唐</t>
  </si>
  <si>
    <t>松島分校</t>
    <rPh sb="0" eb="2">
      <t>マツシマ</t>
    </rPh>
    <rPh sb="2" eb="4">
      <t>ブンコウ</t>
    </rPh>
    <phoneticPr fontId="5"/>
  </si>
  <si>
    <t>打上</t>
  </si>
  <si>
    <t>呼子</t>
  </si>
  <si>
    <t>小川</t>
    <rPh sb="0" eb="2">
      <t>オガワ</t>
    </rPh>
    <phoneticPr fontId="5"/>
  </si>
  <si>
    <t>七山</t>
  </si>
  <si>
    <t>唐津市計</t>
  </si>
  <si>
    <t>鳥栖市</t>
  </si>
  <si>
    <t>鳥栖北</t>
  </si>
  <si>
    <t>田代</t>
  </si>
  <si>
    <t>基里</t>
  </si>
  <si>
    <t>麓</t>
  </si>
  <si>
    <t>旭</t>
  </si>
  <si>
    <t>若葉</t>
  </si>
  <si>
    <t>弥生が丘</t>
  </si>
  <si>
    <t>鳥栖市計</t>
  </si>
  <si>
    <t>伊万里市</t>
  </si>
  <si>
    <t>牧島</t>
  </si>
  <si>
    <t>大坪</t>
  </si>
  <si>
    <t>大川内</t>
  </si>
  <si>
    <t>黒川</t>
  </si>
  <si>
    <t>波多津</t>
  </si>
  <si>
    <t>大川</t>
  </si>
  <si>
    <t>松浦</t>
  </si>
  <si>
    <t>二里</t>
  </si>
  <si>
    <t>東山代</t>
  </si>
  <si>
    <t>滝野</t>
  </si>
  <si>
    <t>山代東</t>
  </si>
  <si>
    <t>山代西</t>
  </si>
  <si>
    <t>立花</t>
    <rPh sb="0" eb="2">
      <t>タチバナ</t>
    </rPh>
    <phoneticPr fontId="5"/>
  </si>
  <si>
    <t>伊万里市計</t>
  </si>
  <si>
    <t>武雄市</t>
  </si>
  <si>
    <t>朝日</t>
  </si>
  <si>
    <t>若木</t>
  </si>
  <si>
    <t>武内</t>
  </si>
  <si>
    <t>西川登</t>
  </si>
  <si>
    <t>東川登</t>
  </si>
  <si>
    <t>橘</t>
  </si>
  <si>
    <t>御船が丘</t>
  </si>
  <si>
    <t>山内東</t>
  </si>
  <si>
    <t>犬走分校</t>
  </si>
  <si>
    <t>舟原分校</t>
  </si>
  <si>
    <t>山内西</t>
  </si>
  <si>
    <t>立野川内分校</t>
    <rPh sb="0" eb="1">
      <t>タ</t>
    </rPh>
    <phoneticPr fontId="5"/>
  </si>
  <si>
    <t>北方</t>
  </si>
  <si>
    <t>武雄市計</t>
  </si>
  <si>
    <t>鹿島市</t>
  </si>
  <si>
    <t>鹿島</t>
  </si>
  <si>
    <t>能古見</t>
  </si>
  <si>
    <t>うち分校１校</t>
    <rPh sb="2" eb="4">
      <t>ブンコウ</t>
    </rPh>
    <rPh sb="5" eb="6">
      <t>コウ</t>
    </rPh>
    <phoneticPr fontId="4"/>
  </si>
  <si>
    <t>古枝</t>
  </si>
  <si>
    <t>浜</t>
  </si>
  <si>
    <t>北鹿島</t>
  </si>
  <si>
    <t>七浦</t>
  </si>
  <si>
    <t>音成分校</t>
  </si>
  <si>
    <t>明倫</t>
  </si>
  <si>
    <t>鹿島市計</t>
  </si>
  <si>
    <t>小城市</t>
  </si>
  <si>
    <t>桜岡</t>
  </si>
  <si>
    <t>三里</t>
  </si>
  <si>
    <t>晴田</t>
  </si>
  <si>
    <t>岩松</t>
  </si>
  <si>
    <t>三日月</t>
  </si>
  <si>
    <t>砥川</t>
  </si>
  <si>
    <t>芦刈</t>
  </si>
  <si>
    <t>小城市計</t>
  </si>
  <si>
    <t>嬉野市</t>
  </si>
  <si>
    <t>嬉野</t>
    <phoneticPr fontId="35"/>
  </si>
  <si>
    <t>嬉野</t>
  </si>
  <si>
    <t>大野原</t>
  </si>
  <si>
    <t>吉田</t>
  </si>
  <si>
    <t>轟</t>
  </si>
  <si>
    <t>五町田</t>
  </si>
  <si>
    <t>谷所分校</t>
  </si>
  <si>
    <t>久間</t>
  </si>
  <si>
    <t>塩田</t>
  </si>
  <si>
    <t>大草野</t>
  </si>
  <si>
    <t>嬉野市計</t>
  </si>
  <si>
    <t>神埼市</t>
  </si>
  <si>
    <t>西郷</t>
  </si>
  <si>
    <t>仁比山</t>
  </si>
  <si>
    <t>千代田東部</t>
  </si>
  <si>
    <t>千代田中部</t>
  </si>
  <si>
    <t>千代田西部</t>
  </si>
  <si>
    <t>脊振</t>
  </si>
  <si>
    <t>神埼市計</t>
  </si>
  <si>
    <t>吉野ヶ里町</t>
  </si>
  <si>
    <t>三田川</t>
  </si>
  <si>
    <t>東脊振</t>
    <phoneticPr fontId="4"/>
  </si>
  <si>
    <t>東脊振</t>
  </si>
  <si>
    <t>神埼郡計</t>
  </si>
  <si>
    <t>基山町</t>
  </si>
  <si>
    <t>基山</t>
  </si>
  <si>
    <t>若基</t>
  </si>
  <si>
    <t>基山町計</t>
    <rPh sb="0" eb="3">
      <t>キヤマチョウ</t>
    </rPh>
    <rPh sb="3" eb="4">
      <t>ケイ</t>
    </rPh>
    <phoneticPr fontId="4"/>
  </si>
  <si>
    <t>上峰町</t>
  </si>
  <si>
    <t>上峰</t>
  </si>
  <si>
    <t>みやき町</t>
  </si>
  <si>
    <t>中原</t>
  </si>
  <si>
    <t>北茂安</t>
  </si>
  <si>
    <t>三根東</t>
  </si>
  <si>
    <t>三根西</t>
  </si>
  <si>
    <t>みやき町計</t>
    <rPh sb="3" eb="4">
      <t>チョウ</t>
    </rPh>
    <rPh sb="4" eb="5">
      <t>ケイ</t>
    </rPh>
    <phoneticPr fontId="4"/>
  </si>
  <si>
    <t>三養基郡計</t>
  </si>
  <si>
    <t>有田町</t>
  </si>
  <si>
    <t>有田</t>
  </si>
  <si>
    <t>有田中部</t>
  </si>
  <si>
    <t>曲川</t>
  </si>
  <si>
    <t>大山</t>
  </si>
  <si>
    <t>西松浦郡計</t>
  </si>
  <si>
    <t>江北町</t>
  </si>
  <si>
    <t>江北</t>
  </si>
  <si>
    <t>白石町</t>
  </si>
  <si>
    <t>須古</t>
  </si>
  <si>
    <t>六角</t>
  </si>
  <si>
    <t>白石</t>
  </si>
  <si>
    <t>北明</t>
  </si>
  <si>
    <t>福富</t>
  </si>
  <si>
    <t>有明東</t>
  </si>
  <si>
    <t>有明西</t>
  </si>
  <si>
    <t>有明南</t>
  </si>
  <si>
    <t>白石町計</t>
    <rPh sb="0" eb="3">
      <t>シロイシチョウ</t>
    </rPh>
    <rPh sb="3" eb="4">
      <t>ケイ</t>
    </rPh>
    <phoneticPr fontId="4"/>
  </si>
  <si>
    <t>杵島郡計</t>
  </si>
  <si>
    <t>太良町</t>
  </si>
  <si>
    <t>多良</t>
  </si>
  <si>
    <t>大浦</t>
  </si>
  <si>
    <t>藤津郡計</t>
  </si>
  <si>
    <t>市 部 計</t>
  </si>
  <si>
    <t>郡 部 計</t>
  </si>
  <si>
    <t>県　　計</t>
  </si>
  <si>
    <t>②　教職員数</t>
    <phoneticPr fontId="4"/>
  </si>
  <si>
    <t>本  　　務　  　教　  　員　  　数</t>
    <phoneticPr fontId="4"/>
  </si>
  <si>
    <t>本　　　務　　　職　　　員　　　数</t>
    <rPh sb="0" eb="1">
      <t>ホン</t>
    </rPh>
    <rPh sb="4" eb="5">
      <t>ツトム</t>
    </rPh>
    <rPh sb="8" eb="9">
      <t>ショク</t>
    </rPh>
    <rPh sb="12" eb="13">
      <t>イン</t>
    </rPh>
    <rPh sb="16" eb="17">
      <t>カズ</t>
    </rPh>
    <phoneticPr fontId="4"/>
  </si>
  <si>
    <t>学 校 医 等</t>
  </si>
  <si>
    <t>主 任 等</t>
  </si>
  <si>
    <t>本 務 教 員 の う ち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</si>
  <si>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</si>
  <si>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負 担 法 以 外 の 職 員</t>
    <phoneticPr fontId="4"/>
  </si>
  <si>
    <t>( 再 掲 )</t>
  </si>
  <si>
    <t>休 職 者 等 (再 掲)</t>
  </si>
  <si>
    <t>市 町 名</t>
    <phoneticPr fontId="4"/>
  </si>
  <si>
    <t>校　長</t>
  </si>
  <si>
    <t>教　頭</t>
  </si>
  <si>
    <t>講　師</t>
  </si>
  <si>
    <t>教員</t>
    <phoneticPr fontId="4"/>
  </si>
  <si>
    <t>学校図書館事務員</t>
    <phoneticPr fontId="4"/>
  </si>
  <si>
    <t>用務員</t>
    <phoneticPr fontId="4"/>
  </si>
  <si>
    <t>警備員・その他</t>
    <phoneticPr fontId="4"/>
  </si>
  <si>
    <t>職務上疾病</t>
    <phoneticPr fontId="4"/>
  </si>
  <si>
    <t>介護休業</t>
    <rPh sb="0" eb="2">
      <t>カイゴ</t>
    </rPh>
    <rPh sb="2" eb="4">
      <t>キュウギョウ</t>
    </rPh>
    <phoneticPr fontId="4"/>
  </si>
  <si>
    <t>教委事務局等勤務者・
その他</t>
    <rPh sb="0" eb="2">
      <t>キョウイ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</si>
  <si>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三瀬</t>
    <phoneticPr fontId="4"/>
  </si>
  <si>
    <t>玉島</t>
    <phoneticPr fontId="4"/>
  </si>
  <si>
    <t>北波多</t>
    <phoneticPr fontId="4"/>
  </si>
  <si>
    <t>牧島</t>
    <phoneticPr fontId="4"/>
  </si>
  <si>
    <t>芦刈</t>
    <phoneticPr fontId="4"/>
  </si>
  <si>
    <t>（４）公立中学校</t>
    <phoneticPr fontId="4"/>
  </si>
  <si>
    <t>①　学級数及び生徒数</t>
    <phoneticPr fontId="4"/>
  </si>
  <si>
    <t>学          級          数　　（学級）</t>
    <rPh sb="26" eb="28">
      <t>ガッキュウ</t>
    </rPh>
    <phoneticPr fontId="4"/>
  </si>
  <si>
    <t>学        年        別        生        徒        数　　　（人）</t>
    <rPh sb="0" eb="1">
      <t>ガク</t>
    </rPh>
    <rPh sb="9" eb="10">
      <t>ネン</t>
    </rPh>
    <rPh sb="18" eb="19">
      <t>ベツ</t>
    </rPh>
    <rPh sb="50" eb="51">
      <t>ニン</t>
    </rPh>
    <phoneticPr fontId="4"/>
  </si>
  <si>
    <t>再掲　特別支援
学級生徒数(人)</t>
    <rPh sb="10" eb="12">
      <t>セイト</t>
    </rPh>
    <rPh sb="14" eb="15">
      <t>ニン</t>
    </rPh>
    <phoneticPr fontId="4"/>
  </si>
  <si>
    <t>単     式　　　学　　級</t>
    <rPh sb="10" eb="11">
      <t>ガク</t>
    </rPh>
    <rPh sb="13" eb="14">
      <t>キュウ</t>
    </rPh>
    <phoneticPr fontId="4"/>
  </si>
  <si>
    <t>特別支</t>
    <rPh sb="0" eb="2">
      <t>トクベツ</t>
    </rPh>
    <rPh sb="2" eb="3">
      <t>ササ</t>
    </rPh>
    <phoneticPr fontId="4"/>
  </si>
  <si>
    <t>1              年</t>
    <phoneticPr fontId="4"/>
  </si>
  <si>
    <t>2          年</t>
  </si>
  <si>
    <t>3          年</t>
  </si>
  <si>
    <t>合          計</t>
  </si>
  <si>
    <t>1年</t>
  </si>
  <si>
    <t>2年</t>
  </si>
  <si>
    <t>3年</t>
  </si>
  <si>
    <t>学級</t>
  </si>
  <si>
    <t>援学級</t>
    <rPh sb="0" eb="1">
      <t>エン</t>
    </rPh>
    <rPh sb="1" eb="3">
      <t>ガッキュウ</t>
    </rPh>
    <phoneticPr fontId="4"/>
  </si>
  <si>
    <t>県立中</t>
    <rPh sb="0" eb="2">
      <t>ケンリツ</t>
    </rPh>
    <rPh sb="2" eb="3">
      <t>チュウ</t>
    </rPh>
    <phoneticPr fontId="4"/>
  </si>
  <si>
    <t>香楠</t>
  </si>
  <si>
    <t>武雄青陵</t>
  </si>
  <si>
    <t>県立中計</t>
    <rPh sb="0" eb="2">
      <t>ケンリツ</t>
    </rPh>
    <rPh sb="2" eb="3">
      <t>チュウ</t>
    </rPh>
    <phoneticPr fontId="4"/>
  </si>
  <si>
    <t>県立中計</t>
    <rPh sb="0" eb="2">
      <t>ケンリツ</t>
    </rPh>
    <rPh sb="2" eb="3">
      <t>チュウ</t>
    </rPh>
    <rPh sb="3" eb="4">
      <t>ケイ</t>
    </rPh>
    <phoneticPr fontId="4"/>
  </si>
  <si>
    <t>成章</t>
  </si>
  <si>
    <t>城南</t>
  </si>
  <si>
    <t>昭栄</t>
  </si>
  <si>
    <t>城東</t>
  </si>
  <si>
    <t>城西</t>
  </si>
  <si>
    <t>城北</t>
  </si>
  <si>
    <t>金泉</t>
  </si>
  <si>
    <t>諸富</t>
  </si>
  <si>
    <t>川副</t>
    <rPh sb="0" eb="2">
      <t>カワソエ</t>
    </rPh>
    <phoneticPr fontId="4"/>
  </si>
  <si>
    <t>東与賀</t>
    <phoneticPr fontId="4"/>
  </si>
  <si>
    <t>思斉</t>
    <phoneticPr fontId="4"/>
  </si>
  <si>
    <t>大和</t>
    <phoneticPr fontId="4"/>
  </si>
  <si>
    <t>北山</t>
    <rPh sb="0" eb="2">
      <t>ホクザン</t>
    </rPh>
    <phoneticPr fontId="4"/>
  </si>
  <si>
    <t>三瀬</t>
    <rPh sb="0" eb="2">
      <t>ミツセ</t>
    </rPh>
    <phoneticPr fontId="4"/>
  </si>
  <si>
    <t>佐賀市計</t>
    <rPh sb="0" eb="3">
      <t>サガシ</t>
    </rPh>
    <rPh sb="3" eb="4">
      <t>ケイ</t>
    </rPh>
    <phoneticPr fontId="4"/>
  </si>
  <si>
    <t>第一</t>
  </si>
  <si>
    <t>第五</t>
  </si>
  <si>
    <t>鏡</t>
  </si>
  <si>
    <t>高峰</t>
    <rPh sb="0" eb="2">
      <t>タカミネ</t>
    </rPh>
    <phoneticPr fontId="4"/>
  </si>
  <si>
    <t>浜玉</t>
  </si>
  <si>
    <t>虹の松原分校</t>
    <phoneticPr fontId="4"/>
  </si>
  <si>
    <t>肥前</t>
  </si>
  <si>
    <t>海青</t>
    <rPh sb="0" eb="1">
      <t>カイ</t>
    </rPh>
    <rPh sb="1" eb="2">
      <t>セイ</t>
    </rPh>
    <phoneticPr fontId="4"/>
  </si>
  <si>
    <t>小川</t>
  </si>
  <si>
    <t>七山</t>
    <phoneticPr fontId="4"/>
  </si>
  <si>
    <t>唐津市計</t>
    <rPh sb="0" eb="3">
      <t>カラツシ</t>
    </rPh>
    <rPh sb="3" eb="4">
      <t>ケイ</t>
    </rPh>
    <phoneticPr fontId="4"/>
  </si>
  <si>
    <t>鳥栖西</t>
  </si>
  <si>
    <t>鳥栖市計</t>
    <rPh sb="0" eb="3">
      <t>トスシ</t>
    </rPh>
    <rPh sb="3" eb="4">
      <t>ケイ</t>
    </rPh>
    <phoneticPr fontId="4"/>
  </si>
  <si>
    <t>国見</t>
  </si>
  <si>
    <t>山代</t>
  </si>
  <si>
    <t>啓成</t>
  </si>
  <si>
    <t>東陵</t>
  </si>
  <si>
    <t>青嶺</t>
  </si>
  <si>
    <t>伊万里市計</t>
    <rPh sb="0" eb="3">
      <t>イマリ</t>
    </rPh>
    <rPh sb="3" eb="4">
      <t>シ</t>
    </rPh>
    <rPh sb="4" eb="5">
      <t>ケイ</t>
    </rPh>
    <phoneticPr fontId="4"/>
  </si>
  <si>
    <t>川登</t>
  </si>
  <si>
    <t>武雄北</t>
  </si>
  <si>
    <t>山内</t>
  </si>
  <si>
    <t>武雄市計</t>
    <rPh sb="0" eb="2">
      <t>タケオ</t>
    </rPh>
    <rPh sb="2" eb="3">
      <t>シ</t>
    </rPh>
    <rPh sb="3" eb="4">
      <t>ケイ</t>
    </rPh>
    <phoneticPr fontId="4"/>
  </si>
  <si>
    <t>東部</t>
  </si>
  <si>
    <t>西部</t>
  </si>
  <si>
    <t>鹿島市計</t>
    <rPh sb="0" eb="2">
      <t>カシマ</t>
    </rPh>
    <rPh sb="2" eb="3">
      <t>シ</t>
    </rPh>
    <rPh sb="3" eb="4">
      <t>ケイ</t>
    </rPh>
    <phoneticPr fontId="4"/>
  </si>
  <si>
    <t>小城市計</t>
    <rPh sb="0" eb="2">
      <t>オギ</t>
    </rPh>
    <rPh sb="2" eb="3">
      <t>シ</t>
    </rPh>
    <rPh sb="3" eb="4">
      <t>ケイ</t>
    </rPh>
    <phoneticPr fontId="4"/>
  </si>
  <si>
    <t>嬉野市計</t>
    <rPh sb="0" eb="2">
      <t>ウレシノ</t>
    </rPh>
    <rPh sb="2" eb="3">
      <t>シ</t>
    </rPh>
    <rPh sb="3" eb="4">
      <t>ケイ</t>
    </rPh>
    <phoneticPr fontId="4"/>
  </si>
  <si>
    <t>千代田</t>
  </si>
  <si>
    <t>神埼市計</t>
    <rPh sb="0" eb="2">
      <t>カンザキ</t>
    </rPh>
    <rPh sb="2" eb="3">
      <t>シ</t>
    </rPh>
    <rPh sb="3" eb="4">
      <t>ケイ</t>
    </rPh>
    <phoneticPr fontId="4"/>
  </si>
  <si>
    <t>神埼郡計</t>
    <rPh sb="0" eb="3">
      <t>カンザキグン</t>
    </rPh>
    <rPh sb="3" eb="4">
      <t>ケイ</t>
    </rPh>
    <phoneticPr fontId="4"/>
  </si>
  <si>
    <t>三根</t>
  </si>
  <si>
    <t>みやき町計</t>
    <rPh sb="3" eb="4">
      <t>チョウ</t>
    </rPh>
    <phoneticPr fontId="4"/>
  </si>
  <si>
    <t>三養基郡計</t>
    <rPh sb="0" eb="4">
      <t>ミヤキグン</t>
    </rPh>
    <rPh sb="4" eb="5">
      <t>ケイ</t>
    </rPh>
    <phoneticPr fontId="4"/>
  </si>
  <si>
    <t>西有田</t>
  </si>
  <si>
    <t>西松浦郡計</t>
    <rPh sb="0" eb="4">
      <t>ニシマツウラグン</t>
    </rPh>
    <rPh sb="4" eb="5">
      <t>ケイ</t>
    </rPh>
    <phoneticPr fontId="4"/>
  </si>
  <si>
    <t>有明</t>
  </si>
  <si>
    <t>白石町計</t>
    <rPh sb="0" eb="3">
      <t>シロイシチョウ</t>
    </rPh>
    <phoneticPr fontId="4"/>
  </si>
  <si>
    <t>杵島郡計</t>
    <rPh sb="0" eb="3">
      <t>キシマグン</t>
    </rPh>
    <rPh sb="3" eb="4">
      <t>ケイ</t>
    </rPh>
    <phoneticPr fontId="4"/>
  </si>
  <si>
    <t>本務教員数</t>
    <phoneticPr fontId="4"/>
  </si>
  <si>
    <t>負担法以外の職員</t>
    <rPh sb="0" eb="2">
      <t>フタン</t>
    </rPh>
    <rPh sb="2" eb="3">
      <t>ホウ</t>
    </rPh>
    <rPh sb="3" eb="5">
      <t>イガイ</t>
    </rPh>
    <rPh sb="6" eb="8">
      <t>ショクイン</t>
    </rPh>
    <phoneticPr fontId="4"/>
  </si>
  <si>
    <t xml:space="preserve">学校図書館事務員 </t>
    <phoneticPr fontId="4"/>
  </si>
  <si>
    <t xml:space="preserve">学校給食調理員 </t>
    <phoneticPr fontId="4"/>
  </si>
  <si>
    <t xml:space="preserve">警備員・その他 </t>
    <phoneticPr fontId="4"/>
  </si>
  <si>
    <t>育児休業</t>
    <rPh sb="0" eb="2">
      <t>イクジ</t>
    </rPh>
    <rPh sb="2" eb="4">
      <t>キュウギョウ</t>
    </rPh>
    <phoneticPr fontId="4"/>
  </si>
  <si>
    <t>川副</t>
  </si>
  <si>
    <t>大和</t>
  </si>
  <si>
    <t>高峰</t>
  </si>
  <si>
    <t>海青</t>
  </si>
  <si>
    <t>伊万里市計</t>
    <rPh sb="0" eb="4">
      <t>イマリシ</t>
    </rPh>
    <rPh sb="4" eb="5">
      <t>ケイ</t>
    </rPh>
    <phoneticPr fontId="4"/>
  </si>
  <si>
    <t>武雄市計</t>
    <rPh sb="0" eb="3">
      <t>タケオシ</t>
    </rPh>
    <rPh sb="3" eb="4">
      <t>ケイ</t>
    </rPh>
    <phoneticPr fontId="4"/>
  </si>
  <si>
    <t>中原</t>
    <rPh sb="0" eb="2">
      <t>ナカバル</t>
    </rPh>
    <phoneticPr fontId="5"/>
  </si>
  <si>
    <t>三養基郡計</t>
    <rPh sb="0" eb="3">
      <t>ミヤキ</t>
    </rPh>
    <rPh sb="3" eb="4">
      <t>グン</t>
    </rPh>
    <rPh sb="4" eb="5">
      <t>ケイ</t>
    </rPh>
    <phoneticPr fontId="4"/>
  </si>
  <si>
    <t>白石町計</t>
    <rPh sb="0" eb="2">
      <t>シロイシ</t>
    </rPh>
    <rPh sb="2" eb="3">
      <t>チョウ</t>
    </rPh>
    <rPh sb="3" eb="4">
      <t>ケイ</t>
    </rPh>
    <phoneticPr fontId="4"/>
  </si>
  <si>
    <t>藤津郡計</t>
    <rPh sb="0" eb="3">
      <t>フジツグン</t>
    </rPh>
    <rPh sb="3" eb="4">
      <t>ケイ</t>
    </rPh>
    <phoneticPr fontId="4"/>
  </si>
  <si>
    <t>（５）公立義務教育学校</t>
    <rPh sb="5" eb="7">
      <t>ギム</t>
    </rPh>
    <rPh sb="7" eb="9">
      <t>キョウイク</t>
    </rPh>
    <rPh sb="9" eb="11">
      <t>ガッコウ</t>
    </rPh>
    <phoneticPr fontId="4"/>
  </si>
  <si>
    <t>①　学級数及び児童・生徒数</t>
    <rPh sb="10" eb="12">
      <t>セイト</t>
    </rPh>
    <phoneticPr fontId="4"/>
  </si>
  <si>
    <t>再掲　児童生徒別特別支援学級数(学級)</t>
    <rPh sb="0" eb="2">
      <t>サイケイ</t>
    </rPh>
    <rPh sb="3" eb="5">
      <t>ジドウ</t>
    </rPh>
    <rPh sb="5" eb="7">
      <t>セイト</t>
    </rPh>
    <rPh sb="7" eb="8">
      <t>ベツ</t>
    </rPh>
    <rPh sb="8" eb="10">
      <t>トクベツ</t>
    </rPh>
    <rPh sb="10" eb="12">
      <t>シエン</t>
    </rPh>
    <rPh sb="12" eb="14">
      <t>ガッキュウ</t>
    </rPh>
    <rPh sb="14" eb="15">
      <t>スウ</t>
    </rPh>
    <rPh sb="16" eb="18">
      <t>ガッキュウ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</si>
  <si>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</si>
  <si>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</si>
  <si>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</si>
  <si>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児童</t>
    <rPh sb="0" eb="2">
      <t>ジドウ</t>
    </rPh>
    <phoneticPr fontId="4"/>
  </si>
  <si>
    <t>生徒</t>
    <rPh sb="0" eb="2">
      <t>セイト</t>
    </rPh>
    <phoneticPr fontId="4"/>
  </si>
  <si>
    <t>多久市</t>
    <rPh sb="0" eb="3">
      <t>タクシ</t>
    </rPh>
    <phoneticPr fontId="4"/>
  </si>
  <si>
    <t>東原庠舎東部校</t>
    <phoneticPr fontId="2"/>
  </si>
  <si>
    <t>東原庠舎中央校</t>
    <phoneticPr fontId="2"/>
  </si>
  <si>
    <t>東原庠舎西渓校</t>
    <phoneticPr fontId="2"/>
  </si>
  <si>
    <t>伊万里市</t>
    <rPh sb="0" eb="4">
      <t>イマリシ</t>
    </rPh>
    <phoneticPr fontId="4"/>
  </si>
  <si>
    <t>南波多郷学館</t>
    <rPh sb="0" eb="2">
      <t>ミナミハタ</t>
    </rPh>
    <rPh sb="2" eb="3">
      <t>ゴウ</t>
    </rPh>
    <rPh sb="3" eb="4">
      <t>ガク</t>
    </rPh>
    <rPh sb="5" eb="6">
      <t>カン</t>
    </rPh>
    <phoneticPr fontId="4"/>
  </si>
  <si>
    <t>玄海町</t>
    <rPh sb="0" eb="3">
      <t>ゲンカイチョウ</t>
    </rPh>
    <phoneticPr fontId="4"/>
  </si>
  <si>
    <t>玄海みらい学園</t>
    <rPh sb="0" eb="1">
      <t>ゲンカイ</t>
    </rPh>
    <rPh sb="4" eb="6">
      <t>ガクエン</t>
    </rPh>
    <phoneticPr fontId="4"/>
  </si>
  <si>
    <t>大町町</t>
    <phoneticPr fontId="4"/>
  </si>
  <si>
    <t>大町ひじり学園</t>
    <rPh sb="5" eb="7">
      <t>ガクエン</t>
    </rPh>
    <phoneticPr fontId="4"/>
  </si>
  <si>
    <t>学　年　別　児　童　・　生　徒　数　（人）</t>
    <phoneticPr fontId="4"/>
  </si>
  <si>
    <t>再掲　児童・生徒数(人)</t>
    <rPh sb="0" eb="2">
      <t>サイケイ</t>
    </rPh>
    <rPh sb="3" eb="5">
      <t>ジドウ</t>
    </rPh>
    <rPh sb="6" eb="9">
      <t>セイトスウ</t>
    </rPh>
    <rPh sb="10" eb="11">
      <t>ニン</t>
    </rPh>
    <phoneticPr fontId="4"/>
  </si>
  <si>
    <t>再掲　特別支援児童生徒数(人)</t>
    <rPh sb="0" eb="2">
      <t>サイケイ</t>
    </rPh>
    <rPh sb="3" eb="5">
      <t>トクベツ</t>
    </rPh>
    <rPh sb="5" eb="7">
      <t>シエン</t>
    </rPh>
    <rPh sb="7" eb="9">
      <t>ジドウ</t>
    </rPh>
    <rPh sb="9" eb="11">
      <t>セイト</t>
    </rPh>
    <rPh sb="11" eb="12">
      <t>スウ</t>
    </rPh>
    <phoneticPr fontId="4"/>
  </si>
  <si>
    <t>児童数</t>
    <rPh sb="0" eb="2">
      <t>ジドウ</t>
    </rPh>
    <rPh sb="2" eb="3">
      <t>スウ</t>
    </rPh>
    <phoneticPr fontId="4"/>
  </si>
  <si>
    <t>生徒数</t>
    <rPh sb="0" eb="3">
      <t>セイトスウ</t>
    </rPh>
    <phoneticPr fontId="4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</si>
  <si>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2"/>
  </si>
  <si>
    <t>東原庠舎中央校</t>
    <rPh sb="4" eb="6">
      <t>チュウオウ</t>
    </rPh>
    <phoneticPr fontId="2"/>
  </si>
  <si>
    <t>東原庠舎西渓校</t>
    <rPh sb="4" eb="5">
      <t>ニシ</t>
    </rPh>
    <rPh sb="5" eb="6">
      <t>タニ</t>
    </rPh>
    <rPh sb="6" eb="7">
      <t>コウ</t>
    </rPh>
    <phoneticPr fontId="2"/>
  </si>
  <si>
    <t>②教職員数</t>
    <rPh sb="1" eb="4">
      <t>キョウショクイン</t>
    </rPh>
    <rPh sb="4" eb="5">
      <t>スウ</t>
    </rPh>
    <phoneticPr fontId="4"/>
  </si>
  <si>
    <t>本  　　務　  　教　  　員　  　数</t>
  </si>
  <si>
    <t>本　　務　　職　　員　　数</t>
    <rPh sb="0" eb="1">
      <t>ホン</t>
    </rPh>
    <rPh sb="3" eb="4">
      <t>ツトム</t>
    </rPh>
    <rPh sb="6" eb="7">
      <t>ショク</t>
    </rPh>
    <rPh sb="9" eb="10">
      <t>イン</t>
    </rPh>
    <rPh sb="12" eb="13">
      <t>カズ</t>
    </rPh>
    <phoneticPr fontId="4"/>
  </si>
  <si>
    <t>育児休業</t>
    <rPh sb="0" eb="4">
      <t>イクジキュウギョウ</t>
    </rPh>
    <phoneticPr fontId="4"/>
  </si>
  <si>
    <t>機械科</t>
    <rPh sb="2" eb="3">
      <t>カ</t>
    </rPh>
    <phoneticPr fontId="4"/>
  </si>
  <si>
    <t>電気科</t>
    <rPh sb="0" eb="3">
      <t>デンキカ</t>
    </rPh>
    <phoneticPr fontId="4"/>
  </si>
  <si>
    <t>食品流通科</t>
    <rPh sb="0" eb="2">
      <t>ショクヒン</t>
    </rPh>
    <rPh sb="2" eb="4">
      <t>リュウツウ</t>
    </rPh>
    <rPh sb="4" eb="5">
      <t>カ</t>
    </rPh>
    <phoneticPr fontId="5"/>
  </si>
  <si>
    <t>環境緑地科</t>
    <rPh sb="0" eb="1">
      <t>カンキョウ</t>
    </rPh>
    <rPh sb="1" eb="3">
      <t>リョクチ</t>
    </rPh>
    <rPh sb="3" eb="4">
      <t>カ</t>
    </rPh>
    <phoneticPr fontId="4"/>
  </si>
  <si>
    <t>技術職員</t>
    <rPh sb="0" eb="4">
      <t>ギジュツショクイン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</si>
</sst>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#;;\-"/>
    <numFmt numFmtId="177" formatCode="#,###;;"/>
    <numFmt numFmtId="178" formatCode="#,##0;[Red]\-#,##0;\-"/>
    <numFmt numFmtId="179" formatCode="\(#,###\);;"/>
    <numFmt numFmtId="180" formatCode="\(#&quot;校&quot;\)"/>
    <numFmt numFmtId="181" formatCode="#,##0;\-#,##0;\-"/>
  </numFmts>
  <fonts count="4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0"/>
      <name val="ＭＳ 明朝"/>
      <family val="1"/>
      <charset val="128"/>
    </font>
    <font>
      <sz val="9"/>
      <name val="明朝"/>
      <family val="1"/>
      <charset val="128"/>
    </font>
    <font>
      <sz val="13.5"/>
      <name val="System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標準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標準明朝"/>
      <family val="1"/>
      <charset val="128"/>
    </font>
    <font>
      <sz val="9"/>
      <color indexed="9"/>
      <name val="ＭＳ 明朝"/>
      <family val="1"/>
      <charset val="128"/>
    </font>
    <font>
      <i/>
      <sz val="8"/>
      <name val="ＭＳ 明朝"/>
      <family val="1"/>
      <charset val="128"/>
    </font>
    <font>
      <i/>
      <sz val="11"/>
      <name val="ＭＳ 明朝"/>
      <family val="1"/>
      <charset val="128"/>
    </font>
    <font>
      <i/>
      <sz val="6"/>
      <name val="ＭＳ 明朝"/>
      <family val="1"/>
      <charset val="128"/>
    </font>
    <font>
      <sz val="11"/>
      <color indexed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6"/>
      <name val="ＭＳ 明朝"/>
      <family val="1"/>
      <charset val="128"/>
    </font>
    <font>
      <sz val="9"/>
      <color indexed="16"/>
      <name val="ＭＳ 明朝"/>
      <family val="1"/>
      <charset val="128"/>
    </font>
    <font>
      <sz val="9"/>
      <color indexed="6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i/>
      <sz val="11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明朝"/>
      <family val="1"/>
      <charset val="128"/>
    </font>
    <font>
      <i/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 diagonalDown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6" fillId="0" borderId="0"/>
    <xf numFmtId="0" fontId="27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6" fillId="0" borderId="0">
      <alignment vertical="center"/>
    </xf>
  </cellStyleXfs>
  <cellXfs count="2271">
    <xf numFmtId="0" fontId="0" fillId="0" borderId="0" xfId="0"/>
    <xf numFmtId="176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61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Protection="1">
      <protection locked="0"/>
    </xf>
    <xf numFmtId="0" fontId="6" fillId="0" borderId="109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>
      <protection locked="0"/>
    </xf>
    <xf numFmtId="176" fontId="6" fillId="0" borderId="58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6" fillId="0" borderId="52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Continuous" vertical="center"/>
      <protection locked="0"/>
    </xf>
    <xf numFmtId="0" fontId="6" fillId="0" borderId="6" xfId="0" applyFont="1" applyFill="1" applyBorder="1" applyAlignment="1" applyProtection="1">
      <alignment horizontal="centerContinuous" vertical="center"/>
      <protection locked="0"/>
    </xf>
    <xf numFmtId="0" fontId="6" fillId="0" borderId="7" xfId="0" applyFont="1" applyFill="1" applyBorder="1" applyAlignment="1" applyProtection="1">
      <alignment horizontal="centerContinuous" vertical="center"/>
      <protection locked="0"/>
    </xf>
    <xf numFmtId="176" fontId="6" fillId="0" borderId="55" xfId="0" applyNumberFormat="1" applyFont="1" applyFill="1" applyBorder="1" applyAlignment="1" applyProtection="1">
      <alignment vertical="center"/>
    </xf>
    <xf numFmtId="176" fontId="6" fillId="0" borderId="56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6" fillId="0" borderId="59" xfId="0" applyFont="1" applyFill="1" applyBorder="1" applyAlignment="1" applyProtection="1">
      <alignment horizontal="centerContinuous" vertical="center"/>
      <protection locked="0"/>
    </xf>
    <xf numFmtId="0" fontId="6" fillId="0" borderId="95" xfId="0" applyFont="1" applyFill="1" applyBorder="1" applyAlignment="1" applyProtection="1">
      <alignment horizontal="centerContinuous" vertical="center"/>
      <protection locked="0"/>
    </xf>
    <xf numFmtId="0" fontId="6" fillId="0" borderId="65" xfId="0" applyFont="1" applyFill="1" applyBorder="1" applyAlignment="1" applyProtection="1">
      <alignment horizontal="centerContinuous" vertical="center"/>
      <protection locked="0"/>
    </xf>
    <xf numFmtId="0" fontId="6" fillId="0" borderId="98" xfId="0" applyFont="1" applyFill="1" applyBorder="1" applyAlignment="1" applyProtection="1">
      <alignment horizontal="centerContinuous" vertical="center"/>
      <protection locked="0"/>
    </xf>
    <xf numFmtId="0" fontId="6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6" xfId="0" applyFont="1" applyFill="1" applyBorder="1" applyAlignment="1" applyProtection="1">
      <alignment horizontal="center" vertical="distributed" wrapText="1"/>
      <protection locked="0"/>
    </xf>
    <xf numFmtId="0" fontId="8" fillId="0" borderId="6" xfId="0" applyFont="1" applyFill="1" applyBorder="1" applyAlignment="1" applyProtection="1">
      <alignment vertical="distributed" wrapText="1"/>
      <protection locked="0"/>
    </xf>
    <xf numFmtId="0" fontId="6" fillId="0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justify"/>
      <protection locked="0"/>
    </xf>
    <xf numFmtId="0" fontId="6" fillId="0" borderId="6" xfId="0" applyFont="1" applyFill="1" applyBorder="1" applyAlignment="1" applyProtection="1">
      <alignment horizontal="center" vertical="distributed" wrapText="1"/>
      <protection locked="0"/>
    </xf>
    <xf numFmtId="0" fontId="6" fillId="0" borderId="153" xfId="0" applyNumberFormat="1" applyFont="1" applyFill="1" applyBorder="1" applyAlignment="1" applyProtection="1">
      <alignment horizontal="distributed" vertical="center"/>
      <protection locked="0"/>
    </xf>
    <xf numFmtId="0" fontId="6" fillId="0" borderId="154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/>
      <protection locked="0"/>
    </xf>
    <xf numFmtId="0" fontId="9" fillId="0" borderId="152" xfId="0" applyNumberFormat="1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distributed"/>
      <protection locked="0"/>
    </xf>
    <xf numFmtId="0" fontId="6" fillId="0" borderId="154" xfId="0" applyFont="1" applyFill="1" applyBorder="1" applyAlignment="1" applyProtection="1">
      <alignment horizontal="distributed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152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8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55" xfId="0" applyNumberFormat="1" applyFont="1" applyFill="1" applyBorder="1" applyAlignment="1" applyProtection="1">
      <alignment horizontal="distributed" vertical="center"/>
      <protection locked="0"/>
    </xf>
    <xf numFmtId="0" fontId="8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Protection="1"/>
    <xf numFmtId="0" fontId="6" fillId="0" borderId="8" xfId="0" applyFont="1" applyFill="1" applyBorder="1" applyAlignment="1" applyProtection="1">
      <alignment horizontal="distributed"/>
      <protection locked="0"/>
    </xf>
    <xf numFmtId="0" fontId="6" fillId="0" borderId="94" xfId="0" applyFont="1" applyFill="1" applyBorder="1" applyProtection="1">
      <protection locked="0"/>
    </xf>
    <xf numFmtId="0" fontId="6" fillId="0" borderId="19" xfId="0" applyFont="1" applyFill="1" applyBorder="1" applyAlignment="1" applyProtection="1">
      <alignment horizontal="distributed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14" fillId="0" borderId="6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83" xfId="0" applyFont="1" applyFill="1" applyBorder="1" applyProtection="1">
      <protection locked="0"/>
    </xf>
    <xf numFmtId="0" fontId="6" fillId="0" borderId="75" xfId="0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top" textRotation="255"/>
      <protection locked="0"/>
    </xf>
    <xf numFmtId="0" fontId="6" fillId="0" borderId="76" xfId="0" applyFont="1" applyFill="1" applyBorder="1" applyAlignment="1" applyProtection="1">
      <alignment vertical="distributed" textRotation="255" justifyLastLine="1"/>
      <protection locked="0"/>
    </xf>
    <xf numFmtId="0" fontId="6" fillId="0" borderId="82" xfId="0" applyFont="1" applyFill="1" applyBorder="1" applyAlignment="1" applyProtection="1">
      <alignment vertical="distributed" textRotation="255" justifyLastLine="1"/>
      <protection locked="0"/>
    </xf>
    <xf numFmtId="0" fontId="6" fillId="0" borderId="74" xfId="0" applyFont="1" applyFill="1" applyBorder="1" applyAlignment="1" applyProtection="1">
      <alignment vertical="distributed" textRotation="255" justifyLastLine="1"/>
      <protection locked="0"/>
    </xf>
    <xf numFmtId="0" fontId="6" fillId="0" borderId="60" xfId="0" applyFont="1" applyFill="1" applyBorder="1" applyAlignment="1" applyProtection="1">
      <alignment vertical="distributed" textRotation="255"/>
      <protection locked="0"/>
    </xf>
    <xf numFmtId="0" fontId="9" fillId="0" borderId="60" xfId="0" applyFont="1" applyFill="1" applyBorder="1" applyAlignment="1" applyProtection="1">
      <alignment vertical="distributed" textRotation="255"/>
      <protection locked="0"/>
    </xf>
    <xf numFmtId="0" fontId="9" fillId="0" borderId="10" xfId="0" applyFont="1" applyFill="1" applyBorder="1" applyAlignment="1" applyProtection="1">
      <alignment vertical="distributed" textRotation="255"/>
      <protection locked="0"/>
    </xf>
    <xf numFmtId="0" fontId="6" fillId="0" borderId="112" xfId="0" applyFont="1" applyFill="1" applyBorder="1" applyAlignment="1" applyProtection="1">
      <alignment vertical="distributed" textRotation="255" justifyLastLine="1"/>
      <protection locked="0"/>
    </xf>
    <xf numFmtId="0" fontId="6" fillId="0" borderId="31" xfId="0" applyFont="1" applyFill="1" applyBorder="1" applyAlignment="1" applyProtection="1">
      <alignment horizontal="distributed"/>
      <protection locked="0"/>
    </xf>
    <xf numFmtId="0" fontId="6" fillId="0" borderId="99" xfId="0" applyFont="1" applyFill="1" applyBorder="1" applyProtection="1">
      <protection locked="0"/>
    </xf>
    <xf numFmtId="0" fontId="6" fillId="0" borderId="57" xfId="0" applyFont="1" applyFill="1" applyBorder="1" applyAlignment="1" applyProtection="1">
      <alignment vertical="distributed" textRotation="255" justifyLastLine="1"/>
      <protection locked="0"/>
    </xf>
    <xf numFmtId="0" fontId="6" fillId="0" borderId="54" xfId="0" applyFont="1" applyFill="1" applyBorder="1" applyAlignment="1" applyProtection="1">
      <alignment vertical="distributed" textRotation="255" justifyLastLine="1"/>
      <protection locked="0"/>
    </xf>
    <xf numFmtId="0" fontId="6" fillId="0" borderId="55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vertical="distributed" textRotation="255"/>
      <protection locked="0"/>
    </xf>
    <xf numFmtId="0" fontId="6" fillId="0" borderId="27" xfId="0" applyFont="1" applyFill="1" applyBorder="1" applyAlignment="1" applyProtection="1">
      <alignment vertical="distributed" textRotation="255"/>
      <protection locked="0"/>
    </xf>
    <xf numFmtId="0" fontId="6" fillId="0" borderId="104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horizontal="center" vertical="distributed" textRotation="255"/>
      <protection locked="0"/>
    </xf>
    <xf numFmtId="176" fontId="6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19" xfId="0" applyFont="1" applyFill="1" applyBorder="1" applyAlignment="1" applyProtection="1">
      <alignment horizontal="distributed" vertical="center"/>
      <protection locked="0"/>
    </xf>
    <xf numFmtId="176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distributed" vertical="center" shrinkToFit="1"/>
      <protection locked="0"/>
    </xf>
    <xf numFmtId="176" fontId="6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76" fontId="6" fillId="0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37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45" xfId="0" applyNumberFormat="1" applyFont="1" applyFill="1" applyBorder="1" applyAlignment="1" applyProtection="1">
      <alignment vertical="center" shrinkToFit="1"/>
      <protection locked="0"/>
    </xf>
    <xf numFmtId="176" fontId="6" fillId="0" borderId="44" xfId="0" applyNumberFormat="1" applyFont="1" applyFill="1" applyBorder="1" applyAlignment="1" applyProtection="1">
      <alignment vertical="center" shrinkToFit="1"/>
      <protection locked="0"/>
    </xf>
    <xf numFmtId="0" fontId="6" fillId="0" borderId="69" xfId="0" applyFont="1" applyFill="1" applyBorder="1" applyAlignment="1" applyProtection="1">
      <alignment horizontal="distributed" vertical="distributed" shrinkToFit="1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6" fillId="0" borderId="52" xfId="0" applyFont="1" applyFill="1" applyBorder="1" applyAlignment="1" applyProtection="1">
      <alignment horizontal="distributed" vertical="center"/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6" fillId="0" borderId="10" xfId="0" applyNumberFormat="1" applyFont="1" applyFill="1" applyBorder="1" applyAlignment="1" applyProtection="1">
      <alignment horizontal="right" vertical="center" shrinkToFit="1"/>
    </xf>
    <xf numFmtId="176" fontId="6" fillId="0" borderId="30" xfId="0" applyNumberFormat="1" applyFont="1" applyFill="1" applyBorder="1" applyAlignment="1" applyProtection="1">
      <alignment horizontal="right" vertical="center" shrinkToFit="1"/>
    </xf>
    <xf numFmtId="176" fontId="7" fillId="0" borderId="10" xfId="0" applyNumberFormat="1" applyFont="1" applyFill="1" applyBorder="1" applyAlignment="1" applyProtection="1">
      <alignment horizontal="right" vertical="center" shrinkToFit="1"/>
    </xf>
    <xf numFmtId="176" fontId="6" fillId="0" borderId="64" xfId="0" applyNumberFormat="1" applyFont="1" applyFill="1" applyBorder="1" applyAlignment="1" applyProtection="1">
      <alignment horizontal="right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Fill="1" applyBorder="1" applyAlignment="1" applyProtection="1">
      <alignment horizontal="distributed" vertical="center"/>
    </xf>
    <xf numFmtId="176" fontId="6" fillId="0" borderId="20" xfId="0" applyNumberFormat="1" applyFont="1" applyFill="1" applyBorder="1" applyAlignment="1" applyProtection="1">
      <alignment horizontal="right" vertical="center" shrinkToFit="1"/>
    </xf>
    <xf numFmtId="176" fontId="6" fillId="0" borderId="57" xfId="0" applyNumberFormat="1" applyFont="1" applyFill="1" applyBorder="1" applyAlignment="1" applyProtection="1">
      <alignment horizontal="right" vertical="center" shrinkToFit="1"/>
    </xf>
    <xf numFmtId="176" fontId="6" fillId="0" borderId="54" xfId="0" applyNumberFormat="1" applyFont="1" applyFill="1" applyBorder="1" applyAlignment="1" applyProtection="1">
      <alignment horizontal="right" vertical="center" shrinkToFit="1"/>
    </xf>
    <xf numFmtId="176" fontId="6" fillId="0" borderId="55" xfId="0" applyNumberFormat="1" applyFont="1" applyFill="1" applyBorder="1" applyAlignment="1" applyProtection="1">
      <alignment horizontal="right" vertical="center" shrinkToFit="1"/>
    </xf>
    <xf numFmtId="176" fontId="6" fillId="0" borderId="27" xfId="0" applyNumberFormat="1" applyFont="1" applyFill="1" applyBorder="1" applyAlignment="1" applyProtection="1">
      <alignment horizontal="right" vertical="center" shrinkToFit="1"/>
    </xf>
    <xf numFmtId="176" fontId="6" fillId="0" borderId="61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176" fontId="6" fillId="0" borderId="95" xfId="0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7" fillId="0" borderId="0" xfId="0" applyNumberFormat="1" applyFont="1" applyFill="1" applyBorder="1" applyAlignment="1" applyProtection="1">
      <alignment horizontal="right" vertical="center" shrinkToFit="1"/>
    </xf>
    <xf numFmtId="176" fontId="6" fillId="0" borderId="98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16" xfId="0" applyFont="1" applyFill="1" applyBorder="1" applyAlignment="1" applyProtection="1">
      <alignment horizontal="centerContinuous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distributed" vertical="center"/>
      <protection locked="0"/>
    </xf>
    <xf numFmtId="176" fontId="11" fillId="0" borderId="41" xfId="0" applyNumberFormat="1" applyFont="1" applyFill="1" applyBorder="1" applyAlignment="1" applyProtection="1">
      <alignment vertical="center"/>
      <protection locked="0"/>
    </xf>
    <xf numFmtId="176" fontId="11" fillId="0" borderId="37" xfId="0" applyNumberFormat="1" applyFont="1" applyFill="1" applyBorder="1" applyAlignment="1" applyProtection="1">
      <alignment vertical="center"/>
      <protection locked="0"/>
    </xf>
    <xf numFmtId="176" fontId="11" fillId="0" borderId="42" xfId="0" applyNumberFormat="1" applyFont="1" applyFill="1" applyBorder="1" applyAlignment="1" applyProtection="1">
      <alignment vertical="center"/>
      <protection locked="0"/>
    </xf>
    <xf numFmtId="176" fontId="11" fillId="0" borderId="32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176" fontId="11" fillId="0" borderId="37" xfId="0" applyNumberFormat="1" applyFont="1" applyFill="1" applyBorder="1" applyAlignment="1" applyProtection="1">
      <alignment horizontal="right" vertical="center"/>
      <protection locked="0"/>
    </xf>
    <xf numFmtId="176" fontId="11" fillId="0" borderId="42" xfId="0" applyNumberFormat="1" applyFont="1" applyFill="1" applyBorder="1" applyAlignment="1" applyProtection="1">
      <alignment horizontal="right" vertical="center"/>
      <protection locked="0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62" xfId="0" applyFont="1" applyFill="1" applyBorder="1" applyAlignment="1" applyProtection="1">
      <alignment horizontal="distributed" vertical="center"/>
      <protection locked="0"/>
    </xf>
    <xf numFmtId="176" fontId="11" fillId="0" borderId="45" xfId="0" applyNumberFormat="1" applyFont="1" applyFill="1" applyBorder="1" applyAlignment="1" applyProtection="1">
      <alignment vertical="center"/>
      <protection locked="0"/>
    </xf>
    <xf numFmtId="176" fontId="11" fillId="0" borderId="46" xfId="0" applyNumberFormat="1" applyFont="1" applyFill="1" applyBorder="1" applyAlignment="1" applyProtection="1">
      <alignment vertical="center"/>
      <protection locked="0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0" fontId="6" fillId="0" borderId="98" xfId="0" applyFont="1" applyFill="1" applyBorder="1" applyAlignment="1" applyProtection="1">
      <alignment horizontal="distributed" vertical="center"/>
      <protection locked="0"/>
    </xf>
    <xf numFmtId="0" fontId="6" fillId="0" borderId="64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13" fillId="0" borderId="37" xfId="0" applyNumberFormat="1" applyFont="1" applyFill="1" applyBorder="1" applyAlignment="1" applyProtection="1">
      <alignment vertical="center"/>
      <protection locked="0"/>
    </xf>
    <xf numFmtId="176" fontId="13" fillId="0" borderId="42" xfId="0" applyNumberFormat="1" applyFont="1" applyFill="1" applyBorder="1" applyAlignment="1" applyProtection="1">
      <alignment vertical="center"/>
      <protection locked="0"/>
    </xf>
    <xf numFmtId="176" fontId="13" fillId="0" borderId="3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Protection="1">
      <protection locked="0"/>
    </xf>
    <xf numFmtId="0" fontId="7" fillId="0" borderId="62" xfId="0" applyFont="1" applyFill="1" applyBorder="1" applyAlignment="1" applyProtection="1">
      <alignment horizontal="distributed" vertical="center"/>
      <protection locked="0"/>
    </xf>
    <xf numFmtId="176" fontId="13" fillId="0" borderId="45" xfId="0" applyNumberFormat="1" applyFont="1" applyFill="1" applyBorder="1" applyAlignment="1" applyProtection="1">
      <alignment vertical="center"/>
      <protection locked="0"/>
    </xf>
    <xf numFmtId="176" fontId="13" fillId="0" borderId="46" xfId="0" applyNumberFormat="1" applyFont="1" applyFill="1" applyBorder="1" applyAlignment="1" applyProtection="1">
      <alignment vertical="center"/>
      <protection locked="0"/>
    </xf>
    <xf numFmtId="176" fontId="13" fillId="0" borderId="43" xfId="0" applyNumberFormat="1" applyFont="1" applyFill="1" applyBorder="1" applyAlignment="1" applyProtection="1">
      <alignment vertical="center"/>
      <protection locked="0"/>
    </xf>
    <xf numFmtId="0" fontId="7" fillId="0" borderId="98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176" fontId="11" fillId="0" borderId="41" xfId="0" applyNumberFormat="1" applyFont="1" applyFill="1" applyBorder="1" applyAlignment="1" applyProtection="1">
      <alignment vertical="center"/>
    </xf>
    <xf numFmtId="176" fontId="11" fillId="0" borderId="37" xfId="0" applyNumberFormat="1" applyFont="1" applyFill="1" applyBorder="1" applyAlignment="1" applyProtection="1">
      <alignment vertical="center"/>
    </xf>
    <xf numFmtId="176" fontId="11" fillId="0" borderId="44" xfId="0" applyNumberFormat="1" applyFont="1" applyFill="1" applyBorder="1" applyAlignment="1" applyProtection="1">
      <alignment vertical="center"/>
    </xf>
    <xf numFmtId="176" fontId="11" fillId="0" borderId="45" xfId="0" applyNumberFormat="1" applyFont="1" applyFill="1" applyBorder="1" applyAlignment="1" applyProtection="1">
      <alignment vertical="center"/>
    </xf>
    <xf numFmtId="176" fontId="13" fillId="0" borderId="41" xfId="0" applyNumberFormat="1" applyFont="1" applyFill="1" applyBorder="1" applyAlignment="1" applyProtection="1">
      <alignment vertical="center"/>
    </xf>
    <xf numFmtId="176" fontId="13" fillId="0" borderId="37" xfId="0" applyNumberFormat="1" applyFont="1" applyFill="1" applyBorder="1" applyAlignment="1" applyProtection="1">
      <alignment vertical="center"/>
    </xf>
    <xf numFmtId="176" fontId="13" fillId="0" borderId="44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 applyProtection="1">
      <alignment vertical="center"/>
    </xf>
    <xf numFmtId="176" fontId="11" fillId="0" borderId="46" xfId="0" applyNumberFormat="1" applyFont="1" applyFill="1" applyBorder="1" applyAlignment="1" applyProtection="1">
      <alignment vertical="center"/>
    </xf>
    <xf numFmtId="0" fontId="6" fillId="0" borderId="98" xfId="0" applyFont="1" applyFill="1" applyBorder="1" applyAlignment="1" applyProtection="1">
      <alignment horizontal="distributed" vertical="center"/>
    </xf>
    <xf numFmtId="0" fontId="7" fillId="0" borderId="98" xfId="0" applyFont="1" applyFill="1" applyBorder="1" applyAlignment="1" applyProtection="1">
      <alignment horizontal="distributed" vertical="center"/>
    </xf>
    <xf numFmtId="0" fontId="6" fillId="0" borderId="17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11" fillId="0" borderId="84" xfId="0" applyNumberFormat="1" applyFont="1" applyFill="1" applyBorder="1" applyAlignment="1" applyProtection="1">
      <alignment vertical="center"/>
      <protection locked="0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0" fontId="6" fillId="0" borderId="94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176" fontId="6" fillId="0" borderId="79" xfId="0" applyNumberFormat="1" applyFont="1" applyFill="1" applyBorder="1" applyAlignment="1" applyProtection="1">
      <alignment vertical="center"/>
      <protection locked="0"/>
    </xf>
    <xf numFmtId="176" fontId="6" fillId="0" borderId="72" xfId="0" applyNumberFormat="1" applyFont="1" applyFill="1" applyBorder="1" applyAlignment="1" applyProtection="1">
      <alignment vertical="center"/>
      <protection locked="0"/>
    </xf>
    <xf numFmtId="177" fontId="6" fillId="0" borderId="78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60" xfId="0" applyFont="1" applyFill="1" applyBorder="1" applyAlignment="1" applyProtection="1">
      <alignment horizontal="distributed" vertical="center"/>
      <protection locked="0"/>
    </xf>
    <xf numFmtId="0" fontId="6" fillId="0" borderId="145" xfId="0" applyFont="1" applyFill="1" applyBorder="1" applyAlignment="1" applyProtection="1">
      <alignment horizontal="distributed" vertical="center"/>
      <protection locked="0"/>
    </xf>
    <xf numFmtId="0" fontId="6" fillId="0" borderId="126" xfId="0" applyFont="1" applyFill="1" applyBorder="1" applyAlignment="1" applyProtection="1">
      <alignment horizontal="distributed" vertical="center"/>
      <protection locked="0"/>
    </xf>
    <xf numFmtId="176" fontId="6" fillId="0" borderId="125" xfId="0" applyNumberFormat="1" applyFont="1" applyFill="1" applyBorder="1" applyAlignment="1" applyProtection="1">
      <alignment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 wrapText="1"/>
      <protection locked="0"/>
    </xf>
    <xf numFmtId="0" fontId="6" fillId="0" borderId="65" xfId="0" applyFont="1" applyFill="1" applyBorder="1" applyAlignment="1" applyProtection="1">
      <alignment horizontal="distributed" vertical="center"/>
      <protection locked="0"/>
    </xf>
    <xf numFmtId="176" fontId="6" fillId="0" borderId="70" xfId="0" applyNumberFormat="1" applyFont="1" applyFill="1" applyBorder="1" applyAlignment="1" applyProtection="1">
      <alignment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/>
      <protection locked="0"/>
    </xf>
    <xf numFmtId="176" fontId="6" fillId="0" borderId="147" xfId="0" applyNumberFormat="1" applyFont="1" applyFill="1" applyBorder="1" applyAlignment="1" applyProtection="1">
      <alignment vertical="center"/>
      <protection locked="0"/>
    </xf>
    <xf numFmtId="0" fontId="6" fillId="0" borderId="110" xfId="0" applyNumberFormat="1" applyFont="1" applyFill="1" applyBorder="1" applyAlignment="1" applyProtection="1">
      <alignment horizontal="centerContinuous" vertical="center"/>
      <protection locked="0"/>
    </xf>
    <xf numFmtId="177" fontId="6" fillId="0" borderId="63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distributed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176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115" xfId="0" applyFont="1" applyFill="1" applyBorder="1" applyAlignment="1" applyProtection="1">
      <alignment horizontal="distributed" vertical="center"/>
      <protection locked="0"/>
    </xf>
    <xf numFmtId="176" fontId="6" fillId="0" borderId="41" xfId="0" applyNumberFormat="1" applyFont="1" applyFill="1" applyBorder="1" applyAlignment="1" applyProtection="1">
      <alignment vertical="center"/>
    </xf>
    <xf numFmtId="176" fontId="6" fillId="0" borderId="37" xfId="0" applyNumberFormat="1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32" xfId="0" applyNumberFormat="1" applyFont="1" applyFill="1" applyBorder="1" applyAlignment="1" applyProtection="1">
      <alignment vertical="center"/>
    </xf>
    <xf numFmtId="176" fontId="6" fillId="0" borderId="79" xfId="0" applyNumberFormat="1" applyFont="1" applyFill="1" applyBorder="1" applyAlignment="1" applyProtection="1">
      <alignment vertical="center"/>
    </xf>
    <xf numFmtId="176" fontId="6" fillId="0" borderId="72" xfId="0" applyNumberFormat="1" applyFont="1" applyFill="1" applyBorder="1" applyAlignment="1" applyProtection="1">
      <alignment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vertical="center"/>
    </xf>
    <xf numFmtId="176" fontId="6" fillId="0" borderId="50" xfId="0" applyNumberFormat="1" applyFont="1" applyFill="1" applyBorder="1" applyAlignment="1" applyProtection="1">
      <alignment vertical="center"/>
    </xf>
    <xf numFmtId="176" fontId="6" fillId="0" borderId="14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28" xfId="0" applyNumberFormat="1" applyFont="1" applyFill="1" applyBorder="1" applyAlignment="1" applyProtection="1">
      <alignment vertical="center"/>
    </xf>
    <xf numFmtId="176" fontId="6" fillId="0" borderId="26" xfId="0" applyNumberFormat="1" applyFont="1" applyFill="1" applyBorder="1" applyAlignment="1" applyProtection="1">
      <alignment vertical="center"/>
    </xf>
    <xf numFmtId="176" fontId="6" fillId="0" borderId="48" xfId="0" applyNumberFormat="1" applyFont="1" applyFill="1" applyBorder="1" applyAlignment="1" applyProtection="1">
      <alignment vertical="center"/>
    </xf>
    <xf numFmtId="0" fontId="9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76" fontId="6" fillId="0" borderId="67" xfId="0" applyNumberFormat="1" applyFont="1" applyFill="1" applyBorder="1" applyAlignment="1" applyProtection="1">
      <alignment vertical="center" shrinkToFit="1"/>
      <protection locked="0"/>
    </xf>
    <xf numFmtId="176" fontId="6" fillId="0" borderId="71" xfId="0" applyNumberFormat="1" applyFont="1" applyFill="1" applyBorder="1" applyAlignment="1" applyProtection="1">
      <alignment vertical="center" shrinkToFit="1"/>
      <protection locked="0"/>
    </xf>
    <xf numFmtId="176" fontId="6" fillId="0" borderId="72" xfId="0" applyNumberFormat="1" applyFont="1" applyFill="1" applyBorder="1" applyAlignment="1" applyProtection="1">
      <alignment vertical="center" shrinkToFit="1"/>
      <protection locked="0"/>
    </xf>
    <xf numFmtId="176" fontId="6" fillId="0" borderId="77" xfId="0" applyNumberFormat="1" applyFont="1" applyFill="1" applyBorder="1" applyAlignment="1" applyProtection="1">
      <alignment vertical="center" shrinkToFit="1"/>
      <protection locked="0"/>
    </xf>
    <xf numFmtId="176" fontId="11" fillId="0" borderId="42" xfId="0" applyNumberFormat="1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176" fontId="6" fillId="0" borderId="1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6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6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69" xfId="0" quotePrefix="1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distributed" wrapText="1"/>
      <protection locked="0"/>
    </xf>
    <xf numFmtId="0" fontId="6" fillId="0" borderId="95" xfId="0" applyFont="1" applyFill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center" vertical="distributed" textRotation="255" wrapText="1"/>
      <protection locked="0"/>
    </xf>
    <xf numFmtId="176" fontId="6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6" applyNumberFormat="1" applyFont="1" applyFill="1" applyBorder="1" applyAlignment="1" applyProtection="1">
      <alignment horizontal="right" vertical="center" shrinkToFit="1"/>
      <protection locked="0"/>
    </xf>
    <xf numFmtId="0" fontId="6" fillId="0" borderId="43" xfId="0" applyFont="1" applyFill="1" applyBorder="1" applyAlignment="1" applyProtection="1">
      <alignment horizontal="distributed" vertical="center"/>
      <protection locked="0"/>
    </xf>
    <xf numFmtId="176" fontId="6" fillId="0" borderId="41" xfId="0" applyNumberFormat="1" applyFont="1" applyFill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28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8" fillId="0" borderId="10" xfId="0" applyNumberFormat="1" applyFont="1" applyFill="1" applyBorder="1" applyAlignment="1" applyProtection="1">
      <alignment horizontal="right" vertical="center" shrinkToFit="1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177" fontId="6" fillId="0" borderId="43" xfId="0" applyNumberFormat="1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177" fontId="6" fillId="0" borderId="32" xfId="0" applyNumberFormat="1" applyFont="1" applyFill="1" applyBorder="1" applyAlignment="1" applyProtection="1">
      <alignment vertical="center" shrinkToFit="1"/>
      <protection locked="0"/>
    </xf>
    <xf numFmtId="0" fontId="6" fillId="0" borderId="58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176" fontId="6" fillId="0" borderId="79" xfId="0" applyNumberFormat="1" applyFont="1" applyFill="1" applyBorder="1" applyAlignment="1" applyProtection="1">
      <alignment vertical="center" shrinkToFit="1"/>
      <protection locked="0"/>
    </xf>
    <xf numFmtId="0" fontId="6" fillId="0" borderId="133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Font="1" applyFill="1" applyBorder="1" applyAlignment="1" applyProtection="1">
      <alignment horizontal="distributed" vertical="center"/>
      <protection locked="0"/>
    </xf>
    <xf numFmtId="177" fontId="6" fillId="0" borderId="78" xfId="0" applyNumberFormat="1" applyFont="1" applyFill="1" applyBorder="1" applyAlignment="1" applyProtection="1">
      <alignment vertical="center" shrinkToFit="1"/>
      <protection locked="0"/>
    </xf>
    <xf numFmtId="0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19" xfId="0" applyNumberFormat="1" applyFont="1" applyFill="1" applyBorder="1" applyAlignment="1" applyProtection="1">
      <alignment vertical="center" shrinkToFit="1"/>
      <protection locked="0"/>
    </xf>
    <xf numFmtId="177" fontId="6" fillId="0" borderId="69" xfId="0" applyNumberFormat="1" applyFont="1" applyFill="1" applyBorder="1" applyAlignment="1" applyProtection="1">
      <alignment vertical="center" shrinkToFit="1"/>
      <protection locked="0"/>
    </xf>
    <xf numFmtId="0" fontId="6" fillId="0" borderId="58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176" fontId="6" fillId="0" borderId="73" xfId="0" applyNumberFormat="1" applyFont="1" applyFill="1" applyBorder="1" applyAlignment="1" applyProtection="1">
      <alignment vertical="center" shrinkToFit="1"/>
      <protection locked="0"/>
    </xf>
    <xf numFmtId="176" fontId="6" fillId="0" borderId="74" xfId="0" applyNumberFormat="1" applyFont="1" applyFill="1" applyBorder="1" applyAlignment="1" applyProtection="1">
      <alignment vertical="center" shrinkToFit="1"/>
      <protection locked="0"/>
    </xf>
    <xf numFmtId="177" fontId="6" fillId="0" borderId="84" xfId="0" applyNumberFormat="1" applyFont="1" applyFill="1" applyBorder="1" applyAlignment="1" applyProtection="1">
      <alignment vertical="center" shrinkToFit="1"/>
      <protection locked="0"/>
    </xf>
    <xf numFmtId="0" fontId="6" fillId="0" borderId="43" xfId="0" quotePrefix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177" fontId="6" fillId="0" borderId="80" xfId="0" applyNumberFormat="1" applyFont="1" applyFill="1" applyBorder="1" applyAlignment="1" applyProtection="1">
      <alignment vertical="center" shrinkToFit="1"/>
      <protection locked="0"/>
    </xf>
    <xf numFmtId="0" fontId="6" fillId="0" borderId="96" xfId="0" applyNumberFormat="1" applyFont="1" applyFill="1" applyBorder="1" applyAlignment="1" applyProtection="1">
      <alignment vertical="center"/>
      <protection locked="0"/>
    </xf>
    <xf numFmtId="0" fontId="6" fillId="0" borderId="1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4" xfId="0" applyFont="1" applyFill="1" applyBorder="1" applyAlignment="1" applyProtection="1">
      <alignment horizontal="distributed" vertical="center"/>
      <protection locked="0"/>
    </xf>
    <xf numFmtId="0" fontId="6" fillId="0" borderId="173" xfId="0" applyFont="1" applyFill="1" applyBorder="1" applyAlignment="1" applyProtection="1">
      <alignment horizontal="distributed" vertical="center"/>
      <protection locked="0"/>
    </xf>
    <xf numFmtId="176" fontId="6" fillId="0" borderId="137" xfId="0" applyNumberFormat="1" applyFont="1" applyFill="1" applyBorder="1" applyAlignment="1" applyProtection="1">
      <alignment vertical="center" shrinkToFit="1"/>
      <protection locked="0"/>
    </xf>
    <xf numFmtId="176" fontId="6" fillId="0" borderId="138" xfId="0" applyNumberFormat="1" applyFont="1" applyFill="1" applyBorder="1" applyAlignment="1" applyProtection="1">
      <alignment vertical="center" shrinkToFit="1"/>
      <protection locked="0"/>
    </xf>
    <xf numFmtId="176" fontId="6" fillId="0" borderId="139" xfId="0" applyNumberFormat="1" applyFont="1" applyFill="1" applyBorder="1" applyAlignment="1" applyProtection="1">
      <alignment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43" xfId="0" quotePrefix="1" applyFont="1" applyFill="1" applyBorder="1" applyAlignment="1" applyProtection="1">
      <alignment horizontal="distributed" vertical="center"/>
      <protection locked="0"/>
    </xf>
    <xf numFmtId="0" fontId="6" fillId="0" borderId="32" xfId="0" quotePrefix="1" applyFont="1" applyFill="1" applyBorder="1" applyAlignment="1" applyProtection="1">
      <alignment horizontal="distributed" vertical="center"/>
      <protection locked="0"/>
    </xf>
    <xf numFmtId="176" fontId="6" fillId="0" borderId="56" xfId="0" applyNumberFormat="1" applyFont="1" applyFill="1" applyBorder="1" applyAlignment="1" applyProtection="1">
      <alignment vertical="center" shrinkToFit="1"/>
      <protection locked="0"/>
    </xf>
    <xf numFmtId="176" fontId="6" fillId="0" borderId="55" xfId="0" applyNumberFormat="1" applyFont="1" applyFill="1" applyBorder="1" applyAlignment="1" applyProtection="1">
      <alignment vertical="center" shrinkToFit="1"/>
      <protection locked="0"/>
    </xf>
    <xf numFmtId="176" fontId="6" fillId="0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35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 locked="0"/>
    </xf>
    <xf numFmtId="177" fontId="6" fillId="0" borderId="38" xfId="0" applyNumberFormat="1" applyFont="1" applyFill="1" applyBorder="1" applyAlignment="1" applyProtection="1">
      <alignment vertical="center" shrinkToFit="1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176" fontId="6" fillId="0" borderId="8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Border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Continuous" vertical="center"/>
      <protection locked="0"/>
    </xf>
    <xf numFmtId="0" fontId="6" fillId="0" borderId="97" xfId="0" applyFont="1" applyFill="1" applyBorder="1" applyAlignment="1" applyProtection="1">
      <alignment vertical="center"/>
      <protection locked="0"/>
    </xf>
    <xf numFmtId="0" fontId="6" fillId="0" borderId="98" xfId="0" applyFont="1" applyFill="1" applyBorder="1" applyAlignment="1" applyProtection="1">
      <alignment vertical="center"/>
      <protection locked="0"/>
    </xf>
    <xf numFmtId="0" fontId="6" fillId="0" borderId="72" xfId="0" applyFont="1" applyFill="1" applyBorder="1" applyAlignment="1" applyProtection="1">
      <alignment horizontal="distributed" vertical="center"/>
      <protection locked="0"/>
    </xf>
    <xf numFmtId="0" fontId="6" fillId="0" borderId="46" xfId="0" applyFont="1" applyFill="1" applyBorder="1" applyAlignment="1" applyProtection="1">
      <alignment horizontal="distributed" vertical="center"/>
      <protection locked="0"/>
    </xf>
    <xf numFmtId="0" fontId="6" fillId="0" borderId="75" xfId="0" applyFont="1" applyFill="1" applyBorder="1" applyAlignment="1" applyProtection="1">
      <alignment horizontal="distributed" vertical="center"/>
      <protection locked="0"/>
    </xf>
    <xf numFmtId="176" fontId="6" fillId="0" borderId="140" xfId="0" applyNumberFormat="1" applyFont="1" applyFill="1" applyBorder="1" applyAlignment="1" applyProtection="1">
      <alignment vertical="center" shrinkToFit="1"/>
      <protection locked="0"/>
    </xf>
    <xf numFmtId="176" fontId="6" fillId="0" borderId="129" xfId="0" applyNumberFormat="1" applyFont="1" applyFill="1" applyBorder="1" applyAlignment="1" applyProtection="1">
      <alignment vertical="center" shrinkToFit="1"/>
      <protection locked="0"/>
    </xf>
    <xf numFmtId="176" fontId="6" fillId="0" borderId="123" xfId="0" applyNumberFormat="1" applyFont="1" applyFill="1" applyBorder="1" applyAlignment="1" applyProtection="1">
      <alignment vertical="center" shrinkToFit="1"/>
      <protection locked="0"/>
    </xf>
    <xf numFmtId="176" fontId="6" fillId="0" borderId="124" xfId="0" applyNumberFormat="1" applyFont="1" applyFill="1" applyBorder="1" applyAlignment="1" applyProtection="1">
      <alignment vertical="center" shrinkToFit="1"/>
      <protection locked="0"/>
    </xf>
    <xf numFmtId="176" fontId="6" fillId="0" borderId="121" xfId="0" applyNumberFormat="1" applyFont="1" applyFill="1" applyBorder="1" applyAlignment="1" applyProtection="1">
      <alignment vertical="center" shrinkToFit="1"/>
      <protection locked="0"/>
    </xf>
    <xf numFmtId="176" fontId="6" fillId="0" borderId="122" xfId="0" applyNumberFormat="1" applyFont="1" applyFill="1" applyBorder="1" applyAlignment="1" applyProtection="1">
      <alignment vertical="center" shrinkToFit="1"/>
      <protection locked="0"/>
    </xf>
    <xf numFmtId="176" fontId="6" fillId="0" borderId="57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Fill="1" applyBorder="1" applyProtection="1">
      <protection locked="0"/>
    </xf>
    <xf numFmtId="177" fontId="11" fillId="0" borderId="0" xfId="0" applyNumberFormat="1" applyFont="1" applyFill="1" applyBorder="1" applyProtection="1"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178" fontId="6" fillId="0" borderId="35" xfId="0" applyNumberFormat="1" applyFont="1" applyFill="1" applyBorder="1" applyProtection="1">
      <protection locked="0"/>
    </xf>
    <xf numFmtId="178" fontId="6" fillId="0" borderId="33" xfId="0" applyNumberFormat="1" applyFont="1" applyFill="1" applyBorder="1" applyProtection="1">
      <protection locked="0"/>
    </xf>
    <xf numFmtId="178" fontId="6" fillId="0" borderId="105" xfId="0" applyNumberFormat="1" applyFont="1" applyFill="1" applyBorder="1" applyProtection="1">
      <protection locked="0"/>
    </xf>
    <xf numFmtId="178" fontId="6" fillId="0" borderId="35" xfId="0" applyNumberFormat="1" applyFont="1" applyFill="1" applyBorder="1" applyAlignment="1" applyProtection="1">
      <protection locked="0"/>
    </xf>
    <xf numFmtId="178" fontId="6" fillId="0" borderId="34" xfId="0" applyNumberFormat="1" applyFont="1" applyFill="1" applyBorder="1" applyAlignment="1" applyProtection="1">
      <protection locked="0"/>
    </xf>
    <xf numFmtId="178" fontId="6" fillId="0" borderId="33" xfId="0" applyNumberFormat="1" applyFont="1" applyFill="1" applyBorder="1" applyAlignment="1" applyProtection="1">
      <protection locked="0"/>
    </xf>
    <xf numFmtId="178" fontId="6" fillId="0" borderId="105" xfId="0" applyNumberFormat="1" applyFont="1" applyFill="1" applyBorder="1" applyAlignment="1" applyProtection="1">
      <protection locked="0"/>
    </xf>
    <xf numFmtId="178" fontId="6" fillId="0" borderId="36" xfId="0" applyNumberFormat="1" applyFont="1" applyFill="1" applyBorder="1" applyProtection="1">
      <protection locked="0"/>
    </xf>
    <xf numFmtId="178" fontId="6" fillId="0" borderId="34" xfId="0" applyNumberFormat="1" applyFont="1" applyFill="1" applyBorder="1" applyProtection="1">
      <protection locked="0"/>
    </xf>
    <xf numFmtId="178" fontId="6" fillId="0" borderId="2" xfId="0" applyNumberFormat="1" applyFont="1" applyFill="1" applyBorder="1" applyProtection="1">
      <protection locked="0"/>
    </xf>
    <xf numFmtId="178" fontId="6" fillId="0" borderId="95" xfId="0" applyNumberFormat="1" applyFont="1" applyFill="1" applyBorder="1" applyProtection="1">
      <protection locked="0"/>
    </xf>
    <xf numFmtId="178" fontId="6" fillId="0" borderId="106" xfId="0" applyNumberFormat="1" applyFont="1" applyFill="1" applyBorder="1" applyProtection="1">
      <protection locked="0"/>
    </xf>
    <xf numFmtId="178" fontId="6" fillId="0" borderId="180" xfId="0" quotePrefix="1" applyNumberFormat="1" applyFont="1" applyFill="1" applyBorder="1" applyProtection="1">
      <protection locked="0"/>
    </xf>
    <xf numFmtId="178" fontId="6" fillId="0" borderId="158" xfId="0" quotePrefix="1" applyNumberFormat="1" applyFont="1" applyFill="1" applyBorder="1" applyAlignment="1" applyProtection="1">
      <alignment horizontal="right"/>
      <protection locked="0"/>
    </xf>
    <xf numFmtId="178" fontId="6" fillId="0" borderId="158" xfId="0" quotePrefix="1" applyNumberFormat="1" applyFont="1" applyFill="1" applyBorder="1" applyProtection="1">
      <protection locked="0"/>
    </xf>
    <xf numFmtId="178" fontId="6" fillId="0" borderId="158" xfId="0" applyNumberFormat="1" applyFont="1" applyFill="1" applyBorder="1" applyProtection="1">
      <protection locked="0"/>
    </xf>
    <xf numFmtId="178" fontId="6" fillId="0" borderId="181" xfId="0" quotePrefix="1" applyNumberFormat="1" applyFont="1" applyFill="1" applyBorder="1" applyProtection="1">
      <protection locked="0"/>
    </xf>
    <xf numFmtId="178" fontId="6" fillId="0" borderId="159" xfId="0" applyNumberFormat="1" applyFont="1" applyFill="1" applyBorder="1" applyAlignment="1" applyProtection="1">
      <protection locked="0"/>
    </xf>
    <xf numFmtId="178" fontId="6" fillId="0" borderId="157" xfId="0" applyNumberFormat="1" applyFont="1" applyFill="1" applyBorder="1" applyAlignment="1" applyProtection="1">
      <protection locked="0"/>
    </xf>
    <xf numFmtId="178" fontId="6" fillId="0" borderId="158" xfId="0" applyNumberFormat="1" applyFont="1" applyFill="1" applyBorder="1" applyAlignment="1" applyProtection="1">
      <protection locked="0"/>
    </xf>
    <xf numFmtId="178" fontId="6" fillId="0" borderId="181" xfId="0" applyNumberFormat="1" applyFont="1" applyFill="1" applyBorder="1" applyAlignment="1" applyProtection="1">
      <protection locked="0"/>
    </xf>
    <xf numFmtId="178" fontId="6" fillId="0" borderId="156" xfId="0" applyNumberFormat="1" applyFont="1" applyFill="1" applyBorder="1" applyProtection="1">
      <protection locked="0"/>
    </xf>
    <xf numFmtId="178" fontId="6" fillId="0" borderId="159" xfId="0" applyNumberFormat="1" applyFont="1" applyFill="1" applyBorder="1" applyProtection="1">
      <protection locked="0"/>
    </xf>
    <xf numFmtId="178" fontId="6" fillId="0" borderId="157" xfId="0" applyNumberFormat="1" applyFont="1" applyFill="1" applyBorder="1" applyProtection="1">
      <protection locked="0"/>
    </xf>
    <xf numFmtId="178" fontId="6" fillId="0" borderId="160" xfId="0" applyNumberFormat="1" applyFont="1" applyFill="1" applyBorder="1" applyProtection="1">
      <protection locked="0"/>
    </xf>
    <xf numFmtId="178" fontId="6" fillId="0" borderId="161" xfId="0" applyNumberFormat="1" applyFont="1" applyFill="1" applyBorder="1" applyProtection="1">
      <protection locked="0"/>
    </xf>
    <xf numFmtId="178" fontId="6" fillId="0" borderId="162" xfId="0" applyNumberFormat="1" applyFont="1" applyFill="1" applyBorder="1" applyProtection="1">
      <protection locked="0"/>
    </xf>
    <xf numFmtId="178" fontId="6" fillId="0" borderId="180" xfId="0" applyNumberFormat="1" applyFont="1" applyFill="1" applyBorder="1" applyProtection="1">
      <protection locked="0"/>
    </xf>
    <xf numFmtId="178" fontId="6" fillId="0" borderId="158" xfId="0" applyNumberFormat="1" applyFont="1" applyFill="1" applyBorder="1" applyAlignment="1" applyProtection="1">
      <alignment horizontal="right"/>
      <protection locked="0"/>
    </xf>
    <xf numFmtId="178" fontId="6" fillId="0" borderId="181" xfId="0" applyNumberFormat="1" applyFont="1" applyFill="1" applyBorder="1" applyProtection="1">
      <protection locked="0"/>
    </xf>
    <xf numFmtId="178" fontId="6" fillId="0" borderId="176" xfId="0" applyNumberFormat="1" applyFont="1" applyFill="1" applyBorder="1" applyProtection="1">
      <protection locked="0"/>
    </xf>
    <xf numFmtId="178" fontId="6" fillId="0" borderId="177" xfId="0" applyNumberFormat="1" applyFont="1" applyFill="1" applyBorder="1" applyProtection="1">
      <protection locked="0"/>
    </xf>
    <xf numFmtId="178" fontId="6" fillId="0" borderId="178" xfId="0" applyNumberFormat="1" applyFont="1" applyFill="1" applyBorder="1" applyProtection="1">
      <protection locked="0"/>
    </xf>
    <xf numFmtId="178" fontId="6" fillId="0" borderId="176" xfId="0" applyNumberFormat="1" applyFont="1" applyFill="1" applyBorder="1" applyAlignment="1" applyProtection="1">
      <protection locked="0"/>
    </xf>
    <xf numFmtId="178" fontId="6" fillId="0" borderId="179" xfId="0" applyNumberFormat="1" applyFont="1" applyFill="1" applyBorder="1" applyAlignment="1" applyProtection="1">
      <protection locked="0"/>
    </xf>
    <xf numFmtId="178" fontId="6" fillId="0" borderId="177" xfId="0" applyNumberFormat="1" applyFont="1" applyFill="1" applyBorder="1" applyAlignment="1" applyProtection="1">
      <protection locked="0"/>
    </xf>
    <xf numFmtId="178" fontId="6" fillId="0" borderId="178" xfId="0" applyNumberFormat="1" applyFont="1" applyFill="1" applyBorder="1" applyAlignment="1" applyProtection="1">
      <protection locked="0"/>
    </xf>
    <xf numFmtId="178" fontId="6" fillId="0" borderId="122" xfId="0" applyNumberFormat="1" applyFont="1" applyFill="1" applyBorder="1" applyProtection="1">
      <protection locked="0"/>
    </xf>
    <xf numFmtId="178" fontId="6" fillId="0" borderId="120" xfId="0" applyNumberFormat="1" applyFont="1" applyFill="1" applyBorder="1" applyProtection="1">
      <protection locked="0"/>
    </xf>
    <xf numFmtId="178" fontId="6" fillId="0" borderId="123" xfId="0" applyNumberFormat="1" applyFont="1" applyFill="1" applyBorder="1" applyProtection="1">
      <protection locked="0"/>
    </xf>
    <xf numFmtId="178" fontId="6" fillId="0" borderId="129" xfId="0" applyNumberFormat="1" applyFont="1" applyFill="1" applyBorder="1" applyProtection="1">
      <protection locked="0"/>
    </xf>
    <xf numFmtId="178" fontId="6" fillId="0" borderId="121" xfId="0" applyNumberFormat="1" applyFont="1" applyFill="1" applyBorder="1" applyProtection="1">
      <protection locked="0"/>
    </xf>
    <xf numFmtId="178" fontId="6" fillId="0" borderId="119" xfId="0" applyNumberFormat="1" applyFont="1" applyFill="1" applyBorder="1" applyProtection="1">
      <protection locked="0"/>
    </xf>
    <xf numFmtId="178" fontId="6" fillId="0" borderId="151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/>
    <xf numFmtId="178" fontId="21" fillId="0" borderId="98" xfId="0" applyNumberFormat="1" applyFont="1" applyFill="1" applyBorder="1" applyProtection="1">
      <protection locked="0"/>
    </xf>
    <xf numFmtId="178" fontId="6" fillId="0" borderId="6" xfId="0" applyNumberFormat="1" applyFont="1" applyFill="1" applyBorder="1" applyProtection="1">
      <protection locked="0"/>
    </xf>
    <xf numFmtId="178" fontId="6" fillId="0" borderId="183" xfId="0" applyNumberFormat="1" applyFont="1" applyFill="1" applyBorder="1"/>
    <xf numFmtId="178" fontId="6" fillId="0" borderId="184" xfId="0" applyNumberFormat="1" applyFont="1" applyFill="1" applyBorder="1"/>
    <xf numFmtId="178" fontId="6" fillId="0" borderId="185" xfId="0" applyNumberFormat="1" applyFont="1" applyFill="1" applyBorder="1"/>
    <xf numFmtId="178" fontId="6" fillId="0" borderId="10" xfId="0" applyNumberFormat="1" applyFont="1" applyFill="1" applyBorder="1" applyProtection="1"/>
    <xf numFmtId="178" fontId="6" fillId="0" borderId="42" xfId="0" applyNumberFormat="1" applyFont="1" applyFill="1" applyBorder="1" applyProtection="1">
      <protection locked="0"/>
    </xf>
    <xf numFmtId="178" fontId="6" fillId="0" borderId="37" xfId="0" applyNumberFormat="1" applyFont="1" applyFill="1" applyBorder="1" applyProtection="1">
      <protection locked="0"/>
    </xf>
    <xf numFmtId="178" fontId="6" fillId="0" borderId="40" xfId="0" applyNumberFormat="1" applyFont="1" applyFill="1" applyBorder="1" applyProtection="1">
      <protection locked="0"/>
    </xf>
    <xf numFmtId="178" fontId="16" fillId="0" borderId="186" xfId="0" applyNumberFormat="1" applyFont="1" applyFill="1" applyBorder="1" applyProtection="1">
      <protection locked="0"/>
    </xf>
    <xf numFmtId="178" fontId="16" fillId="0" borderId="187" xfId="0" applyNumberFormat="1" applyFont="1" applyFill="1" applyBorder="1" applyProtection="1">
      <protection locked="0"/>
    </xf>
    <xf numFmtId="178" fontId="6" fillId="0" borderId="41" xfId="0" applyNumberFormat="1" applyFont="1" applyFill="1" applyBorder="1" applyProtection="1">
      <protection locked="0"/>
    </xf>
    <xf numFmtId="178" fontId="6" fillId="0" borderId="10" xfId="0" applyNumberFormat="1" applyFont="1" applyFill="1" applyBorder="1" applyProtection="1">
      <protection locked="0"/>
    </xf>
    <xf numFmtId="178" fontId="6" fillId="0" borderId="76" xfId="0" applyNumberFormat="1" applyFont="1" applyFill="1" applyBorder="1" applyProtection="1">
      <protection locked="0"/>
    </xf>
    <xf numFmtId="178" fontId="6" fillId="0" borderId="113" xfId="0" applyNumberFormat="1" applyFont="1" applyFill="1" applyBorder="1" applyProtection="1">
      <protection locked="0"/>
    </xf>
    <xf numFmtId="178" fontId="6" fillId="0" borderId="118" xfId="0" applyNumberFormat="1" applyFont="1" applyFill="1" applyBorder="1" applyProtection="1">
      <protection locked="0"/>
    </xf>
    <xf numFmtId="178" fontId="6" fillId="0" borderId="180" xfId="0" applyNumberFormat="1" applyFont="1" applyFill="1" applyBorder="1"/>
    <xf numFmtId="178" fontId="6" fillId="0" borderId="158" xfId="0" applyNumberFormat="1" applyFont="1" applyFill="1" applyBorder="1"/>
    <xf numFmtId="178" fontId="6" fillId="0" borderId="159" xfId="0" applyNumberFormat="1" applyFont="1" applyFill="1" applyBorder="1"/>
    <xf numFmtId="178" fontId="6" fillId="0" borderId="160" xfId="0" applyNumberFormat="1" applyFont="1" applyFill="1" applyBorder="1" applyProtection="1"/>
    <xf numFmtId="178" fontId="16" fillId="0" borderId="131" xfId="0" applyNumberFormat="1" applyFont="1" applyFill="1" applyBorder="1" applyProtection="1">
      <protection locked="0"/>
    </xf>
    <xf numFmtId="178" fontId="16" fillId="0" borderId="130" xfId="0" applyNumberFormat="1" applyFont="1" applyFill="1" applyBorder="1" applyProtection="1">
      <protection locked="0"/>
    </xf>
    <xf numFmtId="178" fontId="6" fillId="0" borderId="41" xfId="0" applyNumberFormat="1" applyFont="1" applyFill="1" applyBorder="1"/>
    <xf numFmtId="178" fontId="6" fillId="0" borderId="40" xfId="0" applyNumberFormat="1" applyFont="1" applyFill="1" applyBorder="1"/>
    <xf numFmtId="178" fontId="6" fillId="0" borderId="37" xfId="0" applyNumberFormat="1" applyFont="1" applyFill="1" applyBorder="1"/>
    <xf numFmtId="178" fontId="16" fillId="0" borderId="188" xfId="0" applyNumberFormat="1" applyFont="1" applyFill="1" applyBorder="1" applyProtection="1">
      <protection locked="0"/>
    </xf>
    <xf numFmtId="178" fontId="16" fillId="0" borderId="189" xfId="0" applyNumberFormat="1" applyFont="1" applyFill="1" applyBorder="1" applyProtection="1">
      <protection locked="0"/>
    </xf>
    <xf numFmtId="178" fontId="6" fillId="0" borderId="0" xfId="0" applyNumberFormat="1" applyFont="1" applyFill="1" applyBorder="1" applyProtection="1">
      <protection locked="0"/>
    </xf>
    <xf numFmtId="178" fontId="6" fillId="0" borderId="102" xfId="0" applyNumberFormat="1" applyFont="1" applyFill="1" applyBorder="1" applyProtection="1">
      <protection locked="0"/>
    </xf>
    <xf numFmtId="178" fontId="6" fillId="0" borderId="86" xfId="0" applyNumberFormat="1" applyFont="1" applyFill="1" applyBorder="1" applyProtection="1">
      <protection locked="0"/>
    </xf>
    <xf numFmtId="178" fontId="6" fillId="0" borderId="86" xfId="0" applyNumberFormat="1" applyFont="1" applyFill="1" applyBorder="1" applyProtection="1"/>
    <xf numFmtId="178" fontId="6" fillId="0" borderId="87" xfId="0" applyNumberFormat="1" applyFont="1" applyFill="1" applyBorder="1" applyProtection="1">
      <protection locked="0"/>
    </xf>
    <xf numFmtId="178" fontId="6" fillId="0" borderId="88" xfId="0" applyNumberFormat="1" applyFont="1" applyFill="1" applyBorder="1" applyProtection="1">
      <protection locked="0"/>
    </xf>
    <xf numFmtId="178" fontId="6" fillId="0" borderId="89" xfId="0" applyNumberFormat="1" applyFont="1" applyFill="1" applyBorder="1" applyProtection="1">
      <protection locked="0"/>
    </xf>
    <xf numFmtId="178" fontId="6" fillId="0" borderId="92" xfId="0" applyNumberFormat="1" applyFont="1" applyFill="1" applyBorder="1" applyProtection="1">
      <protection locked="0"/>
    </xf>
    <xf numFmtId="178" fontId="6" fillId="0" borderId="91" xfId="0" applyNumberFormat="1" applyFont="1" applyFill="1" applyBorder="1" applyProtection="1">
      <protection locked="0"/>
    </xf>
    <xf numFmtId="178" fontId="6" fillId="0" borderId="90" xfId="0" applyNumberFormat="1" applyFont="1" applyFill="1" applyBorder="1" applyProtection="1">
      <protection locked="0"/>
    </xf>
    <xf numFmtId="178" fontId="6" fillId="0" borderId="114" xfId="0" applyNumberFormat="1" applyFont="1" applyFill="1" applyBorder="1" applyProtection="1">
      <protection locked="0"/>
    </xf>
    <xf numFmtId="176" fontId="6" fillId="0" borderId="191" xfId="0" applyNumberFormat="1" applyFont="1" applyFill="1" applyBorder="1" applyAlignment="1" applyProtection="1">
      <alignment vertical="center" shrinkToFit="1"/>
      <protection locked="0"/>
    </xf>
    <xf numFmtId="176" fontId="6" fillId="0" borderId="190" xfId="0" applyNumberFormat="1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176" fontId="13" fillId="0" borderId="46" xfId="0" applyNumberFormat="1" applyFont="1" applyFill="1" applyBorder="1" applyAlignment="1" applyProtection="1">
      <alignment vertical="center"/>
    </xf>
    <xf numFmtId="178" fontId="6" fillId="0" borderId="40" xfId="1" applyNumberFormat="1" applyFont="1" applyFill="1" applyBorder="1" applyAlignment="1" applyProtection="1">
      <alignment vertical="center" shrinkToFit="1"/>
      <protection locked="0"/>
    </xf>
    <xf numFmtId="178" fontId="6" fillId="0" borderId="37" xfId="1" applyNumberFormat="1" applyFont="1" applyFill="1" applyBorder="1" applyAlignment="1" applyProtection="1">
      <alignment vertical="center" shrinkToFit="1"/>
      <protection locked="0"/>
    </xf>
    <xf numFmtId="178" fontId="6" fillId="0" borderId="42" xfId="1" applyNumberFormat="1" applyFont="1" applyFill="1" applyBorder="1" applyAlignment="1" applyProtection="1">
      <alignment vertical="center" shrinkToFit="1"/>
      <protection locked="0"/>
    </xf>
    <xf numFmtId="178" fontId="6" fillId="0" borderId="42" xfId="0" applyNumberFormat="1" applyFont="1" applyFill="1" applyBorder="1" applyAlignment="1" applyProtection="1">
      <alignment vertical="center" shrinkToFit="1"/>
      <protection locked="0"/>
    </xf>
    <xf numFmtId="178" fontId="6" fillId="0" borderId="40" xfId="0" applyNumberFormat="1" applyFont="1" applyFill="1" applyBorder="1" applyAlignment="1" applyProtection="1">
      <alignment vertical="center" shrinkToFit="1"/>
      <protection locked="0"/>
    </xf>
    <xf numFmtId="178" fontId="6" fillId="0" borderId="37" xfId="0" applyNumberFormat="1" applyFont="1" applyFill="1" applyBorder="1" applyAlignment="1" applyProtection="1">
      <alignment vertical="center" shrinkToFit="1"/>
      <protection locked="0"/>
    </xf>
    <xf numFmtId="178" fontId="6" fillId="0" borderId="41" xfId="0" applyNumberFormat="1" applyFont="1" applyFill="1" applyBorder="1" applyAlignment="1" applyProtection="1">
      <alignment vertical="center" shrinkToFit="1"/>
      <protection locked="0"/>
    </xf>
    <xf numFmtId="178" fontId="6" fillId="0" borderId="10" xfId="0" applyNumberFormat="1" applyFont="1" applyFill="1" applyBorder="1" applyAlignment="1" applyProtection="1">
      <alignment vertical="center" shrinkToFit="1"/>
      <protection locked="0"/>
    </xf>
    <xf numFmtId="178" fontId="6" fillId="0" borderId="0" xfId="0" applyNumberFormat="1" applyFont="1" applyFill="1" applyBorder="1" applyAlignment="1" applyProtection="1">
      <alignment vertical="center" shrinkToFit="1"/>
      <protection locked="0"/>
    </xf>
    <xf numFmtId="178" fontId="6" fillId="0" borderId="102" xfId="0" applyNumberFormat="1" applyFont="1" applyFill="1" applyBorder="1" applyAlignment="1" applyProtection="1">
      <alignment vertical="center" shrinkToFit="1"/>
      <protection locked="0"/>
    </xf>
    <xf numFmtId="178" fontId="7" fillId="0" borderId="40" xfId="1" applyNumberFormat="1" applyFont="1" applyFill="1" applyBorder="1" applyAlignment="1" applyProtection="1">
      <alignment vertical="center" shrinkToFit="1"/>
      <protection locked="0"/>
    </xf>
    <xf numFmtId="178" fontId="7" fillId="0" borderId="37" xfId="1" applyNumberFormat="1" applyFont="1" applyFill="1" applyBorder="1" applyAlignment="1" applyProtection="1">
      <alignment vertical="center" shrinkToFit="1"/>
      <protection locked="0"/>
    </xf>
    <xf numFmtId="178" fontId="7" fillId="0" borderId="42" xfId="1" applyNumberFormat="1" applyFont="1" applyFill="1" applyBorder="1" applyAlignment="1" applyProtection="1">
      <alignment vertical="center" shrinkToFit="1"/>
      <protection locked="0"/>
    </xf>
    <xf numFmtId="178" fontId="7" fillId="0" borderId="42" xfId="0" applyNumberFormat="1" applyFont="1" applyFill="1" applyBorder="1" applyAlignment="1" applyProtection="1">
      <alignment vertical="center" shrinkToFit="1"/>
      <protection locked="0"/>
    </xf>
    <xf numFmtId="178" fontId="7" fillId="0" borderId="40" xfId="0" applyNumberFormat="1" applyFont="1" applyFill="1" applyBorder="1" applyAlignment="1" applyProtection="1">
      <alignment vertical="center" shrinkToFit="1"/>
      <protection locked="0"/>
    </xf>
    <xf numFmtId="178" fontId="7" fillId="0" borderId="37" xfId="0" applyNumberFormat="1" applyFont="1" applyFill="1" applyBorder="1" applyAlignment="1" applyProtection="1">
      <alignment vertical="center" shrinkToFit="1"/>
      <protection locked="0"/>
    </xf>
    <xf numFmtId="178" fontId="7" fillId="0" borderId="41" xfId="0" applyNumberFormat="1" applyFont="1" applyFill="1" applyBorder="1" applyAlignment="1" applyProtection="1">
      <alignment vertical="center" shrinkToFit="1"/>
      <protection locked="0"/>
    </xf>
    <xf numFmtId="178" fontId="7" fillId="0" borderId="10" xfId="0" applyNumberFormat="1" applyFont="1" applyFill="1" applyBorder="1" applyAlignment="1" applyProtection="1">
      <alignment vertical="center" shrinkToFit="1"/>
      <protection locked="0"/>
    </xf>
    <xf numFmtId="178" fontId="7" fillId="0" borderId="0" xfId="0" applyNumberFormat="1" applyFont="1" applyFill="1" applyBorder="1" applyAlignment="1" applyProtection="1">
      <alignment vertical="center" shrinkToFit="1"/>
      <protection locked="0"/>
    </xf>
    <xf numFmtId="178" fontId="7" fillId="0" borderId="102" xfId="0" applyNumberFormat="1" applyFont="1" applyFill="1" applyBorder="1" applyAlignment="1" applyProtection="1">
      <alignment vertical="center" shrinkToFit="1"/>
      <protection locked="0"/>
    </xf>
    <xf numFmtId="178" fontId="6" fillId="0" borderId="68" xfId="1" applyNumberFormat="1" applyFont="1" applyFill="1" applyBorder="1" applyAlignment="1" applyProtection="1">
      <alignment vertical="center" shrinkToFit="1"/>
      <protection locked="0"/>
    </xf>
    <xf numFmtId="178" fontId="6" fillId="0" borderId="45" xfId="1" applyNumberFormat="1" applyFont="1" applyFill="1" applyBorder="1" applyAlignment="1" applyProtection="1">
      <alignment vertical="center" shrinkToFit="1"/>
      <protection locked="0"/>
    </xf>
    <xf numFmtId="178" fontId="6" fillId="0" borderId="46" xfId="1" applyNumberFormat="1" applyFont="1" applyFill="1" applyBorder="1" applyAlignment="1" applyProtection="1">
      <alignment vertical="center" shrinkToFit="1"/>
      <protection locked="0"/>
    </xf>
    <xf numFmtId="178" fontId="6" fillId="0" borderId="46" xfId="0" applyNumberFormat="1" applyFont="1" applyFill="1" applyBorder="1" applyAlignment="1" applyProtection="1">
      <alignment vertical="center" shrinkToFit="1"/>
      <protection locked="0"/>
    </xf>
    <xf numFmtId="178" fontId="6" fillId="0" borderId="68" xfId="0" applyNumberFormat="1" applyFont="1" applyFill="1" applyBorder="1" applyAlignment="1" applyProtection="1">
      <alignment vertical="center" shrinkToFit="1"/>
      <protection locked="0"/>
    </xf>
    <xf numFmtId="178" fontId="6" fillId="0" borderId="45" xfId="0" applyNumberFormat="1" applyFont="1" applyFill="1" applyBorder="1" applyAlignment="1" applyProtection="1">
      <alignment vertical="center" shrinkToFit="1"/>
      <protection locked="0"/>
    </xf>
    <xf numFmtId="178" fontId="6" fillId="0" borderId="44" xfId="0" applyNumberFormat="1" applyFont="1" applyFill="1" applyBorder="1" applyAlignment="1" applyProtection="1">
      <alignment vertical="center" shrinkToFit="1"/>
      <protection locked="0"/>
    </xf>
    <xf numFmtId="178" fontId="6" fillId="0" borderId="64" xfId="0" applyNumberFormat="1" applyFont="1" applyFill="1" applyBorder="1" applyAlignment="1" applyProtection="1">
      <alignment vertical="center" shrinkToFit="1"/>
      <protection locked="0"/>
    </xf>
    <xf numFmtId="178" fontId="6" fillId="0" borderId="98" xfId="0" applyNumberFormat="1" applyFont="1" applyFill="1" applyBorder="1" applyAlignment="1" applyProtection="1">
      <alignment vertical="center" shrinkToFit="1"/>
      <protection locked="0"/>
    </xf>
    <xf numFmtId="178" fontId="6" fillId="0" borderId="103" xfId="0" applyNumberFormat="1" applyFont="1" applyFill="1" applyBorder="1" applyAlignment="1" applyProtection="1">
      <alignment vertical="center" shrinkToFit="1"/>
      <protection locked="0"/>
    </xf>
    <xf numFmtId="178" fontId="6" fillId="0" borderId="39" xfId="1" applyNumberFormat="1" applyFont="1" applyFill="1" applyBorder="1" applyAlignment="1" applyProtection="1">
      <alignment vertical="center" shrinkToFit="1"/>
      <protection locked="0"/>
    </xf>
    <xf numFmtId="178" fontId="7" fillId="0" borderId="39" xfId="1" applyNumberFormat="1" applyFont="1" applyFill="1" applyBorder="1" applyAlignment="1" applyProtection="1">
      <alignment vertical="center" shrinkToFit="1"/>
      <protection locked="0"/>
    </xf>
    <xf numFmtId="178" fontId="6" fillId="0" borderId="67" xfId="1" applyNumberFormat="1" applyFont="1" applyFill="1" applyBorder="1" applyAlignment="1" applyProtection="1">
      <alignment vertical="center" shrinkToFit="1"/>
      <protection locked="0"/>
    </xf>
    <xf numFmtId="0" fontId="6" fillId="0" borderId="192" xfId="0" applyFont="1" applyFill="1" applyBorder="1" applyAlignment="1" applyProtection="1">
      <alignment horizontal="distributed" vertical="center"/>
      <protection locked="0"/>
    </xf>
    <xf numFmtId="0" fontId="6" fillId="0" borderId="12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98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6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distributed" textRotation="255"/>
      <protection locked="0"/>
    </xf>
    <xf numFmtId="38" fontId="6" fillId="0" borderId="40" xfId="1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9" xfId="0" quotePrefix="1" applyNumberFormat="1" applyFont="1" applyFill="1" applyBorder="1" applyAlignment="1" applyProtection="1">
      <alignment horizontal="distributed" vertical="center"/>
      <protection locked="0"/>
    </xf>
    <xf numFmtId="176" fontId="6" fillId="0" borderId="40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0" fontId="6" fillId="0" borderId="69" xfId="0" applyFont="1" applyFill="1" applyBorder="1" applyAlignment="1" applyProtection="1">
      <alignment horizontal="distributed" vertical="center"/>
      <protection locked="0"/>
    </xf>
    <xf numFmtId="176" fontId="6" fillId="0" borderId="68" xfId="0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>
      <protection locked="0"/>
    </xf>
    <xf numFmtId="176" fontId="6" fillId="0" borderId="98" xfId="0" applyNumberFormat="1" applyFont="1" applyFill="1" applyBorder="1" applyProtection="1">
      <protection locked="0"/>
    </xf>
    <xf numFmtId="176" fontId="6" fillId="0" borderId="37" xfId="0" applyNumberFormat="1" applyFont="1" applyFill="1" applyBorder="1" applyAlignment="1" applyProtection="1">
      <alignment horizontal="right"/>
      <protection locked="0"/>
    </xf>
    <xf numFmtId="176" fontId="6" fillId="0" borderId="41" xfId="0" applyNumberFormat="1" applyFont="1" applyFill="1" applyBorder="1" applyAlignment="1" applyProtection="1">
      <alignment horizontal="right"/>
      <protection locked="0"/>
    </xf>
    <xf numFmtId="176" fontId="6" fillId="0" borderId="40" xfId="1" applyNumberFormat="1" applyFont="1" applyFill="1" applyBorder="1" applyProtection="1">
      <protection locked="0"/>
    </xf>
    <xf numFmtId="179" fontId="9" fillId="0" borderId="206" xfId="0" quotePrefix="1" applyNumberFormat="1" applyFont="1" applyFill="1" applyBorder="1" applyAlignment="1" applyProtection="1">
      <alignment horizontal="right"/>
      <protection locked="0"/>
    </xf>
    <xf numFmtId="38" fontId="6" fillId="0" borderId="40" xfId="1" applyFont="1" applyFill="1" applyBorder="1" applyProtection="1">
      <protection locked="0"/>
    </xf>
    <xf numFmtId="176" fontId="6" fillId="0" borderId="95" xfId="0" applyNumberFormat="1" applyFont="1" applyFill="1" applyBorder="1" applyProtection="1">
      <protection locked="0"/>
    </xf>
    <xf numFmtId="176" fontId="6" fillId="0" borderId="33" xfId="0" applyNumberFormat="1" applyFont="1" applyFill="1" applyBorder="1" applyProtection="1">
      <protection locked="0"/>
    </xf>
    <xf numFmtId="38" fontId="6" fillId="0" borderId="33" xfId="1" applyFont="1" applyFill="1" applyBorder="1" applyProtection="1">
      <protection locked="0"/>
    </xf>
    <xf numFmtId="176" fontId="6" fillId="0" borderId="105" xfId="0" applyNumberFormat="1" applyFont="1" applyFill="1" applyBorder="1" applyProtection="1">
      <protection locked="0"/>
    </xf>
    <xf numFmtId="176" fontId="6" fillId="0" borderId="35" xfId="0" applyNumberFormat="1" applyFont="1" applyFill="1" applyBorder="1" applyProtection="1">
      <protection locked="0"/>
    </xf>
    <xf numFmtId="176" fontId="6" fillId="0" borderId="34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justifyLastLine="1"/>
      <protection locked="0"/>
    </xf>
    <xf numFmtId="0" fontId="6" fillId="0" borderId="0" xfId="0" quotePrefix="1" applyFont="1" applyFill="1" applyBorder="1" applyAlignment="1" applyProtection="1">
      <alignment vertical="distributed" textRotation="255"/>
      <protection locked="0"/>
    </xf>
    <xf numFmtId="0" fontId="6" fillId="0" borderId="0" xfId="0" applyFont="1" applyFill="1" applyBorder="1" applyAlignment="1" applyProtection="1">
      <alignment vertical="distributed" textRotation="255"/>
      <protection locked="0"/>
    </xf>
    <xf numFmtId="178" fontId="6" fillId="0" borderId="11" xfId="0" applyNumberFormat="1" applyFont="1" applyFill="1" applyBorder="1" applyProtection="1">
      <protection locked="0"/>
    </xf>
    <xf numFmtId="178" fontId="6" fillId="0" borderId="195" xfId="0" applyNumberFormat="1" applyFont="1" applyFill="1" applyBorder="1" applyProtection="1">
      <protection locked="0"/>
    </xf>
    <xf numFmtId="178" fontId="6" fillId="0" borderId="125" xfId="0" applyNumberFormat="1" applyFont="1" applyFill="1" applyBorder="1" applyProtection="1">
      <protection locked="0"/>
    </xf>
    <xf numFmtId="0" fontId="14" fillId="0" borderId="54" xfId="0" applyFont="1" applyFill="1" applyBorder="1" applyAlignment="1" applyProtection="1">
      <protection locked="0"/>
    </xf>
    <xf numFmtId="178" fontId="6" fillId="0" borderId="27" xfId="0" applyNumberFormat="1" applyFont="1" applyFill="1" applyBorder="1" applyAlignment="1" applyProtection="1">
      <protection locked="0"/>
    </xf>
    <xf numFmtId="178" fontId="14" fillId="0" borderId="54" xfId="0" applyNumberFormat="1" applyFont="1" applyFill="1" applyBorder="1" applyAlignment="1" applyProtection="1">
      <protection locked="0"/>
    </xf>
    <xf numFmtId="178" fontId="6" fillId="0" borderId="54" xfId="0" applyNumberFormat="1" applyFont="1" applyFill="1" applyBorder="1" applyProtection="1">
      <protection locked="0"/>
    </xf>
    <xf numFmtId="178" fontId="6" fillId="0" borderId="104" xfId="0" applyNumberFormat="1" applyFont="1" applyFill="1" applyBorder="1" applyProtection="1">
      <protection locked="0"/>
    </xf>
    <xf numFmtId="176" fontId="6" fillId="0" borderId="56" xfId="0" applyNumberFormat="1" applyFont="1" applyFill="1" applyBorder="1" applyProtection="1">
      <protection locked="0"/>
    </xf>
    <xf numFmtId="176" fontId="6" fillId="0" borderId="54" xfId="0" applyNumberFormat="1" applyFont="1" applyFill="1" applyBorder="1" applyProtection="1">
      <protection locked="0"/>
    </xf>
    <xf numFmtId="176" fontId="6" fillId="0" borderId="55" xfId="0" applyNumberFormat="1" applyFont="1" applyFill="1" applyBorder="1" applyProtection="1">
      <protection locked="0"/>
    </xf>
    <xf numFmtId="0" fontId="3" fillId="0" borderId="0" xfId="9" applyFont="1" applyFill="1" applyAlignment="1" applyProtection="1">
      <alignment vertical="center"/>
      <protection locked="0"/>
    </xf>
    <xf numFmtId="0" fontId="2" fillId="0" borderId="0" xfId="9" applyFont="1" applyFill="1" applyAlignment="1" applyProtection="1">
      <alignment vertical="center"/>
      <protection locked="0"/>
    </xf>
    <xf numFmtId="0" fontId="2" fillId="0" borderId="0" xfId="9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9" applyFont="1" applyFill="1" applyProtection="1">
      <protection locked="0"/>
    </xf>
    <xf numFmtId="0" fontId="1" fillId="0" borderId="0" xfId="9" applyFont="1" applyFill="1" applyAlignment="1" applyProtection="1">
      <alignment vertical="center"/>
      <protection locked="0"/>
    </xf>
    <xf numFmtId="0" fontId="9" fillId="0" borderId="24" xfId="9" applyFont="1" applyFill="1" applyBorder="1" applyAlignment="1" applyProtection="1">
      <alignment horizontal="distributed" vertical="center" justifyLastLine="1"/>
      <protection locked="0"/>
    </xf>
    <xf numFmtId="0" fontId="9" fillId="0" borderId="25" xfId="9" applyFont="1" applyFill="1" applyBorder="1" applyAlignment="1" applyProtection="1">
      <alignment horizontal="distributed" vertical="center" justifyLastLine="1"/>
      <protection locked="0"/>
    </xf>
    <xf numFmtId="0" fontId="9" fillId="0" borderId="26" xfId="9" applyFont="1" applyFill="1" applyBorder="1" applyAlignment="1" applyProtection="1">
      <alignment horizontal="distributed" vertical="center" justifyLastLine="1"/>
      <protection locked="0"/>
    </xf>
    <xf numFmtId="0" fontId="6" fillId="0" borderId="27" xfId="9" applyFont="1" applyFill="1" applyBorder="1" applyAlignment="1" applyProtection="1">
      <alignment horizontal="distributed" vertical="center" justifyLastLine="1"/>
      <protection locked="0"/>
    </xf>
    <xf numFmtId="0" fontId="6" fillId="0" borderId="28" xfId="9" applyFont="1" applyFill="1" applyBorder="1" applyAlignment="1" applyProtection="1">
      <alignment horizontal="center" vertical="center"/>
      <protection locked="0"/>
    </xf>
    <xf numFmtId="0" fontId="6" fillId="0" borderId="26" xfId="9" applyFont="1" applyFill="1" applyBorder="1" applyAlignment="1" applyProtection="1">
      <alignment horizontal="center" vertical="center"/>
      <protection locked="0"/>
    </xf>
    <xf numFmtId="0" fontId="6" fillId="0" borderId="22" xfId="9" applyFont="1" applyFill="1" applyBorder="1" applyAlignment="1" applyProtection="1">
      <alignment horizontal="center" vertical="center"/>
      <protection locked="0"/>
    </xf>
    <xf numFmtId="0" fontId="6" fillId="0" borderId="29" xfId="9" applyFont="1" applyFill="1" applyBorder="1" applyAlignment="1" applyProtection="1">
      <alignment horizontal="center" vertical="center"/>
      <protection locked="0"/>
    </xf>
    <xf numFmtId="0" fontId="6" fillId="0" borderId="30" xfId="9" applyFont="1" applyFill="1" applyBorder="1" applyAlignment="1" applyProtection="1">
      <alignment horizontal="center" vertical="center"/>
      <protection locked="0"/>
    </xf>
    <xf numFmtId="0" fontId="6" fillId="0" borderId="56" xfId="9" applyFont="1" applyFill="1" applyBorder="1" applyAlignment="1" applyProtection="1">
      <alignment horizontal="center" vertical="center"/>
      <protection locked="0"/>
    </xf>
    <xf numFmtId="0" fontId="6" fillId="0" borderId="21" xfId="9" applyFont="1" applyFill="1" applyBorder="1" applyAlignment="1" applyProtection="1">
      <alignment horizontal="center" vertical="center"/>
      <protection locked="0"/>
    </xf>
    <xf numFmtId="0" fontId="6" fillId="0" borderId="61" xfId="9" applyFont="1" applyFill="1" applyBorder="1" applyAlignment="1" applyProtection="1">
      <alignment horizontal="center" vertical="center"/>
      <protection locked="0"/>
    </xf>
    <xf numFmtId="0" fontId="6" fillId="0" borderId="24" xfId="9" applyFont="1" applyFill="1" applyBorder="1" applyAlignment="1" applyProtection="1">
      <alignment horizontal="center" vertical="center"/>
      <protection locked="0"/>
    </xf>
    <xf numFmtId="0" fontId="6" fillId="0" borderId="23" xfId="9" applyFont="1" applyFill="1" applyBorder="1" applyAlignment="1" applyProtection="1">
      <alignment horizontal="center" vertical="center"/>
      <protection locked="0"/>
    </xf>
    <xf numFmtId="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32" xfId="9" applyFont="1" applyFill="1" applyBorder="1" applyAlignment="1" applyProtection="1">
      <alignment horizontal="distributed" vertical="center"/>
      <protection locked="0"/>
    </xf>
    <xf numFmtId="176" fontId="6" fillId="0" borderId="247" xfId="9" applyNumberFormat="1" applyFont="1" applyFill="1" applyBorder="1" applyProtection="1">
      <protection locked="0"/>
    </xf>
    <xf numFmtId="176" fontId="6" fillId="0" borderId="33" xfId="9" applyNumberFormat="1" applyFont="1" applyFill="1" applyBorder="1" applyProtection="1">
      <protection locked="0"/>
    </xf>
    <xf numFmtId="0" fontId="6" fillId="0" borderId="38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center" vertical="center"/>
      <protection locked="0"/>
    </xf>
    <xf numFmtId="176" fontId="6" fillId="0" borderId="39" xfId="9" applyNumberFormat="1" applyFont="1" applyFill="1" applyBorder="1" applyProtection="1">
      <protection locked="0"/>
    </xf>
    <xf numFmtId="176" fontId="6" fillId="0" borderId="40" xfId="9" applyNumberFormat="1" applyFont="1" applyFill="1" applyBorder="1" applyProtection="1">
      <protection locked="0"/>
    </xf>
    <xf numFmtId="176" fontId="6" fillId="0" borderId="40" xfId="9" applyNumberFormat="1" applyFont="1" applyFill="1" applyBorder="1" applyAlignment="1" applyProtection="1">
      <alignment horizontal="right"/>
      <protection locked="0"/>
    </xf>
    <xf numFmtId="0" fontId="6" fillId="0" borderId="12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132" xfId="9" applyNumberFormat="1" applyFont="1" applyFill="1" applyBorder="1" applyAlignment="1" applyProtection="1">
      <alignment horizontal="centerContinuous" vertical="center"/>
      <protection locked="0"/>
    </xf>
    <xf numFmtId="0" fontId="6" fillId="0" borderId="80" xfId="9" applyNumberFormat="1" applyFont="1" applyFill="1" applyBorder="1" applyAlignment="1" applyProtection="1">
      <alignment horizontal="centerContinuous" vertical="center"/>
      <protection locked="0"/>
    </xf>
    <xf numFmtId="0" fontId="6" fillId="0" borderId="1" xfId="9" applyNumberFormat="1" applyFont="1" applyFill="1" applyBorder="1" applyAlignment="1" applyProtection="1">
      <alignment horizontal="distributed" vertical="center"/>
      <protection locked="0"/>
    </xf>
    <xf numFmtId="0" fontId="12" fillId="0" borderId="9" xfId="9" applyNumberFormat="1" applyFont="1" applyFill="1" applyBorder="1" applyAlignment="1" applyProtection="1">
      <alignment horizontal="center" vertical="center"/>
      <protection locked="0"/>
    </xf>
    <xf numFmtId="0" fontId="6" fillId="0" borderId="20" xfId="9" applyNumberFormat="1" applyFont="1" applyFill="1" applyBorder="1" applyAlignment="1" applyProtection="1">
      <alignment horizontal="distributed" vertical="center"/>
      <protection locked="0"/>
    </xf>
    <xf numFmtId="0" fontId="6" fillId="0" borderId="52" xfId="9" applyFont="1" applyFill="1" applyBorder="1" applyAlignment="1" applyProtection="1">
      <alignment horizontal="distributed" vertical="center"/>
      <protection locked="0"/>
    </xf>
    <xf numFmtId="176" fontId="6" fillId="0" borderId="53" xfId="9" applyNumberFormat="1" applyFont="1" applyFill="1" applyBorder="1" applyProtection="1">
      <protection locked="0"/>
    </xf>
    <xf numFmtId="176" fontId="6" fillId="0" borderId="54" xfId="9" applyNumberFormat="1" applyFont="1" applyFill="1" applyBorder="1" applyAlignment="1" applyProtection="1">
      <alignment horizontal="right"/>
      <protection locked="0"/>
    </xf>
    <xf numFmtId="176" fontId="6" fillId="0" borderId="54" xfId="9" applyNumberFormat="1" applyFont="1" applyFill="1" applyBorder="1" applyProtection="1">
      <protection locked="0"/>
    </xf>
    <xf numFmtId="0" fontId="7" fillId="0" borderId="9" xfId="9" applyNumberFormat="1" applyFont="1" applyFill="1" applyBorder="1" applyAlignment="1" applyProtection="1">
      <alignment horizontal="distributed" vertical="center"/>
      <protection locked="0"/>
    </xf>
    <xf numFmtId="0" fontId="7" fillId="0" borderId="32" xfId="9" applyFont="1" applyFill="1" applyBorder="1" applyAlignment="1" applyProtection="1">
      <alignment horizontal="distributed" vertical="center" shrinkToFit="1"/>
      <protection locked="0"/>
    </xf>
    <xf numFmtId="176" fontId="7" fillId="0" borderId="39" xfId="9" applyNumberFormat="1" applyFont="1" applyFill="1" applyBorder="1" applyProtection="1">
      <protection locked="0"/>
    </xf>
    <xf numFmtId="176" fontId="7" fillId="0" borderId="40" xfId="9" applyNumberFormat="1" applyFont="1" applyFill="1" applyBorder="1" applyProtection="1">
      <protection locked="0"/>
    </xf>
    <xf numFmtId="0" fontId="7" fillId="0" borderId="32" xfId="9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Protection="1">
      <protection locked="0"/>
    </xf>
    <xf numFmtId="0" fontId="6" fillId="0" borderId="32" xfId="9" applyFont="1" applyFill="1" applyBorder="1" applyAlignment="1" applyProtection="1">
      <alignment horizontal="distributed" vertical="center" shrinkToFit="1"/>
      <protection locked="0"/>
    </xf>
    <xf numFmtId="0" fontId="7" fillId="0" borderId="32" xfId="9" applyFont="1" applyFill="1" applyBorder="1" applyAlignment="1" applyProtection="1">
      <alignment horizontal="distributed" vertical="center"/>
      <protection locked="0"/>
    </xf>
    <xf numFmtId="0" fontId="6" fillId="0" borderId="47" xfId="9" applyNumberFormat="1" applyFont="1" applyFill="1" applyBorder="1" applyAlignment="1" applyProtection="1">
      <alignment horizontal="centerContinuous" vertical="center"/>
      <protection locked="0"/>
    </xf>
    <xf numFmtId="0" fontId="6" fillId="0" borderId="49" xfId="9" applyNumberFormat="1" applyFont="1" applyFill="1" applyBorder="1" applyAlignment="1" applyProtection="1">
      <alignment horizontal="centerContinuous" vertical="center"/>
      <protection locked="0"/>
    </xf>
    <xf numFmtId="0" fontId="6" fillId="0" borderId="8" xfId="9" applyFont="1" applyFill="1" applyBorder="1" applyAlignment="1" applyProtection="1">
      <alignment horizontal="distributed" vertical="center"/>
      <protection locked="0"/>
    </xf>
    <xf numFmtId="0" fontId="6" fillId="0" borderId="19" xfId="9" applyFont="1" applyFill="1" applyBorder="1" applyAlignment="1" applyProtection="1">
      <alignment horizontal="distributed" vertical="center"/>
      <protection locked="0"/>
    </xf>
    <xf numFmtId="0" fontId="6" fillId="0" borderId="31" xfId="9" applyFont="1" applyFill="1" applyBorder="1" applyAlignment="1" applyProtection="1">
      <alignment horizontal="distributed" vertical="center"/>
      <protection locked="0"/>
    </xf>
    <xf numFmtId="0" fontId="6" fillId="0" borderId="63" xfId="9" applyNumberFormat="1" applyFont="1" applyFill="1" applyBorder="1" applyAlignment="1" applyProtection="1">
      <alignment horizontal="centerContinuous" vertical="center"/>
      <protection locked="0"/>
    </xf>
    <xf numFmtId="0" fontId="7" fillId="0" borderId="19" xfId="9" applyFont="1" applyFill="1" applyBorder="1" applyAlignment="1" applyProtection="1">
      <alignment horizontal="distributed" vertical="center"/>
      <protection locked="0"/>
    </xf>
    <xf numFmtId="0" fontId="7" fillId="0" borderId="19" xfId="9" applyFont="1" applyFill="1" applyBorder="1" applyAlignment="1" applyProtection="1">
      <alignment horizontal="center" vertical="center" shrinkToFit="1"/>
      <protection locked="0"/>
    </xf>
    <xf numFmtId="0" fontId="6" fillId="0" borderId="19" xfId="9" applyFont="1" applyFill="1" applyBorder="1" applyAlignment="1" applyProtection="1">
      <alignment horizontal="distributed" vertical="center" shrinkToFit="1"/>
      <protection locked="0"/>
    </xf>
    <xf numFmtId="0" fontId="7" fillId="0" borderId="20" xfId="9" applyNumberFormat="1" applyFont="1" applyFill="1" applyBorder="1" applyAlignment="1" applyProtection="1">
      <alignment horizontal="distributed" vertical="center"/>
      <protection locked="0"/>
    </xf>
    <xf numFmtId="0" fontId="7" fillId="0" borderId="52" xfId="9" applyFont="1" applyFill="1" applyBorder="1" applyAlignment="1" applyProtection="1">
      <alignment horizontal="distributed" vertical="center"/>
      <protection locked="0"/>
    </xf>
    <xf numFmtId="176" fontId="7" fillId="0" borderId="53" xfId="9" applyNumberFormat="1" applyFont="1" applyFill="1" applyBorder="1" applyProtection="1">
      <protection locked="0"/>
    </xf>
    <xf numFmtId="176" fontId="7" fillId="0" borderId="54" xfId="9" applyNumberFormat="1" applyFont="1" applyFill="1" applyBorder="1" applyProtection="1">
      <protection locked="0"/>
    </xf>
    <xf numFmtId="0" fontId="7" fillId="0" borderId="31" xfId="9" applyFont="1" applyFill="1" applyBorder="1" applyAlignment="1" applyProtection="1">
      <alignment horizontal="distributed" vertical="center"/>
      <protection locked="0"/>
    </xf>
    <xf numFmtId="0" fontId="6" fillId="0" borderId="9" xfId="9" applyNumberFormat="1" applyFont="1" applyFill="1" applyBorder="1" applyAlignment="1" applyProtection="1">
      <alignment vertical="center" shrinkToFit="1"/>
      <protection locked="0"/>
    </xf>
    <xf numFmtId="0" fontId="6" fillId="0" borderId="43" xfId="9" applyFont="1" applyFill="1" applyBorder="1" applyAlignment="1" applyProtection="1">
      <alignment horizontal="distributed" vertical="center"/>
      <protection locked="0"/>
    </xf>
    <xf numFmtId="176" fontId="6" fillId="0" borderId="67" xfId="9" applyNumberFormat="1" applyFont="1" applyFill="1" applyBorder="1" applyProtection="1">
      <protection locked="0"/>
    </xf>
    <xf numFmtId="176" fontId="6" fillId="0" borderId="68" xfId="9" applyNumberFormat="1" applyFont="1" applyFill="1" applyBorder="1" applyProtection="1">
      <protection locked="0"/>
    </xf>
    <xf numFmtId="0" fontId="6" fillId="0" borderId="69" xfId="9" applyFont="1" applyFill="1" applyBorder="1" applyAlignment="1" applyProtection="1">
      <alignment horizontal="distributed" vertical="center"/>
      <protection locked="0"/>
    </xf>
    <xf numFmtId="0" fontId="6" fillId="0" borderId="66" xfId="9" applyNumberFormat="1" applyFont="1" applyFill="1" applyBorder="1" applyAlignment="1" applyProtection="1">
      <alignment horizontal="distributed" vertical="center"/>
      <protection locked="0"/>
    </xf>
    <xf numFmtId="0" fontId="6" fillId="0" borderId="18" xfId="9" applyFont="1" applyFill="1" applyBorder="1" applyAlignment="1" applyProtection="1">
      <alignment horizontal="center" vertical="center"/>
      <protection locked="0"/>
    </xf>
    <xf numFmtId="0" fontId="6" fillId="0" borderId="78" xfId="9" applyFont="1" applyFill="1" applyBorder="1" applyAlignment="1" applyProtection="1">
      <alignment horizontal="center" vertical="center"/>
      <protection locked="0"/>
    </xf>
    <xf numFmtId="0" fontId="6" fillId="0" borderId="18" xfId="9" applyFont="1" applyFill="1" applyBorder="1" applyAlignment="1" applyProtection="1">
      <alignment horizontal="distributed" vertical="center"/>
      <protection locked="0"/>
    </xf>
    <xf numFmtId="176" fontId="6" fillId="0" borderId="71" xfId="9" applyNumberFormat="1" applyFont="1" applyFill="1" applyBorder="1" applyProtection="1">
      <protection locked="0"/>
    </xf>
    <xf numFmtId="176" fontId="6" fillId="0" borderId="204" xfId="9" applyNumberFormat="1" applyFont="1" applyFill="1" applyBorder="1" applyProtection="1">
      <protection locked="0"/>
    </xf>
    <xf numFmtId="0" fontId="6" fillId="0" borderId="78" xfId="9" applyFont="1" applyFill="1" applyBorder="1" applyAlignment="1" applyProtection="1">
      <alignment horizontal="distributed" vertical="center"/>
      <protection locked="0"/>
    </xf>
    <xf numFmtId="0" fontId="6" fillId="0" borderId="84" xfId="9" applyNumberFormat="1" applyFont="1" applyFill="1" applyBorder="1" applyAlignment="1" applyProtection="1">
      <alignment horizontal="centerContinuous" vertical="center"/>
      <protection locked="0"/>
    </xf>
    <xf numFmtId="0" fontId="6" fillId="0" borderId="85" xfId="9" applyNumberFormat="1" applyFont="1" applyFill="1" applyBorder="1" applyAlignment="1" applyProtection="1">
      <alignment horizontal="centerContinuous" vertical="center"/>
      <protection locked="0"/>
    </xf>
    <xf numFmtId="0" fontId="6" fillId="0" borderId="213" xfId="9" applyNumberFormat="1" applyFont="1" applyFill="1" applyBorder="1" applyAlignment="1" applyProtection="1">
      <alignment horizontal="centerContinuous" vertical="center"/>
      <protection locked="0"/>
    </xf>
    <xf numFmtId="0" fontId="6" fillId="0" borderId="93" xfId="9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94" xfId="0" applyFont="1" applyFill="1" applyBorder="1" applyAlignment="1" applyProtection="1">
      <alignment horizontal="center" vertical="center" textRotation="255"/>
      <protection locked="0"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Continuous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distributed" vertical="center" textRotation="255"/>
      <protection locked="0"/>
    </xf>
    <xf numFmtId="0" fontId="6" fillId="0" borderId="53" xfId="0" applyFont="1" applyFill="1" applyBorder="1" applyAlignment="1" applyProtection="1">
      <alignment vertical="distributed" textRotation="255" indent="1"/>
      <protection locked="0"/>
    </xf>
    <xf numFmtId="0" fontId="6" fillId="0" borderId="54" xfId="0" applyFont="1" applyFill="1" applyBorder="1" applyAlignment="1" applyProtection="1">
      <alignment vertical="distributed" textRotation="255" indent="1"/>
      <protection locked="0"/>
    </xf>
    <xf numFmtId="0" fontId="6" fillId="0" borderId="55" xfId="0" applyFont="1" applyFill="1" applyBorder="1" applyAlignment="1" applyProtection="1">
      <alignment vertical="distributed" textRotation="255" indent="1"/>
      <protection locked="0"/>
    </xf>
    <xf numFmtId="0" fontId="6" fillId="0" borderId="29" xfId="0" applyFont="1" applyFill="1" applyBorder="1" applyAlignment="1" applyProtection="1">
      <alignment vertical="distributed" textRotation="255" indent="1"/>
      <protection locked="0"/>
    </xf>
    <xf numFmtId="0" fontId="6" fillId="0" borderId="26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25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 justifyLastLine="1"/>
      <protection locked="0"/>
    </xf>
    <xf numFmtId="0" fontId="6" fillId="0" borderId="57" xfId="0" applyFont="1" applyFill="1" applyBorder="1" applyAlignment="1" applyProtection="1">
      <alignment vertical="distributed" textRotation="255" inden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/>
      <protection locked="0"/>
    </xf>
    <xf numFmtId="0" fontId="8" fillId="0" borderId="101" xfId="0" applyFont="1" applyFill="1" applyBorder="1" applyAlignment="1" applyProtection="1">
      <alignment vertical="distributed" textRotation="255" wrapText="1"/>
      <protection locked="0"/>
    </xf>
    <xf numFmtId="180" fontId="6" fillId="0" borderId="9" xfId="0" applyNumberFormat="1" applyFont="1" applyFill="1" applyBorder="1" applyAlignment="1" applyProtection="1">
      <alignment horizontal="center" vertical="center"/>
      <protection locked="0"/>
    </xf>
    <xf numFmtId="18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Continuous" vertical="center"/>
      <protection locked="0"/>
    </xf>
    <xf numFmtId="0" fontId="6" fillId="0" borderId="49" xfId="0" applyNumberFormat="1" applyFont="1" applyFill="1" applyBorder="1" applyAlignment="1" applyProtection="1">
      <alignment horizontal="centerContinuous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7" fillId="0" borderId="9" xfId="0" applyNumberFormat="1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NumberFormat="1" applyFont="1" applyFill="1" applyBorder="1" applyAlignment="1" applyProtection="1">
      <alignment horizontal="centerContinuous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0" fontId="6" fillId="0" borderId="1" xfId="0" applyNumberFormat="1" applyFont="1" applyFill="1" applyBorder="1" applyAlignment="1" applyProtection="1">
      <alignment horizontal="distributed" vertical="center"/>
      <protection locked="0"/>
    </xf>
    <xf numFmtId="0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0" xfId="9" applyFont="1" applyFill="1" applyAlignment="1" applyProtection="1">
      <alignment vertical="center"/>
      <protection locked="0"/>
    </xf>
    <xf numFmtId="176" fontId="6" fillId="0" borderId="0" xfId="9" applyNumberFormat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6" fillId="0" borderId="1" xfId="9" applyFont="1" applyFill="1" applyBorder="1" applyAlignment="1" applyProtection="1">
      <alignment horizontal="distributed" vertical="center"/>
      <protection locked="0"/>
    </xf>
    <xf numFmtId="0" fontId="6" fillId="0" borderId="4" xfId="9" applyFont="1" applyFill="1" applyBorder="1" applyAlignment="1" applyProtection="1">
      <alignment horizontal="distributed" vertical="center"/>
      <protection locked="0"/>
    </xf>
    <xf numFmtId="0" fontId="6" fillId="0" borderId="6" xfId="9" applyFont="1" applyFill="1" applyBorder="1" applyAlignment="1" applyProtection="1">
      <alignment horizontal="centerContinuous" vertical="center"/>
      <protection locked="0"/>
    </xf>
    <xf numFmtId="0" fontId="6" fillId="0" borderId="215" xfId="9" applyFont="1" applyFill="1" applyBorder="1" applyAlignment="1" applyProtection="1">
      <alignment horizontal="centerContinuous" vertical="center"/>
      <protection locked="0"/>
    </xf>
    <xf numFmtId="0" fontId="6" fillId="0" borderId="7" xfId="9" applyFont="1" applyFill="1" applyBorder="1" applyAlignment="1" applyProtection="1">
      <alignment horizontal="centerContinuous" vertical="center"/>
      <protection locked="0"/>
    </xf>
    <xf numFmtId="0" fontId="6" fillId="0" borderId="12" xfId="9" applyFont="1" applyFill="1" applyBorder="1" applyAlignment="1" applyProtection="1">
      <alignment horizontal="distributed" vertical="center" indent="1"/>
      <protection locked="0"/>
    </xf>
    <xf numFmtId="0" fontId="6" fillId="0" borderId="98" xfId="9" applyFont="1" applyFill="1" applyBorder="1" applyAlignment="1" applyProtection="1">
      <alignment horizontal="centerContinuous" vertical="center"/>
      <protection locked="0"/>
    </xf>
    <xf numFmtId="0" fontId="6" fillId="0" borderId="16" xfId="9" applyFont="1" applyFill="1" applyBorder="1" applyAlignment="1" applyProtection="1">
      <alignment horizontal="center" vertical="center"/>
      <protection locked="0"/>
    </xf>
    <xf numFmtId="0" fontId="9" fillId="0" borderId="10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centerContinuous" vertical="center"/>
      <protection locked="0"/>
    </xf>
    <xf numFmtId="0" fontId="6" fillId="0" borderId="17" xfId="9" applyFont="1" applyFill="1" applyBorder="1" applyAlignment="1" applyProtection="1">
      <alignment horizontal="centerContinuous" vertical="center"/>
      <protection locked="0"/>
    </xf>
    <xf numFmtId="0" fontId="6" fillId="0" borderId="65" xfId="9" applyFont="1" applyFill="1" applyBorder="1" applyAlignment="1" applyProtection="1">
      <alignment horizontal="centerContinuous" vertical="center"/>
      <protection locked="0"/>
    </xf>
    <xf numFmtId="0" fontId="6" fillId="0" borderId="64" xfId="9" applyFont="1" applyFill="1" applyBorder="1" applyAlignment="1" applyProtection="1">
      <alignment horizontal="centerContinuous" vertical="center"/>
      <protection locked="0"/>
    </xf>
    <xf numFmtId="0" fontId="6" fillId="0" borderId="43" xfId="9" applyFont="1" applyFill="1" applyBorder="1" applyAlignment="1" applyProtection="1">
      <alignment horizontal="centerContinuous" vertical="center"/>
      <protection locked="0"/>
    </xf>
    <xf numFmtId="0" fontId="6" fillId="0" borderId="20" xfId="9" applyFont="1" applyFill="1" applyBorder="1" applyAlignment="1" applyProtection="1">
      <alignment vertical="center"/>
      <protection locked="0"/>
    </xf>
    <xf numFmtId="0" fontId="6" fillId="0" borderId="23" xfId="9" applyFont="1" applyFill="1" applyBorder="1" applyAlignment="1" applyProtection="1">
      <alignment vertical="center"/>
      <protection locked="0"/>
    </xf>
    <xf numFmtId="0" fontId="6" fillId="0" borderId="25" xfId="9" applyFont="1" applyFill="1" applyBorder="1" applyAlignment="1" applyProtection="1">
      <alignment horizontal="center" vertical="center"/>
      <protection locked="0"/>
    </xf>
    <xf numFmtId="0" fontId="9" fillId="0" borderId="21" xfId="9" applyFont="1" applyFill="1" applyBorder="1" applyAlignment="1" applyProtection="1">
      <alignment horizontal="distributed" vertical="center" justifyLastLine="1"/>
      <protection locked="0"/>
    </xf>
    <xf numFmtId="0" fontId="6" fillId="0" borderId="229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vertical="center"/>
      <protection locked="0"/>
    </xf>
    <xf numFmtId="0" fontId="6" fillId="0" borderId="66" xfId="9" applyFont="1" applyFill="1" applyBorder="1" applyAlignment="1" applyProtection="1">
      <alignment vertical="center"/>
      <protection locked="0"/>
    </xf>
    <xf numFmtId="0" fontId="6" fillId="0" borderId="62" xfId="9" applyFont="1" applyFill="1" applyBorder="1" applyAlignment="1" applyProtection="1">
      <alignment horizontal="distributed" vertical="center"/>
      <protection locked="0"/>
    </xf>
    <xf numFmtId="0" fontId="6" fillId="0" borderId="20" xfId="9" applyNumberFormat="1" applyFont="1" applyFill="1" applyBorder="1" applyAlignment="1" applyProtection="1">
      <alignment horizontal="centerContinuous" vertical="center"/>
      <protection locked="0"/>
    </xf>
    <xf numFmtId="0" fontId="6" fillId="0" borderId="23" xfId="9" applyFont="1" applyFill="1" applyBorder="1" applyAlignment="1" applyProtection="1">
      <alignment horizontal="centerContinuous" vertical="center"/>
      <protection locked="0"/>
    </xf>
    <xf numFmtId="0" fontId="6" fillId="0" borderId="52" xfId="9" applyFont="1" applyFill="1" applyBorder="1" applyAlignment="1" applyProtection="1">
      <alignment horizontal="center" vertical="center"/>
      <protection locked="0"/>
    </xf>
    <xf numFmtId="0" fontId="9" fillId="0" borderId="9" xfId="9" applyNumberFormat="1" applyFont="1" applyFill="1" applyBorder="1" applyAlignment="1" applyProtection="1">
      <alignment horizontal="center" vertical="center"/>
      <protection locked="0"/>
    </xf>
    <xf numFmtId="0" fontId="7" fillId="0" borderId="12" xfId="9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Border="1" applyProtection="1">
      <protection locked="0"/>
    </xf>
    <xf numFmtId="0" fontId="6" fillId="0" borderId="23" xfId="9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centerContinuous" vertical="center"/>
      <protection locked="0"/>
    </xf>
    <xf numFmtId="0" fontId="6" fillId="0" borderId="51" xfId="9" applyFont="1" applyFill="1" applyBorder="1" applyAlignment="1" applyProtection="1">
      <alignment horizontal="centerContinuous" vertical="center"/>
      <protection locked="0"/>
    </xf>
    <xf numFmtId="180" fontId="6" fillId="0" borderId="66" xfId="9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protection locked="0"/>
    </xf>
    <xf numFmtId="0" fontId="6" fillId="0" borderId="263" xfId="9" applyNumberFormat="1" applyFont="1" applyFill="1" applyBorder="1" applyAlignment="1" applyProtection="1">
      <alignment horizontal="centerContinuous" vertical="center"/>
      <protection locked="0"/>
    </xf>
    <xf numFmtId="0" fontId="6" fillId="0" borderId="258" xfId="9" applyFont="1" applyFill="1" applyBorder="1" applyAlignment="1" applyProtection="1">
      <alignment horizontal="centerContinuous" vertical="center"/>
      <protection locked="0"/>
    </xf>
    <xf numFmtId="0" fontId="6" fillId="0" borderId="93" xfId="9" applyFont="1" applyFill="1" applyBorder="1" applyAlignment="1" applyProtection="1">
      <alignment horizontal="center" vertical="center"/>
      <protection locked="0"/>
    </xf>
    <xf numFmtId="0" fontId="0" fillId="0" borderId="9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6" fillId="0" borderId="62" xfId="9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6" fillId="0" borderId="31" xfId="9" applyNumberFormat="1" applyFont="1" applyFill="1" applyBorder="1" applyAlignment="1" applyProtection="1">
      <alignment horizontal="centerContinuous" vertical="center"/>
      <protection locked="0"/>
    </xf>
    <xf numFmtId="176" fontId="6" fillId="0" borderId="0" xfId="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Fill="1" applyProtection="1">
      <protection locked="0"/>
    </xf>
    <xf numFmtId="0" fontId="11" fillId="0" borderId="94" xfId="0" applyFont="1" applyFill="1" applyBorder="1" applyAlignment="1" applyProtection="1">
      <alignment horizontal="distributed" vertical="center"/>
      <protection locked="0"/>
    </xf>
    <xf numFmtId="0" fontId="11" fillId="0" borderId="4" xfId="0" applyFont="1" applyFill="1" applyBorder="1" applyAlignment="1" applyProtection="1">
      <alignment horizontal="distributed" vertical="center"/>
      <protection locked="0"/>
    </xf>
    <xf numFmtId="0" fontId="38" fillId="0" borderId="0" xfId="0" applyFont="1" applyFill="1" applyProtection="1">
      <protection locked="0"/>
    </xf>
    <xf numFmtId="0" fontId="11" fillId="0" borderId="96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4" xfId="0" quotePrefix="1" applyFont="1" applyFill="1" applyBorder="1" applyAlignment="1" applyProtection="1">
      <alignment vertical="distributed" textRotation="255" indent="1"/>
      <protection locked="0"/>
    </xf>
    <xf numFmtId="0" fontId="11" fillId="0" borderId="25" xfId="0" quotePrefix="1" applyFont="1" applyFill="1" applyBorder="1" applyAlignment="1" applyProtection="1">
      <alignment vertical="distributed" textRotation="255" indent="1"/>
      <protection locked="0"/>
    </xf>
    <xf numFmtId="0" fontId="11" fillId="0" borderId="26" xfId="0" quotePrefix="1" applyFont="1" applyFill="1" applyBorder="1" applyAlignment="1" applyProtection="1">
      <alignment vertical="distributed" textRotation="255" indent="1"/>
      <protection locked="0"/>
    </xf>
    <xf numFmtId="0" fontId="11" fillId="0" borderId="22" xfId="0" quotePrefix="1" applyFont="1" applyFill="1" applyBorder="1" applyAlignment="1" applyProtection="1">
      <alignment vertical="center" textRotation="255"/>
      <protection locked="0"/>
    </xf>
    <xf numFmtId="0" fontId="11" fillId="0" borderId="29" xfId="0" applyFont="1" applyFill="1" applyBorder="1" applyAlignment="1" applyProtection="1">
      <alignment vertical="distributed" textRotation="255" indent="1"/>
      <protection locked="0"/>
    </xf>
    <xf numFmtId="0" fontId="11" fillId="0" borderId="26" xfId="0" applyFont="1" applyFill="1" applyBorder="1" applyAlignment="1" applyProtection="1">
      <alignment vertical="distributed" textRotation="255" indent="1"/>
      <protection locked="0"/>
    </xf>
    <xf numFmtId="0" fontId="11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6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2" xfId="0" applyFont="1" applyFill="1" applyBorder="1" applyAlignment="1" applyProtection="1">
      <alignment horizontal="center" vertical="center" textRotation="255"/>
      <protection locked="0"/>
    </xf>
    <xf numFmtId="0" fontId="38" fillId="0" borderId="57" xfId="0" applyFont="1" applyFill="1" applyBorder="1" applyAlignment="1" applyProtection="1">
      <alignment vertical="distributed" textRotation="255" indent="1"/>
      <protection locked="0"/>
    </xf>
    <xf numFmtId="0" fontId="38" fillId="0" borderId="54" xfId="0" applyFont="1" applyFill="1" applyBorder="1" applyAlignment="1" applyProtection="1">
      <alignment vertical="distributed" textRotation="255" indent="1"/>
      <protection locked="0"/>
    </xf>
    <xf numFmtId="0" fontId="38" fillId="0" borderId="55" xfId="0" applyFont="1" applyFill="1" applyBorder="1" applyAlignment="1" applyProtection="1">
      <alignment vertical="distributed" textRotation="255" indent="1"/>
      <protection locked="0"/>
    </xf>
    <xf numFmtId="0" fontId="11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38" fillId="0" borderId="22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 indent="1"/>
      <protection locked="0"/>
    </xf>
    <xf numFmtId="0" fontId="8" fillId="0" borderId="101" xfId="0" applyFont="1" applyFill="1" applyBorder="1" applyAlignment="1" applyProtection="1">
      <alignment vertical="distributed" textRotation="255" wrapText="1" indent="1"/>
      <protection locked="0"/>
    </xf>
    <xf numFmtId="0" fontId="11" fillId="0" borderId="1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distributed" vertical="center"/>
      <protection locked="0"/>
    </xf>
    <xf numFmtId="0" fontId="11" fillId="0" borderId="32" xfId="0" applyFont="1" applyFill="1" applyBorder="1" applyAlignment="1" applyProtection="1">
      <alignment horizontal="distributed" vertical="center"/>
      <protection locked="0"/>
    </xf>
    <xf numFmtId="18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/>
      <protection locked="0"/>
    </xf>
    <xf numFmtId="0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3" xfId="0" applyFont="1" applyFill="1" applyBorder="1" applyAlignment="1" applyProtection="1">
      <alignment horizontal="centerContinuous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/>
      <protection locked="0"/>
    </xf>
    <xf numFmtId="0" fontId="11" fillId="0" borderId="66" xfId="0" applyNumberFormat="1" applyFont="1" applyFill="1" applyBorder="1" applyAlignment="1" applyProtection="1">
      <alignment horizontal="distributed" vertical="center"/>
      <protection locked="0"/>
    </xf>
    <xf numFmtId="0" fontId="13" fillId="0" borderId="9" xfId="0" applyNumberFormat="1" applyFont="1" applyFill="1" applyBorder="1" applyAlignment="1" applyProtection="1">
      <alignment horizontal="distributed" vertical="center"/>
      <protection locked="0"/>
    </xf>
    <xf numFmtId="0" fontId="13" fillId="0" borderId="12" xfId="0" applyFont="1" applyFill="1" applyBorder="1" applyAlignment="1" applyProtection="1">
      <alignment horizontal="distributed" vertical="center" shrinkToFit="1"/>
      <protection locked="0"/>
    </xf>
    <xf numFmtId="0" fontId="13" fillId="0" borderId="32" xfId="0" applyFont="1" applyFill="1" applyBorder="1" applyAlignment="1" applyProtection="1">
      <alignment horizontal="distributed" vertical="center"/>
      <protection locked="0"/>
    </xf>
    <xf numFmtId="0" fontId="39" fillId="0" borderId="0" xfId="0" applyFont="1" applyFill="1" applyProtection="1">
      <protection locked="0"/>
    </xf>
    <xf numFmtId="0" fontId="11" fillId="0" borderId="20" xfId="0" applyNumberFormat="1" applyFont="1" applyFill="1" applyBorder="1" applyAlignment="1" applyProtection="1">
      <alignment horizontal="distributed" vertical="center"/>
      <protection locked="0"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11" fillId="0" borderId="52" xfId="0" applyFont="1" applyFill="1" applyBorder="1" applyAlignment="1" applyProtection="1">
      <alignment horizontal="distributed" vertical="center"/>
      <protection locked="0"/>
    </xf>
    <xf numFmtId="0" fontId="11" fillId="0" borderId="1" xfId="0" applyNumberFormat="1" applyFont="1" applyFill="1" applyBorder="1" applyAlignment="1" applyProtection="1">
      <alignment horizontal="distributed" vertical="center"/>
      <protection locked="0"/>
    </xf>
    <xf numFmtId="0" fontId="11" fillId="0" borderId="38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 shrinkToFit="1"/>
      <protection locked="0"/>
    </xf>
    <xf numFmtId="38" fontId="11" fillId="0" borderId="12" xfId="1" applyFont="1" applyFill="1" applyBorder="1" applyAlignment="1" applyProtection="1">
      <alignment horizontal="distributed" vertical="center"/>
      <protection locked="0"/>
    </xf>
    <xf numFmtId="38" fontId="11" fillId="0" borderId="23" xfId="1" applyFont="1" applyFill="1" applyBorder="1" applyAlignment="1" applyProtection="1">
      <alignment horizontal="distributed" vertical="center"/>
      <protection locked="0"/>
    </xf>
    <xf numFmtId="180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266" xfId="0" applyNumberFormat="1" applyFont="1" applyFill="1" applyBorder="1" applyAlignment="1" applyProtection="1">
      <alignment horizontal="distributed" vertical="center"/>
      <protection locked="0"/>
    </xf>
    <xf numFmtId="0" fontId="11" fillId="0" borderId="117" xfId="0" applyFont="1" applyFill="1" applyBorder="1" applyAlignment="1" applyProtection="1">
      <alignment horizontal="distributed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1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9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 applyProtection="1">
      <alignment vertical="center" justifyLastLine="1"/>
      <protection locked="0"/>
    </xf>
    <xf numFmtId="0" fontId="9" fillId="0" borderId="28" xfId="9" applyFont="1" applyFill="1" applyBorder="1" applyAlignment="1" applyProtection="1">
      <alignment horizontal="distributed" vertical="center" justifyLastLine="1"/>
      <protection locked="0"/>
    </xf>
    <xf numFmtId="0" fontId="9" fillId="0" borderId="100" xfId="9" applyFont="1" applyFill="1" applyBorder="1" applyAlignment="1" applyProtection="1">
      <alignment horizontal="distributed" vertical="center" justifyLastLine="1"/>
      <protection locked="0"/>
    </xf>
    <xf numFmtId="0" fontId="9" fillId="0" borderId="27" xfId="9" applyFont="1" applyFill="1" applyBorder="1" applyAlignment="1" applyProtection="1">
      <alignment horizontal="distributed" vertical="center" justifyLastLine="1"/>
      <protection locked="0"/>
    </xf>
    <xf numFmtId="0" fontId="9" fillId="0" borderId="24" xfId="9" applyFont="1" applyFill="1" applyBorder="1" applyAlignment="1" applyProtection="1">
      <alignment horizontal="center" vertical="center"/>
      <protection locked="0"/>
    </xf>
    <xf numFmtId="0" fontId="9" fillId="0" borderId="49" xfId="9" applyFont="1" applyFill="1" applyBorder="1" applyAlignment="1" applyProtection="1">
      <alignment horizontal="center" vertical="center"/>
      <protection locked="0"/>
    </xf>
    <xf numFmtId="0" fontId="6" fillId="0" borderId="0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distributed" vertical="center"/>
      <protection locked="0"/>
    </xf>
    <xf numFmtId="0" fontId="6" fillId="0" borderId="32" xfId="9" quotePrefix="1" applyFont="1" applyFill="1" applyBorder="1" applyAlignment="1" applyProtection="1">
      <alignment horizontal="distributed" vertical="center"/>
      <protection locked="0"/>
    </xf>
    <xf numFmtId="0" fontId="6" fillId="0" borderId="0" xfId="9" applyFont="1" applyFill="1" applyBorder="1" applyAlignment="1" applyProtection="1">
      <alignment horizontal="distributed" vertical="center" justifyLastLine="1"/>
      <protection locked="0"/>
    </xf>
    <xf numFmtId="0" fontId="6" fillId="0" borderId="18" xfId="9" quotePrefix="1" applyFont="1" applyFill="1" applyBorder="1" applyAlignment="1" applyProtection="1">
      <alignment horizontal="distributed" vertical="center"/>
      <protection locked="0"/>
    </xf>
    <xf numFmtId="0" fontId="6" fillId="0" borderId="109" xfId="9" applyFont="1" applyFill="1" applyBorder="1" applyAlignment="1" applyProtection="1">
      <alignment horizontal="distributed" vertical="center"/>
      <protection locked="0"/>
    </xf>
    <xf numFmtId="0" fontId="6" fillId="0" borderId="80" xfId="9" quotePrefix="1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distributed" vertical="center"/>
      <protection locked="0"/>
    </xf>
    <xf numFmtId="0" fontId="6" fillId="0" borderId="49" xfId="9" applyFont="1" applyFill="1" applyBorder="1" applyAlignment="1" applyProtection="1">
      <alignment horizontal="distributed" vertical="center"/>
      <protection locked="0"/>
    </xf>
    <xf numFmtId="176" fontId="6" fillId="0" borderId="0" xfId="9" applyNumberFormat="1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distributed" vertical="center"/>
      <protection locked="0"/>
    </xf>
    <xf numFmtId="0" fontId="6" fillId="0" borderId="0" xfId="9" applyNumberFormat="1" applyFont="1" applyFill="1" applyBorder="1" applyAlignment="1" applyProtection="1">
      <alignment horizontal="centerContinuous" vertical="center"/>
      <protection locked="0"/>
    </xf>
    <xf numFmtId="0" fontId="6" fillId="0" borderId="48" xfId="9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66" xfId="9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distributed" textRotation="255" justifyLastLine="1"/>
      <protection locked="0"/>
    </xf>
    <xf numFmtId="0" fontId="6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66" xfId="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94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96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Protection="1">
      <protection locked="0"/>
    </xf>
    <xf numFmtId="0" fontId="1" fillId="0" borderId="99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Protection="1">
      <protection locked="0"/>
    </xf>
    <xf numFmtId="0" fontId="1" fillId="0" borderId="52" xfId="0" applyFont="1" applyFill="1" applyBorder="1" applyProtection="1">
      <protection locked="0"/>
    </xf>
    <xf numFmtId="178" fontId="6" fillId="0" borderId="33" xfId="9" applyNumberFormat="1" applyFont="1" applyFill="1" applyBorder="1" applyProtection="1">
      <protection locked="0"/>
    </xf>
    <xf numFmtId="178" fontId="6" fillId="0" borderId="34" xfId="9" applyNumberFormat="1" applyFont="1" applyFill="1" applyBorder="1" applyProtection="1">
      <protection locked="0"/>
    </xf>
    <xf numFmtId="178" fontId="6" fillId="0" borderId="2" xfId="9" applyNumberFormat="1" applyFont="1" applyFill="1" applyBorder="1" applyProtection="1">
      <protection locked="0"/>
    </xf>
    <xf numFmtId="178" fontId="6" fillId="0" borderId="35" xfId="9" applyNumberFormat="1" applyFont="1" applyFill="1" applyBorder="1" applyProtection="1">
      <protection locked="0"/>
    </xf>
    <xf numFmtId="178" fontId="6" fillId="0" borderId="36" xfId="9" applyNumberFormat="1" applyFont="1" applyFill="1" applyBorder="1" applyProtection="1">
      <protection locked="0"/>
    </xf>
    <xf numFmtId="178" fontId="6" fillId="0" borderId="37" xfId="9" applyNumberFormat="1" applyFont="1" applyFill="1" applyBorder="1" applyProtection="1">
      <protection locked="0"/>
    </xf>
    <xf numFmtId="178" fontId="6" fillId="0" borderId="247" xfId="9" applyNumberFormat="1" applyFont="1" applyFill="1" applyBorder="1" applyProtection="1">
      <protection locked="0"/>
    </xf>
    <xf numFmtId="178" fontId="6" fillId="0" borderId="40" xfId="9" applyNumberFormat="1" applyFont="1" applyFill="1" applyBorder="1" applyProtection="1">
      <protection locked="0"/>
    </xf>
    <xf numFmtId="178" fontId="6" fillId="0" borderId="10" xfId="9" applyNumberFormat="1" applyFont="1" applyFill="1" applyBorder="1" applyProtection="1">
      <protection locked="0"/>
    </xf>
    <xf numFmtId="178" fontId="6" fillId="0" borderId="41" xfId="9" applyNumberFormat="1" applyFont="1" applyFill="1" applyBorder="1" applyProtection="1">
      <protection locked="0"/>
    </xf>
    <xf numFmtId="178" fontId="6" fillId="0" borderId="42" xfId="9" applyNumberFormat="1" applyFont="1" applyFill="1" applyBorder="1" applyProtection="1">
      <protection locked="0"/>
    </xf>
    <xf numFmtId="178" fontId="6" fillId="0" borderId="39" xfId="9" applyNumberFormat="1" applyFont="1" applyFill="1" applyBorder="1" applyProtection="1">
      <protection locked="0"/>
    </xf>
    <xf numFmtId="178" fontId="6" fillId="0" borderId="40" xfId="9" applyNumberFormat="1" applyFont="1" applyFill="1" applyBorder="1" applyAlignment="1" applyProtection="1">
      <alignment horizontal="right"/>
      <protection locked="0"/>
    </xf>
    <xf numFmtId="178" fontId="6" fillId="0" borderId="37" xfId="9" applyNumberFormat="1" applyFont="1" applyFill="1" applyBorder="1" applyAlignment="1" applyProtection="1">
      <alignment horizontal="right"/>
      <protection locked="0"/>
    </xf>
    <xf numFmtId="178" fontId="6" fillId="0" borderId="250" xfId="9" applyNumberFormat="1" applyFont="1" applyFill="1" applyBorder="1" applyProtection="1">
      <protection locked="0"/>
    </xf>
    <xf numFmtId="178" fontId="6" fillId="0" borderId="54" xfId="9" applyNumberFormat="1" applyFont="1" applyFill="1" applyBorder="1" applyProtection="1">
      <protection locked="0"/>
    </xf>
    <xf numFmtId="178" fontId="6" fillId="0" borderId="55" xfId="9" applyNumberFormat="1" applyFont="1" applyFill="1" applyBorder="1" applyProtection="1">
      <protection locked="0"/>
    </xf>
    <xf numFmtId="178" fontId="6" fillId="0" borderId="21" xfId="9" applyNumberFormat="1" applyFont="1" applyFill="1" applyBorder="1" applyProtection="1">
      <protection locked="0"/>
    </xf>
    <xf numFmtId="178" fontId="6" fillId="0" borderId="56" xfId="9" applyNumberFormat="1" applyFont="1" applyFill="1" applyBorder="1" applyProtection="1">
      <protection locked="0"/>
    </xf>
    <xf numFmtId="178" fontId="6" fillId="0" borderId="57" xfId="9" applyNumberFormat="1" applyFont="1" applyFill="1" applyBorder="1" applyProtection="1">
      <protection locked="0"/>
    </xf>
    <xf numFmtId="178" fontId="6" fillId="0" borderId="53" xfId="9" applyNumberFormat="1" applyFont="1" applyFill="1" applyBorder="1" applyProtection="1">
      <protection locked="0"/>
    </xf>
    <xf numFmtId="178" fontId="7" fillId="0" borderId="40" xfId="9" applyNumberFormat="1" applyFont="1" applyFill="1" applyBorder="1" applyProtection="1">
      <protection locked="0"/>
    </xf>
    <xf numFmtId="178" fontId="7" fillId="0" borderId="37" xfId="9" applyNumberFormat="1" applyFont="1" applyFill="1" applyBorder="1" applyProtection="1">
      <protection locked="0"/>
    </xf>
    <xf numFmtId="178" fontId="7" fillId="0" borderId="10" xfId="9" applyNumberFormat="1" applyFont="1" applyFill="1" applyBorder="1" applyProtection="1">
      <protection locked="0"/>
    </xf>
    <xf numFmtId="178" fontId="7" fillId="0" borderId="41" xfId="9" applyNumberFormat="1" applyFont="1" applyFill="1" applyBorder="1" applyProtection="1">
      <protection locked="0"/>
    </xf>
    <xf numFmtId="178" fontId="7" fillId="0" borderId="42" xfId="9" applyNumberFormat="1" applyFont="1" applyFill="1" applyBorder="1" applyProtection="1">
      <protection locked="0"/>
    </xf>
    <xf numFmtId="178" fontId="7" fillId="0" borderId="39" xfId="9" applyNumberFormat="1" applyFont="1" applyFill="1" applyBorder="1" applyProtection="1">
      <protection locked="0"/>
    </xf>
    <xf numFmtId="178" fontId="6" fillId="0" borderId="44" xfId="9" applyNumberFormat="1" applyFont="1" applyFill="1" applyBorder="1" applyProtection="1">
      <protection locked="0"/>
    </xf>
    <xf numFmtId="178" fontId="6" fillId="0" borderId="45" xfId="9" applyNumberFormat="1" applyFont="1" applyFill="1" applyBorder="1" applyProtection="1">
      <protection locked="0"/>
    </xf>
    <xf numFmtId="178" fontId="6" fillId="0" borderId="46" xfId="9" applyNumberFormat="1" applyFont="1" applyFill="1" applyBorder="1" applyProtection="1">
      <protection locked="0"/>
    </xf>
    <xf numFmtId="178" fontId="7" fillId="0" borderId="54" xfId="9" applyNumberFormat="1" applyFont="1" applyFill="1" applyBorder="1" applyProtection="1">
      <protection locked="0"/>
    </xf>
    <xf numFmtId="178" fontId="7" fillId="0" borderId="55" xfId="9" applyNumberFormat="1" applyFont="1" applyFill="1" applyBorder="1" applyProtection="1">
      <protection locked="0"/>
    </xf>
    <xf numFmtId="178" fontId="7" fillId="0" borderId="21" xfId="9" applyNumberFormat="1" applyFont="1" applyFill="1" applyBorder="1" applyProtection="1">
      <protection locked="0"/>
    </xf>
    <xf numFmtId="178" fontId="7" fillId="0" borderId="56" xfId="9" applyNumberFormat="1" applyFont="1" applyFill="1" applyBorder="1" applyProtection="1">
      <protection locked="0"/>
    </xf>
    <xf numFmtId="178" fontId="7" fillId="0" borderId="57" xfId="9" applyNumberFormat="1" applyFont="1" applyFill="1" applyBorder="1" applyProtection="1">
      <protection locked="0"/>
    </xf>
    <xf numFmtId="178" fontId="7" fillId="0" borderId="53" xfId="9" applyNumberFormat="1" applyFont="1" applyFill="1" applyBorder="1" applyProtection="1">
      <protection locked="0"/>
    </xf>
    <xf numFmtId="178" fontId="6" fillId="0" borderId="68" xfId="9" applyNumberFormat="1" applyFont="1" applyFill="1" applyBorder="1" applyProtection="1">
      <protection locked="0"/>
    </xf>
    <xf numFmtId="178" fontId="6" fillId="0" borderId="64" xfId="9" applyNumberFormat="1" applyFont="1" applyFill="1" applyBorder="1" applyProtection="1">
      <protection locked="0"/>
    </xf>
    <xf numFmtId="178" fontId="6" fillId="0" borderId="67" xfId="9" applyNumberFormat="1" applyFont="1" applyFill="1" applyBorder="1" applyProtection="1">
      <protection locked="0"/>
    </xf>
    <xf numFmtId="178" fontId="6" fillId="0" borderId="204" xfId="9" applyNumberFormat="1" applyFont="1" applyFill="1" applyBorder="1" applyProtection="1">
      <protection locked="0"/>
    </xf>
    <xf numFmtId="178" fontId="6" fillId="0" borderId="72" xfId="9" applyNumberFormat="1" applyFont="1" applyFill="1" applyBorder="1" applyProtection="1">
      <protection locked="0"/>
    </xf>
    <xf numFmtId="178" fontId="6" fillId="0" borderId="15" xfId="9" applyNumberFormat="1" applyFont="1" applyFill="1" applyBorder="1" applyProtection="1">
      <protection locked="0"/>
    </xf>
    <xf numFmtId="178" fontId="6" fillId="0" borderId="79" xfId="9" applyNumberFormat="1" applyFont="1" applyFill="1" applyBorder="1" applyProtection="1">
      <protection locked="0"/>
    </xf>
    <xf numFmtId="178" fontId="6" fillId="0" borderId="77" xfId="9" applyNumberFormat="1" applyFont="1" applyFill="1" applyBorder="1" applyProtection="1">
      <protection locked="0"/>
    </xf>
    <xf numFmtId="178" fontId="6" fillId="0" borderId="71" xfId="9" applyNumberFormat="1" applyFont="1" applyFill="1" applyBorder="1" applyProtection="1">
      <protection locked="0"/>
    </xf>
    <xf numFmtId="178" fontId="6" fillId="0" borderId="73" xfId="9" applyNumberFormat="1" applyFont="1" applyFill="1" applyBorder="1" applyProtection="1">
      <protection locked="0"/>
    </xf>
    <xf numFmtId="178" fontId="6" fillId="0" borderId="74" xfId="9" applyNumberFormat="1" applyFont="1" applyFill="1" applyBorder="1" applyProtection="1">
      <protection locked="0"/>
    </xf>
    <xf numFmtId="178" fontId="6" fillId="0" borderId="76" xfId="9" applyNumberFormat="1" applyFont="1" applyFill="1" applyBorder="1" applyProtection="1">
      <protection locked="0"/>
    </xf>
    <xf numFmtId="181" fontId="6" fillId="0" borderId="39" xfId="0" applyNumberFormat="1" applyFont="1" applyFill="1" applyBorder="1" applyProtection="1">
      <protection locked="0"/>
    </xf>
    <xf numFmtId="181" fontId="6" fillId="0" borderId="40" xfId="0" applyNumberFormat="1" applyFont="1" applyFill="1" applyBorder="1" applyProtection="1">
      <protection locked="0"/>
    </xf>
    <xf numFmtId="181" fontId="6" fillId="0" borderId="37" xfId="0" applyNumberFormat="1" applyFont="1" applyFill="1" applyBorder="1" applyProtection="1">
      <protection locked="0"/>
    </xf>
    <xf numFmtId="181" fontId="6" fillId="0" borderId="42" xfId="0" applyNumberFormat="1" applyFont="1" applyFill="1" applyBorder="1" applyProtection="1">
      <protection locked="0"/>
    </xf>
    <xf numFmtId="181" fontId="6" fillId="0" borderId="33" xfId="0" applyNumberFormat="1" applyFont="1" applyFill="1" applyBorder="1" applyProtection="1">
      <protection locked="0"/>
    </xf>
    <xf numFmtId="181" fontId="6" fillId="0" borderId="206" xfId="0" applyNumberFormat="1" applyFont="1" applyFill="1" applyBorder="1" applyProtection="1">
      <protection locked="0"/>
    </xf>
    <xf numFmtId="181" fontId="6" fillId="0" borderId="11" xfId="0" applyNumberFormat="1" applyFont="1" applyFill="1" applyBorder="1" applyProtection="1">
      <protection locked="0"/>
    </xf>
    <xf numFmtId="181" fontId="6" fillId="0" borderId="102" xfId="0" applyNumberFormat="1" applyFont="1" applyFill="1" applyBorder="1" applyProtection="1">
      <protection locked="0"/>
    </xf>
    <xf numFmtId="181" fontId="6" fillId="0" borderId="67" xfId="0" applyNumberFormat="1" applyFont="1" applyFill="1" applyBorder="1" applyProtection="1">
      <protection locked="0"/>
    </xf>
    <xf numFmtId="181" fontId="6" fillId="0" borderId="68" xfId="0" applyNumberFormat="1" applyFont="1" applyFill="1" applyBorder="1" applyProtection="1">
      <protection locked="0"/>
    </xf>
    <xf numFmtId="181" fontId="6" fillId="0" borderId="45" xfId="0" applyNumberFormat="1" applyFont="1" applyFill="1" applyBorder="1" applyProtection="1">
      <protection locked="0"/>
    </xf>
    <xf numFmtId="181" fontId="6" fillId="0" borderId="46" xfId="0" applyNumberFormat="1" applyFont="1" applyFill="1" applyBorder="1" applyProtection="1">
      <protection locked="0"/>
    </xf>
    <xf numFmtId="181" fontId="6" fillId="0" borderId="205" xfId="0" applyNumberFormat="1" applyFont="1" applyFill="1" applyBorder="1" applyProtection="1">
      <protection locked="0"/>
    </xf>
    <xf numFmtId="181" fontId="6" fillId="0" borderId="58" xfId="0" applyNumberFormat="1" applyFont="1" applyFill="1" applyBorder="1" applyProtection="1">
      <protection locked="0"/>
    </xf>
    <xf numFmtId="181" fontId="6" fillId="0" borderId="103" xfId="0" applyNumberFormat="1" applyFont="1" applyFill="1" applyBorder="1" applyProtection="1">
      <protection locked="0"/>
    </xf>
    <xf numFmtId="181" fontId="6" fillId="0" borderId="247" xfId="0" applyNumberFormat="1" applyFont="1" applyFill="1" applyBorder="1" applyProtection="1">
      <protection locked="0"/>
    </xf>
    <xf numFmtId="181" fontId="6" fillId="0" borderId="34" xfId="0" applyNumberFormat="1" applyFont="1" applyFill="1" applyBorder="1" applyProtection="1">
      <protection locked="0"/>
    </xf>
    <xf numFmtId="181" fontId="6" fillId="0" borderId="36" xfId="0" applyNumberFormat="1" applyFont="1" applyFill="1" applyBorder="1" applyProtection="1">
      <protection locked="0"/>
    </xf>
    <xf numFmtId="181" fontId="6" fillId="0" borderId="105" xfId="0" applyNumberFormat="1" applyFont="1" applyFill="1" applyBorder="1" applyProtection="1">
      <protection locked="0"/>
    </xf>
    <xf numFmtId="181" fontId="6" fillId="0" borderId="3" xfId="0" applyNumberFormat="1" applyFont="1" applyFill="1" applyBorder="1" applyProtection="1">
      <protection locked="0"/>
    </xf>
    <xf numFmtId="181" fontId="6" fillId="0" borderId="41" xfId="0" applyNumberFormat="1" applyFont="1" applyFill="1" applyBorder="1" applyProtection="1">
      <protection locked="0"/>
    </xf>
    <xf numFmtId="181" fontId="6" fillId="0" borderId="53" xfId="0" applyNumberFormat="1" applyFont="1" applyFill="1" applyBorder="1" applyProtection="1">
      <protection locked="0"/>
    </xf>
    <xf numFmtId="181" fontId="6" fillId="0" borderId="54" xfId="0" applyNumberFormat="1" applyFont="1" applyFill="1" applyBorder="1" applyProtection="1">
      <protection locked="0"/>
    </xf>
    <xf numFmtId="181" fontId="6" fillId="0" borderId="55" xfId="0" applyNumberFormat="1" applyFont="1" applyFill="1" applyBorder="1" applyProtection="1">
      <protection locked="0"/>
    </xf>
    <xf numFmtId="181" fontId="6" fillId="0" borderId="57" xfId="0" applyNumberFormat="1" applyFont="1" applyFill="1" applyBorder="1" applyProtection="1">
      <protection locked="0"/>
    </xf>
    <xf numFmtId="181" fontId="6" fillId="0" borderId="104" xfId="0" applyNumberFormat="1" applyFont="1" applyFill="1" applyBorder="1" applyProtection="1">
      <protection locked="0"/>
    </xf>
    <xf numFmtId="181" fontId="6" fillId="0" borderId="22" xfId="0" applyNumberFormat="1" applyFont="1" applyFill="1" applyBorder="1" applyProtection="1">
      <protection locked="0"/>
    </xf>
    <xf numFmtId="181" fontId="6" fillId="0" borderId="101" xfId="0" applyNumberFormat="1" applyFont="1" applyFill="1" applyBorder="1" applyProtection="1">
      <protection locked="0"/>
    </xf>
    <xf numFmtId="181" fontId="6" fillId="0" borderId="106" xfId="0" applyNumberFormat="1" applyFont="1" applyFill="1" applyBorder="1" applyProtection="1">
      <protection locked="0"/>
    </xf>
    <xf numFmtId="181" fontId="7" fillId="0" borderId="39" xfId="0" applyNumberFormat="1" applyFont="1" applyFill="1" applyBorder="1" applyProtection="1">
      <protection locked="0"/>
    </xf>
    <xf numFmtId="181" fontId="7" fillId="0" borderId="40" xfId="0" applyNumberFormat="1" applyFont="1" applyFill="1" applyBorder="1" applyProtection="1">
      <protection locked="0"/>
    </xf>
    <xf numFmtId="181" fontId="7" fillId="0" borderId="37" xfId="0" applyNumberFormat="1" applyFont="1" applyFill="1" applyBorder="1" applyProtection="1">
      <protection locked="0"/>
    </xf>
    <xf numFmtId="181" fontId="7" fillId="0" borderId="42" xfId="0" applyNumberFormat="1" applyFont="1" applyFill="1" applyBorder="1" applyProtection="1">
      <protection locked="0"/>
    </xf>
    <xf numFmtId="181" fontId="7" fillId="0" borderId="206" xfId="0" applyNumberFormat="1" applyFont="1" applyFill="1" applyBorder="1" applyProtection="1">
      <protection locked="0"/>
    </xf>
    <xf numFmtId="181" fontId="7" fillId="0" borderId="11" xfId="0" applyNumberFormat="1" applyFont="1" applyFill="1" applyBorder="1" applyProtection="1">
      <protection locked="0"/>
    </xf>
    <xf numFmtId="181" fontId="7" fillId="0" borderId="102" xfId="0" applyNumberFormat="1" applyFont="1" applyFill="1" applyBorder="1" applyProtection="1">
      <protection locked="0"/>
    </xf>
    <xf numFmtId="181" fontId="6" fillId="0" borderId="36" xfId="0" applyNumberFormat="1" applyFont="1" applyFill="1" applyBorder="1" applyAlignment="1" applyProtection="1">
      <alignment horizontal="right"/>
      <protection locked="0"/>
    </xf>
    <xf numFmtId="181" fontId="6" fillId="0" borderId="33" xfId="0" applyNumberFormat="1" applyFont="1" applyFill="1" applyBorder="1" applyAlignment="1" applyProtection="1">
      <alignment horizontal="right"/>
      <protection locked="0"/>
    </xf>
    <xf numFmtId="181" fontId="6" fillId="0" borderId="42" xfId="0" applyNumberFormat="1" applyFont="1" applyFill="1" applyBorder="1" applyAlignment="1" applyProtection="1">
      <alignment horizontal="right"/>
      <protection locked="0"/>
    </xf>
    <xf numFmtId="181" fontId="6" fillId="0" borderId="40" xfId="0" applyNumberFormat="1" applyFont="1" applyFill="1" applyBorder="1" applyAlignment="1" applyProtection="1">
      <alignment horizontal="right"/>
      <protection locked="0"/>
    </xf>
    <xf numFmtId="181" fontId="6" fillId="0" borderId="60" xfId="0" applyNumberFormat="1" applyFont="1" applyFill="1" applyBorder="1" applyProtection="1">
      <protection locked="0"/>
    </xf>
    <xf numFmtId="181" fontId="6" fillId="0" borderId="37" xfId="0" applyNumberFormat="1" applyFont="1" applyFill="1" applyBorder="1" applyAlignment="1" applyProtection="1">
      <alignment horizontal="right"/>
      <protection locked="0"/>
    </xf>
    <xf numFmtId="181" fontId="6" fillId="0" borderId="45" xfId="0" applyNumberFormat="1" applyFont="1" applyFill="1" applyBorder="1" applyAlignment="1" applyProtection="1">
      <alignment horizontal="right"/>
      <protection locked="0"/>
    </xf>
    <xf numFmtId="181" fontId="6" fillId="0" borderId="71" xfId="0" applyNumberFormat="1" applyFont="1" applyFill="1" applyBorder="1" applyProtection="1">
      <protection locked="0"/>
    </xf>
    <xf numFmtId="181" fontId="6" fillId="0" borderId="204" xfId="0" applyNumberFormat="1" applyFont="1" applyFill="1" applyBorder="1" applyProtection="1">
      <protection locked="0"/>
    </xf>
    <xf numFmtId="181" fontId="6" fillId="0" borderId="72" xfId="0" applyNumberFormat="1" applyFont="1" applyFill="1" applyBorder="1" applyProtection="1">
      <protection locked="0"/>
    </xf>
    <xf numFmtId="181" fontId="6" fillId="0" borderId="77" xfId="0" applyNumberFormat="1" applyFont="1" applyFill="1" applyBorder="1" applyProtection="1">
      <protection locked="0"/>
    </xf>
    <xf numFmtId="181" fontId="6" fillId="0" borderId="210" xfId="0" applyNumberFormat="1" applyFont="1" applyFill="1" applyBorder="1" applyProtection="1">
      <protection locked="0"/>
    </xf>
    <xf numFmtId="181" fontId="6" fillId="0" borderId="70" xfId="0" applyNumberFormat="1" applyFont="1" applyFill="1" applyBorder="1" applyProtection="1">
      <protection locked="0"/>
    </xf>
    <xf numFmtId="181" fontId="6" fillId="0" borderId="259" xfId="0" applyNumberFormat="1" applyFont="1" applyFill="1" applyBorder="1" applyProtection="1">
      <protection locked="0"/>
    </xf>
    <xf numFmtId="178" fontId="6" fillId="0" borderId="35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 applyProtection="1">
      <alignment vertical="center"/>
      <protection locked="0"/>
    </xf>
    <xf numFmtId="178" fontId="6" fillId="0" borderId="2" xfId="9" applyNumberFormat="1" applyFont="1" applyFill="1" applyBorder="1" applyAlignment="1" applyProtection="1">
      <alignment vertical="center"/>
      <protection locked="0"/>
    </xf>
    <xf numFmtId="178" fontId="6" fillId="0" borderId="260" xfId="9" applyNumberFormat="1" applyFont="1" applyFill="1" applyBorder="1" applyAlignment="1" applyProtection="1">
      <alignment vertical="center"/>
      <protection locked="0"/>
    </xf>
    <xf numFmtId="178" fontId="6" fillId="0" borderId="34" xfId="9" applyNumberFormat="1" applyFont="1" applyFill="1" applyBorder="1" applyAlignment="1" applyProtection="1">
      <alignment vertical="center"/>
      <protection locked="0"/>
    </xf>
    <xf numFmtId="178" fontId="6" fillId="0" borderId="36" xfId="9" applyNumberFormat="1" applyFont="1" applyFill="1" applyBorder="1" applyAlignment="1" applyProtection="1">
      <alignment vertical="center"/>
      <protection locked="0"/>
    </xf>
    <xf numFmtId="178" fontId="6" fillId="0" borderId="41" xfId="0" applyNumberFormat="1" applyFont="1" applyFill="1" applyBorder="1" applyAlignment="1" applyProtection="1">
      <alignment vertical="center"/>
      <protection locked="0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37" xfId="0" applyNumberFormat="1" applyFont="1" applyFill="1" applyBorder="1" applyAlignment="1" applyProtection="1">
      <alignment vertical="center"/>
      <protection locked="0"/>
    </xf>
    <xf numFmtId="178" fontId="6" fillId="0" borderId="10" xfId="9" applyNumberFormat="1" applyFont="1" applyFill="1" applyBorder="1" applyAlignment="1" applyProtection="1">
      <alignment vertical="center"/>
      <protection locked="0"/>
    </xf>
    <xf numFmtId="178" fontId="6" fillId="0" borderId="250" xfId="9" applyNumberFormat="1" applyFont="1" applyFill="1" applyBorder="1" applyAlignment="1" applyProtection="1">
      <alignment vertical="center"/>
      <protection locked="0"/>
    </xf>
    <xf numFmtId="178" fontId="6" fillId="0" borderId="37" xfId="9" applyNumberFormat="1" applyFont="1" applyFill="1" applyBorder="1" applyAlignment="1" applyProtection="1">
      <alignment vertical="center"/>
      <protection locked="0"/>
    </xf>
    <xf numFmtId="178" fontId="6" fillId="0" borderId="42" xfId="9" applyNumberFormat="1" applyFont="1" applyFill="1" applyBorder="1" applyAlignment="1" applyProtection="1">
      <alignment vertical="center"/>
      <protection locked="0"/>
    </xf>
    <xf numFmtId="178" fontId="6" fillId="0" borderId="44" xfId="0" applyNumberFormat="1" applyFont="1" applyFill="1" applyBorder="1" applyAlignment="1" applyProtection="1">
      <alignment vertical="center"/>
      <protection locked="0"/>
    </xf>
    <xf numFmtId="178" fontId="6" fillId="0" borderId="68" xfId="0" applyNumberFormat="1" applyFont="1" applyFill="1" applyBorder="1" applyAlignment="1" applyProtection="1">
      <alignment vertical="center"/>
      <protection locked="0"/>
    </xf>
    <xf numFmtId="178" fontId="6" fillId="0" borderId="45" xfId="0" applyNumberFormat="1" applyFont="1" applyFill="1" applyBorder="1" applyAlignment="1" applyProtection="1">
      <alignment vertical="center"/>
      <protection locked="0"/>
    </xf>
    <xf numFmtId="178" fontId="6" fillId="0" borderId="64" xfId="9" applyNumberFormat="1" applyFont="1" applyFill="1" applyBorder="1" applyAlignment="1" applyProtection="1">
      <alignment vertical="center"/>
      <protection locked="0"/>
    </xf>
    <xf numFmtId="178" fontId="6" fillId="0" borderId="261" xfId="9" applyNumberFormat="1" applyFont="1" applyFill="1" applyBorder="1" applyAlignment="1" applyProtection="1">
      <alignment vertical="center"/>
      <protection locked="0"/>
    </xf>
    <xf numFmtId="178" fontId="6" fillId="0" borderId="45" xfId="9" applyNumberFormat="1" applyFont="1" applyFill="1" applyBorder="1" applyAlignment="1" applyProtection="1">
      <alignment vertical="center"/>
      <protection locked="0"/>
    </xf>
    <xf numFmtId="178" fontId="6" fillId="0" borderId="46" xfId="9" applyNumberFormat="1" applyFont="1" applyFill="1" applyBorder="1" applyAlignment="1" applyProtection="1">
      <alignment vertical="center"/>
      <protection locked="0"/>
    </xf>
    <xf numFmtId="178" fontId="7" fillId="0" borderId="41" xfId="0" applyNumberFormat="1" applyFont="1" applyFill="1" applyBorder="1" applyAlignment="1" applyProtection="1">
      <alignment vertical="center"/>
      <protection locked="0"/>
    </xf>
    <xf numFmtId="178" fontId="7" fillId="0" borderId="40" xfId="0" applyNumberFormat="1" applyFont="1" applyFill="1" applyBorder="1" applyAlignment="1" applyProtection="1">
      <alignment vertical="center"/>
      <protection locked="0"/>
    </xf>
    <xf numFmtId="178" fontId="7" fillId="0" borderId="37" xfId="0" applyNumberFormat="1" applyFont="1" applyFill="1" applyBorder="1" applyAlignment="1" applyProtection="1">
      <alignment vertical="center"/>
      <protection locked="0"/>
    </xf>
    <xf numFmtId="178" fontId="7" fillId="0" borderId="10" xfId="9" applyNumberFormat="1" applyFont="1" applyFill="1" applyBorder="1" applyAlignment="1" applyProtection="1">
      <alignment vertical="center"/>
      <protection locked="0"/>
    </xf>
    <xf numFmtId="178" fontId="7" fillId="0" borderId="250" xfId="9" applyNumberFormat="1" applyFont="1" applyFill="1" applyBorder="1" applyAlignment="1" applyProtection="1">
      <alignment vertical="center"/>
      <protection locked="0"/>
    </xf>
    <xf numFmtId="178" fontId="7" fillId="0" borderId="37" xfId="9" applyNumberFormat="1" applyFont="1" applyFill="1" applyBorder="1" applyAlignment="1" applyProtection="1">
      <alignment vertical="center"/>
      <protection locked="0"/>
    </xf>
    <xf numFmtId="178" fontId="7" fillId="0" borderId="42" xfId="9" applyNumberFormat="1" applyFont="1" applyFill="1" applyBorder="1" applyAlignment="1" applyProtection="1">
      <alignment vertical="center"/>
      <protection locked="0"/>
    </xf>
    <xf numFmtId="178" fontId="6" fillId="0" borderId="53" xfId="0" applyNumberFormat="1" applyFont="1" applyFill="1" applyBorder="1" applyAlignment="1" applyProtection="1">
      <alignment vertical="center"/>
      <protection locked="0"/>
    </xf>
    <xf numFmtId="178" fontId="6" fillId="0" borderId="54" xfId="0" applyNumberFormat="1" applyFont="1" applyFill="1" applyBorder="1" applyAlignment="1" applyProtection="1">
      <alignment vertical="center"/>
      <protection locked="0"/>
    </xf>
    <xf numFmtId="178" fontId="6" fillId="0" borderId="55" xfId="0" applyNumberFormat="1" applyFont="1" applyFill="1" applyBorder="1" applyAlignment="1" applyProtection="1">
      <alignment vertical="center"/>
      <protection locked="0"/>
    </xf>
    <xf numFmtId="178" fontId="6" fillId="0" borderId="21" xfId="9" applyNumberFormat="1" applyFont="1" applyFill="1" applyBorder="1" applyAlignment="1" applyProtection="1">
      <alignment vertical="center"/>
      <protection locked="0"/>
    </xf>
    <xf numFmtId="178" fontId="6" fillId="0" borderId="262" xfId="9" applyNumberFormat="1" applyFont="1" applyFill="1" applyBorder="1" applyAlignment="1" applyProtection="1">
      <alignment vertical="center"/>
      <protection locked="0"/>
    </xf>
    <xf numFmtId="178" fontId="6" fillId="0" borderId="55" xfId="9" applyNumberFormat="1" applyFont="1" applyFill="1" applyBorder="1" applyAlignment="1" applyProtection="1">
      <alignment vertical="center"/>
      <protection locked="0"/>
    </xf>
    <xf numFmtId="178" fontId="6" fillId="0" borderId="57" xfId="9" applyNumberFormat="1" applyFont="1" applyFill="1" applyBorder="1" applyAlignment="1" applyProtection="1">
      <alignment vertical="center"/>
      <protection locked="0"/>
    </xf>
    <xf numFmtId="178" fontId="6" fillId="0" borderId="39" xfId="0" applyNumberFormat="1" applyFont="1" applyFill="1" applyBorder="1" applyAlignment="1" applyProtection="1">
      <alignment vertical="center"/>
      <protection locked="0"/>
    </xf>
    <xf numFmtId="178" fontId="6" fillId="0" borderId="223" xfId="9" applyNumberFormat="1" applyFont="1" applyFill="1" applyBorder="1" applyAlignment="1" applyProtection="1">
      <alignment vertical="center"/>
      <protection locked="0"/>
    </xf>
    <xf numFmtId="178" fontId="6" fillId="0" borderId="221" xfId="9" applyNumberFormat="1" applyFont="1" applyFill="1" applyBorder="1" applyAlignment="1" applyProtection="1">
      <alignment vertical="center"/>
      <protection locked="0"/>
    </xf>
    <xf numFmtId="178" fontId="6" fillId="0" borderId="224" xfId="9" applyNumberFormat="1" applyFont="1" applyFill="1" applyBorder="1" applyAlignment="1" applyProtection="1">
      <alignment vertical="center"/>
      <protection locked="0"/>
    </xf>
    <xf numFmtId="178" fontId="6" fillId="0" borderId="265" xfId="9" applyNumberFormat="1" applyFont="1" applyFill="1" applyBorder="1" applyAlignment="1" applyProtection="1">
      <alignment vertical="center"/>
      <protection locked="0"/>
    </xf>
    <xf numFmtId="178" fontId="6" fillId="0" borderId="72" xfId="9" applyNumberFormat="1" applyFont="1" applyFill="1" applyBorder="1" applyAlignment="1" applyProtection="1">
      <alignment vertical="center"/>
      <protection locked="0"/>
    </xf>
    <xf numFmtId="178" fontId="6" fillId="0" borderId="77" xfId="9" applyNumberFormat="1" applyFont="1" applyFill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 applyProtection="1">
      <alignment vertical="center"/>
      <protection locked="0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37" xfId="0" applyNumberFormat="1" applyFont="1" applyFill="1" applyBorder="1" applyAlignment="1" applyProtection="1">
      <alignment vertical="center"/>
      <protection locked="0"/>
    </xf>
    <xf numFmtId="178" fontId="11" fillId="0" borderId="42" xfId="0" applyNumberFormat="1" applyFont="1" applyFill="1" applyBorder="1" applyAlignment="1" applyProtection="1">
      <alignment vertical="center"/>
      <protection locked="0"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11" fillId="0" borderId="102" xfId="0" applyNumberFormat="1" applyFont="1" applyFill="1" applyBorder="1" applyAlignment="1" applyProtection="1">
      <alignment vertical="center"/>
      <protection locked="0"/>
    </xf>
    <xf numFmtId="178" fontId="11" fillId="0" borderId="67" xfId="0" applyNumberFormat="1" applyFont="1" applyFill="1" applyBorder="1" applyAlignment="1" applyProtection="1">
      <alignment vertical="center"/>
      <protection locked="0"/>
    </xf>
    <xf numFmtId="178" fontId="11" fillId="0" borderId="68" xfId="0" applyNumberFormat="1" applyFont="1" applyFill="1" applyBorder="1" applyAlignment="1" applyProtection="1">
      <alignment vertical="center"/>
      <protection locked="0"/>
    </xf>
    <xf numFmtId="178" fontId="11" fillId="0" borderId="45" xfId="0" applyNumberFormat="1" applyFont="1" applyFill="1" applyBorder="1" applyAlignment="1" applyProtection="1">
      <alignment vertical="center"/>
      <protection locked="0"/>
    </xf>
    <xf numFmtId="178" fontId="11" fillId="0" borderId="46" xfId="0" applyNumberFormat="1" applyFont="1" applyFill="1" applyBorder="1" applyAlignment="1" applyProtection="1">
      <alignment vertical="center"/>
      <protection locked="0"/>
    </xf>
    <xf numFmtId="178" fontId="11" fillId="0" borderId="58" xfId="0" applyNumberFormat="1" applyFont="1" applyFill="1" applyBorder="1" applyAlignment="1" applyProtection="1">
      <alignment vertical="center"/>
      <protection locked="0"/>
    </xf>
    <xf numFmtId="178" fontId="11" fillId="0" borderId="64" xfId="0" applyNumberFormat="1" applyFont="1" applyFill="1" applyBorder="1" applyAlignment="1" applyProtection="1">
      <alignment vertical="center"/>
      <protection locked="0"/>
    </xf>
    <xf numFmtId="178" fontId="11" fillId="0" borderId="103" xfId="0" applyNumberFormat="1" applyFont="1" applyFill="1" applyBorder="1" applyAlignment="1" applyProtection="1">
      <alignment vertical="center"/>
      <protection locked="0"/>
    </xf>
    <xf numFmtId="178" fontId="11" fillId="0" borderId="206" xfId="0" applyNumberFormat="1" applyFont="1" applyFill="1" applyBorder="1" applyAlignment="1" applyProtection="1">
      <alignment vertical="center"/>
      <protection locked="0"/>
    </xf>
    <xf numFmtId="178" fontId="11" fillId="0" borderId="205" xfId="0" applyNumberFormat="1" applyFont="1" applyFill="1" applyBorder="1" applyAlignment="1" applyProtection="1">
      <alignment vertical="center"/>
      <protection locked="0"/>
    </xf>
    <xf numFmtId="178" fontId="13" fillId="0" borderId="39" xfId="0" applyNumberFormat="1" applyFont="1" applyFill="1" applyBorder="1" applyAlignment="1" applyProtection="1">
      <alignment vertical="center"/>
      <protection locked="0"/>
    </xf>
    <xf numFmtId="178" fontId="13" fillId="0" borderId="40" xfId="0" applyNumberFormat="1" applyFont="1" applyFill="1" applyBorder="1" applyAlignment="1" applyProtection="1">
      <alignment vertical="center"/>
      <protection locked="0"/>
    </xf>
    <xf numFmtId="178" fontId="13" fillId="0" borderId="37" xfId="0" applyNumberFormat="1" applyFont="1" applyFill="1" applyBorder="1" applyAlignment="1" applyProtection="1">
      <alignment vertical="center"/>
      <protection locked="0"/>
    </xf>
    <xf numFmtId="178" fontId="13" fillId="0" borderId="42" xfId="0" applyNumberFormat="1" applyFont="1" applyFill="1" applyBorder="1" applyAlignment="1" applyProtection="1">
      <alignment vertical="center"/>
      <protection locked="0"/>
    </xf>
    <xf numFmtId="178" fontId="13" fillId="0" borderId="206" xfId="0" applyNumberFormat="1" applyFont="1" applyFill="1" applyBorder="1" applyAlignment="1" applyProtection="1">
      <alignment vertical="center"/>
      <protection locked="0"/>
    </xf>
    <xf numFmtId="178" fontId="13" fillId="0" borderId="11" xfId="0" applyNumberFormat="1" applyFont="1" applyFill="1" applyBorder="1" applyAlignment="1" applyProtection="1">
      <alignment vertical="center"/>
      <protection locked="0"/>
    </xf>
    <xf numFmtId="178" fontId="13" fillId="0" borderId="10" xfId="0" applyNumberFormat="1" applyFont="1" applyFill="1" applyBorder="1" applyAlignment="1" applyProtection="1">
      <alignment vertical="center"/>
      <protection locked="0"/>
    </xf>
    <xf numFmtId="178" fontId="13" fillId="0" borderId="102" xfId="0" applyNumberFormat="1" applyFont="1" applyFill="1" applyBorder="1" applyAlignment="1" applyProtection="1">
      <alignment vertical="center"/>
      <protection locked="0"/>
    </xf>
    <xf numFmtId="178" fontId="11" fillId="0" borderId="53" xfId="0" applyNumberFormat="1" applyFont="1" applyFill="1" applyBorder="1" applyAlignment="1" applyProtection="1">
      <alignment vertical="center"/>
      <protection locked="0"/>
    </xf>
    <xf numFmtId="178" fontId="11" fillId="0" borderId="54" xfId="0" applyNumberFormat="1" applyFont="1" applyFill="1" applyBorder="1" applyAlignment="1" applyProtection="1">
      <alignment vertical="center"/>
      <protection locked="0"/>
    </xf>
    <xf numFmtId="178" fontId="11" fillId="0" borderId="55" xfId="0" applyNumberFormat="1" applyFont="1" applyFill="1" applyBorder="1" applyAlignment="1" applyProtection="1">
      <alignment vertical="center"/>
      <protection locked="0"/>
    </xf>
    <xf numFmtId="178" fontId="11" fillId="0" borderId="57" xfId="0" applyNumberFormat="1" applyFont="1" applyFill="1" applyBorder="1" applyAlignment="1" applyProtection="1">
      <alignment vertical="center"/>
      <protection locked="0"/>
    </xf>
    <xf numFmtId="178" fontId="11" fillId="0" borderId="104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21" xfId="0" applyNumberFormat="1" applyFont="1" applyFill="1" applyBorder="1" applyAlignment="1" applyProtection="1">
      <alignment vertical="center"/>
      <protection locked="0"/>
    </xf>
    <xf numFmtId="178" fontId="11" fillId="0" borderId="56" xfId="0" applyNumberFormat="1" applyFont="1" applyFill="1" applyBorder="1" applyAlignment="1" applyProtection="1">
      <alignment vertical="center"/>
      <protection locked="0"/>
    </xf>
    <xf numFmtId="178" fontId="11" fillId="0" borderId="101" xfId="0" applyNumberFormat="1" applyFont="1" applyFill="1" applyBorder="1" applyAlignment="1" applyProtection="1">
      <alignment vertical="center"/>
      <protection locked="0"/>
    </xf>
    <xf numFmtId="178" fontId="11" fillId="0" borderId="247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11" fillId="0" borderId="36" xfId="0" applyNumberFormat="1" applyFont="1" applyFill="1" applyBorder="1" applyAlignment="1" applyProtection="1">
      <alignment vertical="center"/>
      <protection locked="0"/>
    </xf>
    <xf numFmtId="178" fontId="11" fillId="0" borderId="105" xfId="0" applyNumberFormat="1" applyFont="1" applyFill="1" applyBorder="1" applyAlignment="1" applyProtection="1">
      <alignment vertical="center"/>
      <protection locked="0"/>
    </xf>
    <xf numFmtId="178" fontId="11" fillId="0" borderId="3" xfId="0" applyNumberFormat="1" applyFont="1" applyFill="1" applyBorder="1" applyAlignment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vertical="center"/>
      <protection locked="0"/>
    </xf>
    <xf numFmtId="178" fontId="11" fillId="0" borderId="35" xfId="0" applyNumberFormat="1" applyFont="1" applyFill="1" applyBorder="1" applyAlignment="1" applyProtection="1">
      <alignment vertical="center"/>
      <protection locked="0"/>
    </xf>
    <xf numFmtId="178" fontId="11" fillId="0" borderId="106" xfId="0" applyNumberFormat="1" applyFont="1" applyFill="1" applyBorder="1" applyAlignment="1" applyProtection="1">
      <alignment vertical="center"/>
      <protection locked="0"/>
    </xf>
    <xf numFmtId="178" fontId="11" fillId="0" borderId="41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vertical="center"/>
      <protection locked="0"/>
    </xf>
    <xf numFmtId="178" fontId="11" fillId="0" borderId="219" xfId="0" applyNumberFormat="1" applyFont="1" applyFill="1" applyBorder="1" applyAlignment="1" applyProtection="1">
      <alignment vertical="center"/>
      <protection locked="0"/>
    </xf>
    <xf numFmtId="178" fontId="11" fillId="0" borderId="220" xfId="0" applyNumberFormat="1" applyFont="1" applyFill="1" applyBorder="1" applyAlignment="1" applyProtection="1">
      <alignment vertical="center"/>
      <protection locked="0"/>
    </xf>
    <xf numFmtId="178" fontId="11" fillId="0" borderId="221" xfId="0" applyNumberFormat="1" applyFont="1" applyFill="1" applyBorder="1" applyAlignment="1" applyProtection="1">
      <alignment vertical="center"/>
      <protection locked="0"/>
    </xf>
    <xf numFmtId="178" fontId="11" fillId="0" borderId="224" xfId="0" applyNumberFormat="1" applyFont="1" applyFill="1" applyBorder="1" applyAlignment="1" applyProtection="1">
      <alignment vertical="center"/>
      <protection locked="0"/>
    </xf>
    <xf numFmtId="178" fontId="11" fillId="0" borderId="267" xfId="0" applyNumberFormat="1" applyFont="1" applyFill="1" applyBorder="1" applyAlignment="1" applyProtection="1">
      <alignment vertical="center"/>
      <protection locked="0"/>
    </xf>
    <xf numFmtId="178" fontId="11" fillId="0" borderId="111" xfId="0" applyNumberFormat="1" applyFont="1" applyFill="1" applyBorder="1" applyAlignment="1" applyProtection="1">
      <alignment vertical="center"/>
      <protection locked="0"/>
    </xf>
    <xf numFmtId="178" fontId="11" fillId="0" borderId="108" xfId="0" applyNumberFormat="1" applyFont="1" applyFill="1" applyBorder="1" applyAlignment="1" applyProtection="1">
      <alignment vertical="center"/>
      <protection locked="0"/>
    </xf>
    <xf numFmtId="178" fontId="11" fillId="0" borderId="65" xfId="0" applyNumberFormat="1" applyFont="1" applyFill="1" applyBorder="1" applyAlignment="1" applyProtection="1">
      <alignment vertical="center"/>
      <protection locked="0"/>
    </xf>
    <xf numFmtId="178" fontId="11" fillId="0" borderId="59" xfId="0" applyNumberFormat="1" applyFont="1" applyFill="1" applyBorder="1" applyAlignment="1" applyProtection="1">
      <alignment vertical="center"/>
      <protection locked="0"/>
    </xf>
    <xf numFmtId="178" fontId="6" fillId="0" borderId="42" xfId="0" applyNumberFormat="1" applyFont="1" applyFill="1" applyBorder="1" applyAlignment="1" applyProtection="1">
      <alignment vertical="center"/>
      <protection locked="0"/>
    </xf>
    <xf numFmtId="178" fontId="6" fillId="0" borderId="206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6" fillId="0" borderId="71" xfId="0" applyNumberFormat="1" applyFont="1" applyFill="1" applyBorder="1" applyAlignment="1" applyProtection="1">
      <alignment vertical="center"/>
      <protection locked="0"/>
    </xf>
    <xf numFmtId="178" fontId="6" fillId="0" borderId="204" xfId="0" applyNumberFormat="1" applyFont="1" applyFill="1" applyBorder="1" applyAlignment="1" applyProtection="1">
      <alignment vertical="center"/>
      <protection locked="0"/>
    </xf>
    <xf numFmtId="178" fontId="6" fillId="0" borderId="72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210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 applyProtection="1">
      <alignment vertical="center"/>
      <protection locked="0"/>
    </xf>
    <xf numFmtId="178" fontId="6" fillId="0" borderId="259" xfId="0" applyNumberFormat="1" applyFont="1" applyFill="1" applyBorder="1" applyAlignment="1" applyProtection="1">
      <alignment vertical="center"/>
      <protection locked="0"/>
    </xf>
    <xf numFmtId="178" fontId="6" fillId="0" borderId="39" xfId="9" applyNumberFormat="1" applyFont="1" applyFill="1" applyBorder="1" applyAlignment="1" applyProtection="1">
      <alignment vertical="center"/>
      <protection locked="0"/>
    </xf>
    <xf numFmtId="178" fontId="6" fillId="0" borderId="0" xfId="9" applyNumberFormat="1" applyFont="1" applyFill="1" applyBorder="1" applyAlignment="1" applyProtection="1">
      <alignment vertical="center"/>
      <protection locked="0"/>
    </xf>
    <xf numFmtId="178" fontId="6" fillId="0" borderId="98" xfId="9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 applyProtection="1">
      <alignment vertical="center"/>
      <protection locked="0"/>
    </xf>
    <xf numFmtId="178" fontId="6" fillId="0" borderId="46" xfId="0" applyNumberFormat="1" applyFont="1" applyFill="1" applyBorder="1" applyAlignment="1" applyProtection="1">
      <alignment vertical="center"/>
      <protection locked="0"/>
    </xf>
    <xf numFmtId="178" fontId="6" fillId="0" borderId="71" xfId="9" applyNumberFormat="1" applyFont="1" applyFill="1" applyBorder="1" applyAlignment="1" applyProtection="1">
      <alignment vertical="center"/>
      <protection locked="0"/>
    </xf>
    <xf numFmtId="178" fontId="6" fillId="0" borderId="14" xfId="9" applyNumberFormat="1" applyFont="1" applyFill="1" applyBorder="1" applyAlignment="1" applyProtection="1">
      <alignment vertical="center"/>
      <protection locked="0"/>
    </xf>
    <xf numFmtId="178" fontId="6" fillId="0" borderId="29" xfId="9" applyNumberFormat="1" applyFont="1" applyFill="1" applyBorder="1" applyAlignment="1" applyProtection="1">
      <alignment vertical="center"/>
      <protection locked="0"/>
    </xf>
    <xf numFmtId="178" fontId="6" fillId="0" borderId="48" xfId="9" applyNumberFormat="1" applyFont="1" applyFill="1" applyBorder="1" applyAlignment="1" applyProtection="1">
      <alignment vertical="center"/>
      <protection locked="0"/>
    </xf>
    <xf numFmtId="178" fontId="6" fillId="0" borderId="41" xfId="9" applyNumberFormat="1" applyFont="1" applyFill="1" applyBorder="1" applyAlignment="1" applyProtection="1">
      <alignment vertical="center" justifyLastLine="1"/>
      <protection locked="0"/>
    </xf>
    <xf numFmtId="178" fontId="6" fillId="0" borderId="40" xfId="9" applyNumberFormat="1" applyFont="1" applyFill="1" applyBorder="1" applyAlignment="1" applyProtection="1">
      <alignment vertical="center" justifyLastLine="1"/>
      <protection locked="0"/>
    </xf>
    <xf numFmtId="178" fontId="6" fillId="0" borderId="206" xfId="9" applyNumberFormat="1" applyFont="1" applyFill="1" applyBorder="1" applyAlignment="1" applyProtection="1">
      <alignment vertical="center" justifyLastLine="1"/>
      <protection locked="0"/>
    </xf>
    <xf numFmtId="178" fontId="6" fillId="0" borderId="37" xfId="9" applyNumberFormat="1" applyFont="1" applyFill="1" applyBorder="1" applyAlignment="1" applyProtection="1">
      <alignment vertical="center" justifyLastLine="1"/>
      <protection locked="0"/>
    </xf>
    <xf numFmtId="178" fontId="6" fillId="0" borderId="11" xfId="9" applyNumberFormat="1" applyFont="1" applyFill="1" applyBorder="1" applyAlignment="1" applyProtection="1">
      <alignment vertical="center" justifyLastLine="1"/>
      <protection locked="0"/>
    </xf>
    <xf numFmtId="178" fontId="6" fillId="0" borderId="10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32" xfId="9" applyNumberFormat="1" applyFont="1" applyFill="1" applyBorder="1" applyAlignment="1" applyProtection="1">
      <alignment vertical="center"/>
      <protection locked="0"/>
    </xf>
    <xf numFmtId="178" fontId="6" fillId="0" borderId="103" xfId="9" applyNumberFormat="1" applyFont="1" applyFill="1" applyBorder="1" applyAlignment="1" applyProtection="1">
      <alignment vertical="center"/>
      <protection locked="0"/>
    </xf>
    <xf numFmtId="178" fontId="6" fillId="0" borderId="73" xfId="9" applyNumberFormat="1" applyFont="1" applyFill="1" applyBorder="1" applyAlignment="1" applyProtection="1">
      <alignment vertical="center" justifyLastLine="1"/>
      <protection locked="0"/>
    </xf>
    <xf numFmtId="178" fontId="6" fillId="0" borderId="82" xfId="9" applyNumberFormat="1" applyFont="1" applyFill="1" applyBorder="1" applyAlignment="1" applyProtection="1">
      <alignment vertical="center" justifyLastLine="1"/>
      <protection locked="0"/>
    </xf>
    <xf numFmtId="178" fontId="6" fillId="0" borderId="112" xfId="9" applyNumberFormat="1" applyFont="1" applyFill="1" applyBorder="1" applyAlignment="1" applyProtection="1">
      <alignment vertical="center" justifyLastLine="1"/>
      <protection locked="0"/>
    </xf>
    <xf numFmtId="178" fontId="6" fillId="0" borderId="74" xfId="9" applyNumberFormat="1" applyFont="1" applyFill="1" applyBorder="1" applyAlignment="1" applyProtection="1">
      <alignment vertical="center" justifyLastLine="1"/>
      <protection locked="0"/>
    </xf>
    <xf numFmtId="178" fontId="6" fillId="0" borderId="16" xfId="9" applyNumberFormat="1" applyFont="1" applyFill="1" applyBorder="1" applyAlignment="1" applyProtection="1">
      <alignment vertical="center" justifyLastLine="1"/>
      <protection locked="0"/>
    </xf>
    <xf numFmtId="178" fontId="6" fillId="0" borderId="75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81" xfId="9" applyNumberFormat="1" applyFont="1" applyFill="1" applyBorder="1" applyAlignment="1" applyProtection="1">
      <alignment vertical="center"/>
      <protection locked="0"/>
    </xf>
    <xf numFmtId="178" fontId="6" fillId="0" borderId="118" xfId="9" applyNumberFormat="1" applyFont="1" applyFill="1" applyBorder="1" applyAlignment="1" applyProtection="1">
      <alignment vertical="center"/>
      <protection locked="0"/>
    </xf>
    <xf numFmtId="178" fontId="6" fillId="0" borderId="28" xfId="9" applyNumberFormat="1" applyFont="1" applyFill="1" applyBorder="1" applyAlignment="1" applyProtection="1">
      <alignment vertical="center"/>
      <protection locked="0"/>
    </xf>
    <xf numFmtId="178" fontId="6" fillId="0" borderId="25" xfId="9" applyNumberFormat="1" applyFont="1" applyFill="1" applyBorder="1" applyAlignment="1" applyProtection="1">
      <alignment vertical="center"/>
      <protection locked="0"/>
    </xf>
    <xf numFmtId="178" fontId="6" fillId="0" borderId="100" xfId="9" applyNumberFormat="1" applyFont="1" applyFill="1" applyBorder="1" applyAlignment="1" applyProtection="1">
      <alignment vertical="center"/>
      <protection locked="0"/>
    </xf>
    <xf numFmtId="178" fontId="6" fillId="0" borderId="26" xfId="9" applyNumberFormat="1" applyFont="1" applyFill="1" applyBorder="1" applyAlignment="1" applyProtection="1">
      <alignment vertical="center"/>
      <protection locked="0"/>
    </xf>
    <xf numFmtId="178" fontId="6" fillId="0" borderId="30" xfId="9" applyNumberFormat="1" applyFont="1" applyFill="1" applyBorder="1" applyAlignment="1" applyProtection="1">
      <alignment vertical="center"/>
      <protection locked="0"/>
    </xf>
    <xf numFmtId="178" fontId="6" fillId="0" borderId="50" xfId="9" applyNumberFormat="1" applyFont="1" applyFill="1" applyBorder="1" applyAlignment="1" applyProtection="1">
      <alignment vertical="center"/>
      <protection locked="0"/>
    </xf>
    <xf numFmtId="178" fontId="6" fillId="0" borderId="24" xfId="9" applyNumberFormat="1" applyFont="1" applyFill="1" applyBorder="1" applyAlignment="1" applyProtection="1">
      <alignment vertical="center"/>
      <protection locked="0"/>
    </xf>
    <xf numFmtId="178" fontId="6" fillId="0" borderId="107" xfId="9" applyNumberFormat="1" applyFont="1" applyFill="1" applyBorder="1" applyAlignment="1" applyProtection="1">
      <alignment vertical="center"/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8" fillId="0" borderId="153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53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154" xfId="0" applyNumberFormat="1" applyFont="1" applyFill="1" applyBorder="1" applyAlignment="1" applyProtection="1">
      <alignment horizontal="distributed" vertical="center"/>
      <protection locked="0"/>
    </xf>
    <xf numFmtId="0" fontId="9" fillId="0" borderId="124" xfId="0" applyNumberFormat="1" applyFont="1" applyFill="1" applyBorder="1" applyAlignment="1" applyProtection="1">
      <alignment horizontal="distributed" vertical="center"/>
      <protection locked="0"/>
    </xf>
    <xf numFmtId="178" fontId="6" fillId="0" borderId="2" xfId="9" applyNumberFormat="1" applyFont="1" applyFill="1" applyBorder="1" applyProtection="1"/>
    <xf numFmtId="178" fontId="6" fillId="0" borderId="248" xfId="9" applyNumberFormat="1" applyFont="1" applyFill="1" applyBorder="1" applyProtection="1"/>
    <xf numFmtId="178" fontId="6" fillId="0" borderId="3" xfId="9" applyNumberFormat="1" applyFont="1" applyFill="1" applyBorder="1" applyProtection="1"/>
    <xf numFmtId="178" fontId="6" fillId="0" borderId="11" xfId="9" applyNumberFormat="1" applyFont="1" applyFill="1" applyBorder="1" applyProtection="1"/>
    <xf numFmtId="178" fontId="6" fillId="0" borderId="59" xfId="9" applyNumberFormat="1" applyFont="1" applyFill="1" applyBorder="1" applyProtection="1"/>
    <xf numFmtId="178" fontId="6" fillId="0" borderId="4" xfId="9" applyNumberFormat="1" applyFont="1" applyFill="1" applyBorder="1" applyProtection="1"/>
    <xf numFmtId="178" fontId="6" fillId="0" borderId="10" xfId="9" applyNumberFormat="1" applyFont="1" applyFill="1" applyBorder="1" applyProtection="1"/>
    <xf numFmtId="178" fontId="6" fillId="0" borderId="249" xfId="9" applyNumberFormat="1" applyFont="1" applyFill="1" applyBorder="1" applyProtection="1"/>
    <xf numFmtId="178" fontId="6" fillId="0" borderId="60" xfId="9" applyNumberFormat="1" applyFont="1" applyFill="1" applyBorder="1" applyProtection="1"/>
    <xf numFmtId="178" fontId="6" fillId="0" borderId="12" xfId="9" applyNumberFormat="1" applyFont="1" applyFill="1" applyBorder="1" applyProtection="1"/>
    <xf numFmtId="176" fontId="9" fillId="0" borderId="81" xfId="9" applyNumberFormat="1" applyFont="1" applyFill="1" applyBorder="1" applyAlignment="1" applyProtection="1">
      <alignment shrinkToFit="1"/>
    </xf>
    <xf numFmtId="176" fontId="9" fillId="0" borderId="82" xfId="9" applyNumberFormat="1" applyFont="1" applyFill="1" applyBorder="1" applyAlignment="1" applyProtection="1">
      <alignment shrinkToFit="1"/>
    </xf>
    <xf numFmtId="178" fontId="9" fillId="0" borderId="82" xfId="9" applyNumberFormat="1" applyFont="1" applyFill="1" applyBorder="1" applyAlignment="1" applyProtection="1">
      <alignment shrinkToFit="1"/>
    </xf>
    <xf numFmtId="178" fontId="9" fillId="0" borderId="74" xfId="9" applyNumberFormat="1" applyFont="1" applyFill="1" applyBorder="1" applyAlignment="1" applyProtection="1">
      <alignment shrinkToFit="1"/>
    </xf>
    <xf numFmtId="178" fontId="9" fillId="0" borderId="75" xfId="9" applyNumberFormat="1" applyFont="1" applyFill="1" applyBorder="1" applyAlignment="1" applyProtection="1">
      <alignment shrinkToFit="1"/>
    </xf>
    <xf numFmtId="178" fontId="9" fillId="0" borderId="251" xfId="9" applyNumberFormat="1" applyFont="1" applyFill="1" applyBorder="1" applyAlignment="1" applyProtection="1">
      <alignment shrinkToFit="1"/>
    </xf>
    <xf numFmtId="178" fontId="9" fillId="0" borderId="73" xfId="9" applyNumberFormat="1" applyFont="1" applyFill="1" applyBorder="1" applyAlignment="1" applyProtection="1">
      <alignment shrinkToFit="1"/>
    </xf>
    <xf numFmtId="178" fontId="9" fillId="0" borderId="76" xfId="9" applyNumberFormat="1" applyFont="1" applyFill="1" applyBorder="1" applyAlignment="1" applyProtection="1">
      <alignment shrinkToFit="1"/>
    </xf>
    <xf numFmtId="178" fontId="9" fillId="0" borderId="16" xfId="9" applyNumberFormat="1" applyFont="1" applyFill="1" applyBorder="1" applyAlignment="1" applyProtection="1">
      <alignment shrinkToFit="1"/>
    </xf>
    <xf numFmtId="178" fontId="9" fillId="0" borderId="83" xfId="9" applyNumberFormat="1" applyFont="1" applyFill="1" applyBorder="1" applyAlignment="1" applyProtection="1">
      <alignment shrinkToFit="1"/>
    </xf>
    <xf numFmtId="178" fontId="9" fillId="0" borderId="81" xfId="9" applyNumberFormat="1" applyFont="1" applyFill="1" applyBorder="1" applyAlignment="1" applyProtection="1">
      <alignment shrinkToFit="1"/>
    </xf>
    <xf numFmtId="178" fontId="9" fillId="0" borderId="134" xfId="9" applyNumberFormat="1" applyFont="1" applyFill="1" applyBorder="1" applyAlignment="1" applyProtection="1">
      <alignment shrinkToFit="1"/>
    </xf>
    <xf numFmtId="178" fontId="6" fillId="0" borderId="21" xfId="9" applyNumberFormat="1" applyFont="1" applyFill="1" applyBorder="1" applyProtection="1"/>
    <xf numFmtId="178" fontId="6" fillId="0" borderId="252" xfId="9" applyNumberFormat="1" applyFont="1" applyFill="1" applyBorder="1" applyProtection="1"/>
    <xf numFmtId="178" fontId="6" fillId="0" borderId="22" xfId="9" applyNumberFormat="1" applyFont="1" applyFill="1" applyBorder="1" applyProtection="1"/>
    <xf numFmtId="178" fontId="6" fillId="0" borderId="61" xfId="9" applyNumberFormat="1" applyFont="1" applyFill="1" applyBorder="1" applyProtection="1"/>
    <xf numFmtId="178" fontId="6" fillId="0" borderId="23" xfId="9" applyNumberFormat="1" applyFont="1" applyFill="1" applyBorder="1" applyProtection="1"/>
    <xf numFmtId="178" fontId="6" fillId="0" borderId="217" xfId="9" applyNumberFormat="1" applyFont="1" applyFill="1" applyBorder="1" applyProtection="1"/>
    <xf numFmtId="178" fontId="7" fillId="0" borderId="10" xfId="9" applyNumberFormat="1" applyFont="1" applyFill="1" applyBorder="1" applyProtection="1"/>
    <xf numFmtId="178" fontId="7" fillId="0" borderId="249" xfId="9" applyNumberFormat="1" applyFont="1" applyFill="1" applyBorder="1" applyProtection="1"/>
    <xf numFmtId="178" fontId="7" fillId="0" borderId="11" xfId="9" applyNumberFormat="1" applyFont="1" applyFill="1" applyBorder="1" applyProtection="1"/>
    <xf numFmtId="178" fontId="7" fillId="0" borderId="60" xfId="9" applyNumberFormat="1" applyFont="1" applyFill="1" applyBorder="1" applyProtection="1"/>
    <xf numFmtId="178" fontId="7" fillId="0" borderId="12" xfId="9" applyNumberFormat="1" applyFont="1" applyFill="1" applyBorder="1" applyProtection="1"/>
    <xf numFmtId="176" fontId="9" fillId="0" borderId="24" xfId="9" applyNumberFormat="1" applyFont="1" applyFill="1" applyBorder="1" applyProtection="1"/>
    <xf numFmtId="176" fontId="9" fillId="0" borderId="25" xfId="9" applyNumberFormat="1" applyFont="1" applyFill="1" applyBorder="1" applyProtection="1"/>
    <xf numFmtId="178" fontId="9" fillId="0" borderId="25" xfId="9" applyNumberFormat="1" applyFont="1" applyFill="1" applyBorder="1" applyProtection="1"/>
    <xf numFmtId="178" fontId="9" fillId="0" borderId="26" xfId="9" applyNumberFormat="1" applyFont="1" applyFill="1" applyBorder="1" applyProtection="1"/>
    <xf numFmtId="178" fontId="9" fillId="0" borderId="50" xfId="9" applyNumberFormat="1" applyFont="1" applyFill="1" applyBorder="1" applyProtection="1"/>
    <xf numFmtId="178" fontId="9" fillId="0" borderId="253" xfId="9" applyNumberFormat="1" applyFont="1" applyFill="1" applyBorder="1" applyProtection="1"/>
    <xf numFmtId="178" fontId="9" fillId="0" borderId="28" xfId="9" applyNumberFormat="1" applyFont="1" applyFill="1" applyBorder="1" applyProtection="1"/>
    <xf numFmtId="178" fontId="9" fillId="0" borderId="29" xfId="9" applyNumberFormat="1" applyFont="1" applyFill="1" applyBorder="1" applyProtection="1"/>
    <xf numFmtId="178" fontId="9" fillId="0" borderId="30" xfId="9" applyNumberFormat="1" applyFont="1" applyFill="1" applyBorder="1" applyProtection="1"/>
    <xf numFmtId="178" fontId="9" fillId="0" borderId="197" xfId="9" applyNumberFormat="1" applyFont="1" applyFill="1" applyBorder="1" applyProtection="1"/>
    <xf numFmtId="178" fontId="9" fillId="0" borderId="24" xfId="9" applyNumberFormat="1" applyFont="1" applyFill="1" applyBorder="1" applyProtection="1"/>
    <xf numFmtId="178" fontId="9" fillId="0" borderId="51" xfId="9" applyNumberFormat="1" applyFont="1" applyFill="1" applyBorder="1" applyProtection="1"/>
    <xf numFmtId="178" fontId="6" fillId="0" borderId="58" xfId="9" applyNumberFormat="1" applyFont="1" applyFill="1" applyBorder="1" applyProtection="1"/>
    <xf numFmtId="178" fontId="6" fillId="0" borderId="64" xfId="9" applyNumberFormat="1" applyFont="1" applyFill="1" applyBorder="1" applyProtection="1"/>
    <xf numFmtId="176" fontId="6" fillId="0" borderId="81" xfId="9" applyNumberFormat="1" applyFont="1" applyFill="1" applyBorder="1" applyProtection="1"/>
    <xf numFmtId="176" fontId="6" fillId="0" borderId="82" xfId="9" applyNumberFormat="1" applyFont="1" applyFill="1" applyBorder="1" applyProtection="1"/>
    <xf numFmtId="178" fontId="6" fillId="0" borderId="82" xfId="9" applyNumberFormat="1" applyFont="1" applyFill="1" applyBorder="1" applyProtection="1"/>
    <xf numFmtId="178" fontId="6" fillId="0" borderId="74" xfId="9" applyNumberFormat="1" applyFont="1" applyFill="1" applyBorder="1" applyProtection="1"/>
    <xf numFmtId="178" fontId="6" fillId="0" borderId="75" xfId="9" applyNumberFormat="1" applyFont="1" applyFill="1" applyBorder="1" applyProtection="1"/>
    <xf numFmtId="178" fontId="6" fillId="0" borderId="251" xfId="9" applyNumberFormat="1" applyFont="1" applyFill="1" applyBorder="1" applyProtection="1"/>
    <xf numFmtId="178" fontId="6" fillId="0" borderId="73" xfId="9" applyNumberFormat="1" applyFont="1" applyFill="1" applyBorder="1" applyProtection="1"/>
    <xf numFmtId="178" fontId="6" fillId="0" borderId="76" xfId="9" applyNumberFormat="1" applyFont="1" applyFill="1" applyBorder="1" applyProtection="1"/>
    <xf numFmtId="178" fontId="6" fillId="0" borderId="16" xfId="9" applyNumberFormat="1" applyFont="1" applyFill="1" applyBorder="1" applyProtection="1"/>
    <xf numFmtId="178" fontId="6" fillId="0" borderId="83" xfId="9" applyNumberFormat="1" applyFont="1" applyFill="1" applyBorder="1" applyProtection="1"/>
    <xf numFmtId="178" fontId="6" fillId="0" borderId="81" xfId="9" applyNumberFormat="1" applyFont="1" applyFill="1" applyBorder="1" applyProtection="1"/>
    <xf numFmtId="178" fontId="6" fillId="0" borderId="134" xfId="9" applyNumberFormat="1" applyFont="1" applyFill="1" applyBorder="1" applyProtection="1"/>
    <xf numFmtId="176" fontId="6" fillId="0" borderId="24" xfId="9" applyNumberFormat="1" applyFont="1" applyFill="1" applyBorder="1" applyProtection="1"/>
    <xf numFmtId="176" fontId="6" fillId="0" borderId="25" xfId="9" applyNumberFormat="1" applyFont="1" applyFill="1" applyBorder="1" applyProtection="1"/>
    <xf numFmtId="178" fontId="6" fillId="0" borderId="25" xfId="9" applyNumberFormat="1" applyFont="1" applyFill="1" applyBorder="1" applyProtection="1"/>
    <xf numFmtId="178" fontId="6" fillId="0" borderId="26" xfId="9" applyNumberFormat="1" applyFont="1" applyFill="1" applyBorder="1" applyProtection="1"/>
    <xf numFmtId="178" fontId="6" fillId="0" borderId="50" xfId="9" applyNumberFormat="1" applyFont="1" applyFill="1" applyBorder="1" applyProtection="1"/>
    <xf numFmtId="178" fontId="6" fillId="0" borderId="253" xfId="9" applyNumberFormat="1" applyFont="1" applyFill="1" applyBorder="1" applyProtection="1"/>
    <xf numFmtId="178" fontId="6" fillId="0" borderId="28" xfId="9" applyNumberFormat="1" applyFont="1" applyFill="1" applyBorder="1" applyProtection="1"/>
    <xf numFmtId="178" fontId="6" fillId="0" borderId="29" xfId="9" applyNumberFormat="1" applyFont="1" applyFill="1" applyBorder="1" applyProtection="1"/>
    <xf numFmtId="178" fontId="6" fillId="0" borderId="30" xfId="9" applyNumberFormat="1" applyFont="1" applyFill="1" applyBorder="1" applyProtection="1"/>
    <xf numFmtId="178" fontId="6" fillId="0" borderId="197" xfId="9" applyNumberFormat="1" applyFont="1" applyFill="1" applyBorder="1" applyProtection="1"/>
    <xf numFmtId="178" fontId="6" fillId="0" borderId="24" xfId="9" applyNumberFormat="1" applyFont="1" applyFill="1" applyBorder="1" applyProtection="1"/>
    <xf numFmtId="178" fontId="6" fillId="0" borderId="51" xfId="9" applyNumberFormat="1" applyFont="1" applyFill="1" applyBorder="1" applyProtection="1"/>
    <xf numFmtId="178" fontId="6" fillId="0" borderId="65" xfId="9" applyNumberFormat="1" applyFont="1" applyFill="1" applyBorder="1" applyProtection="1"/>
    <xf numFmtId="178" fontId="6" fillId="0" borderId="62" xfId="9" applyNumberFormat="1" applyFont="1" applyFill="1" applyBorder="1" applyProtection="1"/>
    <xf numFmtId="178" fontId="7" fillId="0" borderId="21" xfId="9" applyNumberFormat="1" applyFont="1" applyFill="1" applyBorder="1" applyProtection="1"/>
    <xf numFmtId="178" fontId="7" fillId="0" borderId="252" xfId="9" applyNumberFormat="1" applyFont="1" applyFill="1" applyBorder="1" applyProtection="1"/>
    <xf numFmtId="178" fontId="7" fillId="0" borderId="22" xfId="9" applyNumberFormat="1" applyFont="1" applyFill="1" applyBorder="1" applyProtection="1"/>
    <xf numFmtId="178" fontId="7" fillId="0" borderId="61" xfId="9" applyNumberFormat="1" applyFont="1" applyFill="1" applyBorder="1" applyProtection="1"/>
    <xf numFmtId="178" fontId="7" fillId="0" borderId="23" xfId="9" applyNumberFormat="1" applyFont="1" applyFill="1" applyBorder="1" applyProtection="1"/>
    <xf numFmtId="178" fontId="6" fillId="0" borderId="254" xfId="9" applyNumberFormat="1" applyFont="1" applyFill="1" applyBorder="1" applyProtection="1"/>
    <xf numFmtId="176" fontId="6" fillId="0" borderId="71" xfId="9" applyNumberFormat="1" applyFont="1" applyFill="1" applyBorder="1" applyProtection="1"/>
    <xf numFmtId="176" fontId="6" fillId="0" borderId="204" xfId="9" applyNumberFormat="1" applyFont="1" applyFill="1" applyBorder="1" applyProtection="1"/>
    <xf numFmtId="178" fontId="6" fillId="0" borderId="204" xfId="9" applyNumberFormat="1" applyFont="1" applyFill="1" applyBorder="1" applyProtection="1"/>
    <xf numFmtId="178" fontId="6" fillId="0" borderId="72" xfId="9" applyNumberFormat="1" applyFont="1" applyFill="1" applyBorder="1" applyProtection="1"/>
    <xf numFmtId="178" fontId="6" fillId="0" borderId="15" xfId="9" applyNumberFormat="1" applyFont="1" applyFill="1" applyBorder="1" applyProtection="1"/>
    <xf numFmtId="178" fontId="6" fillId="0" borderId="255" xfId="9" applyNumberFormat="1" applyFont="1" applyFill="1" applyBorder="1" applyProtection="1"/>
    <xf numFmtId="178" fontId="6" fillId="0" borderId="77" xfId="9" applyNumberFormat="1" applyFont="1" applyFill="1" applyBorder="1" applyProtection="1"/>
    <xf numFmtId="178" fontId="6" fillId="0" borderId="17" xfId="9" applyNumberFormat="1" applyFont="1" applyFill="1" applyBorder="1" applyProtection="1"/>
    <xf numFmtId="178" fontId="6" fillId="0" borderId="71" xfId="9" applyNumberFormat="1" applyFont="1" applyFill="1" applyBorder="1" applyProtection="1"/>
    <xf numFmtId="178" fontId="6" fillId="0" borderId="115" xfId="9" applyNumberFormat="1" applyFont="1" applyFill="1" applyBorder="1" applyProtection="1"/>
    <xf numFmtId="178" fontId="6" fillId="0" borderId="70" xfId="9" applyNumberFormat="1" applyFont="1" applyFill="1" applyBorder="1" applyProtection="1"/>
    <xf numFmtId="178" fontId="6" fillId="0" borderId="79" xfId="9" applyNumberFormat="1" applyFont="1" applyFill="1" applyBorder="1" applyProtection="1"/>
    <xf numFmtId="176" fontId="9" fillId="0" borderId="87" xfId="9" applyNumberFormat="1" applyFont="1" applyFill="1" applyBorder="1" applyProtection="1"/>
    <xf numFmtId="176" fontId="9" fillId="0" borderId="88" xfId="9" applyNumberFormat="1" applyFont="1" applyFill="1" applyBorder="1" applyProtection="1"/>
    <xf numFmtId="178" fontId="9" fillId="0" borderId="88" xfId="9" applyNumberFormat="1" applyFont="1" applyFill="1" applyBorder="1" applyProtection="1"/>
    <xf numFmtId="178" fontId="9" fillId="0" borderId="89" xfId="9" applyNumberFormat="1" applyFont="1" applyFill="1" applyBorder="1" applyProtection="1"/>
    <xf numFmtId="178" fontId="9" fillId="0" borderId="90" xfId="9" applyNumberFormat="1" applyFont="1" applyFill="1" applyBorder="1" applyProtection="1"/>
    <xf numFmtId="178" fontId="9" fillId="0" borderId="256" xfId="9" applyNumberFormat="1" applyFont="1" applyFill="1" applyBorder="1" applyProtection="1"/>
    <xf numFmtId="178" fontId="9" fillId="0" borderId="91" xfId="9" applyNumberFormat="1" applyFont="1" applyFill="1" applyBorder="1" applyProtection="1"/>
    <xf numFmtId="178" fontId="9" fillId="0" borderId="92" xfId="9" applyNumberFormat="1" applyFont="1" applyFill="1" applyBorder="1" applyProtection="1"/>
    <xf numFmtId="178" fontId="9" fillId="0" borderId="214" xfId="9" applyNumberFormat="1" applyFont="1" applyFill="1" applyBorder="1" applyProtection="1"/>
    <xf numFmtId="178" fontId="9" fillId="0" borderId="257" xfId="9" applyNumberFormat="1" applyFont="1" applyFill="1" applyBorder="1" applyProtection="1"/>
    <xf numFmtId="178" fontId="9" fillId="0" borderId="87" xfId="9" applyNumberFormat="1" applyFont="1" applyFill="1" applyBorder="1" applyProtection="1"/>
    <xf numFmtId="178" fontId="9" fillId="0" borderId="258" xfId="9" applyNumberFormat="1" applyFont="1" applyFill="1" applyBorder="1" applyProtection="1"/>
    <xf numFmtId="176" fontId="9" fillId="0" borderId="87" xfId="9" applyNumberFormat="1" applyFont="1" applyFill="1" applyBorder="1" applyAlignment="1" applyProtection="1">
      <alignment vertical="center"/>
    </xf>
    <xf numFmtId="176" fontId="9" fillId="0" borderId="88" xfId="9" applyNumberFormat="1" applyFont="1" applyFill="1" applyBorder="1" applyAlignment="1" applyProtection="1">
      <alignment vertical="center"/>
    </xf>
    <xf numFmtId="178" fontId="9" fillId="0" borderId="88" xfId="9" applyNumberFormat="1" applyFont="1" applyFill="1" applyBorder="1" applyAlignment="1" applyProtection="1">
      <alignment vertical="center"/>
    </xf>
    <xf numFmtId="178" fontId="9" fillId="0" borderId="89" xfId="9" applyNumberFormat="1" applyFont="1" applyFill="1" applyBorder="1" applyAlignment="1" applyProtection="1">
      <alignment vertical="center"/>
    </xf>
    <xf numFmtId="178" fontId="9" fillId="0" borderId="90" xfId="9" applyNumberFormat="1" applyFont="1" applyFill="1" applyBorder="1" applyAlignment="1" applyProtection="1">
      <alignment vertical="center"/>
    </xf>
    <xf numFmtId="178" fontId="9" fillId="0" borderId="256" xfId="9" applyNumberFormat="1" applyFont="1" applyFill="1" applyBorder="1" applyAlignment="1" applyProtection="1">
      <alignment vertical="center"/>
    </xf>
    <xf numFmtId="178" fontId="9" fillId="0" borderId="91" xfId="9" applyNumberFormat="1" applyFont="1" applyFill="1" applyBorder="1" applyAlignment="1" applyProtection="1">
      <alignment vertical="center"/>
    </xf>
    <xf numFmtId="178" fontId="9" fillId="0" borderId="92" xfId="9" applyNumberFormat="1" applyFont="1" applyFill="1" applyBorder="1" applyAlignment="1" applyProtection="1">
      <alignment vertical="center"/>
    </xf>
    <xf numFmtId="178" fontId="9" fillId="0" borderId="214" xfId="9" applyNumberFormat="1" applyFont="1" applyFill="1" applyBorder="1" applyAlignment="1" applyProtection="1">
      <alignment vertical="center"/>
    </xf>
    <xf numFmtId="178" fontId="9" fillId="0" borderId="257" xfId="9" applyNumberFormat="1" applyFont="1" applyFill="1" applyBorder="1" applyAlignment="1" applyProtection="1">
      <alignment vertical="center"/>
    </xf>
    <xf numFmtId="178" fontId="9" fillId="0" borderId="87" xfId="9" applyNumberFormat="1" applyFont="1" applyFill="1" applyBorder="1" applyAlignment="1" applyProtection="1">
      <alignment vertical="center"/>
    </xf>
    <xf numFmtId="178" fontId="9" fillId="0" borderId="258" xfId="9" applyNumberFormat="1" applyFont="1" applyFill="1" applyBorder="1" applyAlignment="1" applyProtection="1">
      <alignment vertical="center"/>
    </xf>
    <xf numFmtId="181" fontId="6" fillId="0" borderId="10" xfId="0" applyNumberFormat="1" applyFont="1" applyFill="1" applyBorder="1" applyProtection="1"/>
    <xf numFmtId="181" fontId="6" fillId="0" borderId="64" xfId="0" applyNumberFormat="1" applyFont="1" applyFill="1" applyBorder="1" applyProtection="1"/>
    <xf numFmtId="181" fontId="6" fillId="0" borderId="53" xfId="0" applyNumberFormat="1" applyFont="1" applyFill="1" applyBorder="1" applyProtection="1"/>
    <xf numFmtId="181" fontId="6" fillId="0" borderId="54" xfId="0" applyNumberFormat="1" applyFont="1" applyFill="1" applyBorder="1" applyProtection="1"/>
    <xf numFmtId="181" fontId="6" fillId="0" borderId="55" xfId="0" applyNumberFormat="1" applyFont="1" applyFill="1" applyBorder="1" applyProtection="1"/>
    <xf numFmtId="181" fontId="6" fillId="0" borderId="21" xfId="0" applyNumberFormat="1" applyFont="1" applyFill="1" applyBorder="1" applyProtection="1"/>
    <xf numFmtId="181" fontId="6" fillId="0" borderId="57" xfId="0" applyNumberFormat="1" applyFont="1" applyFill="1" applyBorder="1" applyProtection="1"/>
    <xf numFmtId="181" fontId="6" fillId="0" borderId="29" xfId="0" applyNumberFormat="1" applyFont="1" applyFill="1" applyBorder="1" applyProtection="1"/>
    <xf numFmtId="181" fontId="6" fillId="0" borderId="25" xfId="0" applyNumberFormat="1" applyFont="1" applyFill="1" applyBorder="1" applyProtection="1"/>
    <xf numFmtId="181" fontId="6" fillId="0" borderId="104" xfId="0" applyNumberFormat="1" applyFont="1" applyFill="1" applyBorder="1" applyProtection="1"/>
    <xf numFmtId="181" fontId="6" fillId="0" borderId="22" xfId="0" applyNumberFormat="1" applyFont="1" applyFill="1" applyBorder="1" applyProtection="1"/>
    <xf numFmtId="181" fontId="6" fillId="0" borderId="101" xfId="0" applyNumberFormat="1" applyFont="1" applyFill="1" applyBorder="1" applyProtection="1"/>
    <xf numFmtId="181" fontId="6" fillId="0" borderId="2" xfId="0" applyNumberFormat="1" applyFont="1" applyFill="1" applyBorder="1" applyProtection="1"/>
    <xf numFmtId="181" fontId="7" fillId="0" borderId="10" xfId="0" applyNumberFormat="1" applyFont="1" applyFill="1" applyBorder="1" applyProtection="1"/>
    <xf numFmtId="181" fontId="6" fillId="0" borderId="24" xfId="0" applyNumberFormat="1" applyFont="1" applyFill="1" applyBorder="1" applyProtection="1"/>
    <xf numFmtId="181" fontId="6" fillId="0" borderId="26" xfId="0" applyNumberFormat="1" applyFont="1" applyFill="1" applyBorder="1" applyProtection="1"/>
    <xf numFmtId="181" fontId="6" fillId="0" borderId="50" xfId="0" applyNumberFormat="1" applyFont="1" applyFill="1" applyBorder="1" applyProtection="1"/>
    <xf numFmtId="181" fontId="6" fillId="0" borderId="100" xfId="0" applyNumberFormat="1" applyFont="1" applyFill="1" applyBorder="1" applyProtection="1"/>
    <xf numFmtId="181" fontId="6" fillId="0" borderId="30" xfId="0" applyNumberFormat="1" applyFont="1" applyFill="1" applyBorder="1" applyProtection="1"/>
    <xf numFmtId="181" fontId="6" fillId="0" borderId="107" xfId="0" applyNumberFormat="1" applyFont="1" applyFill="1" applyBorder="1" applyProtection="1"/>
    <xf numFmtId="181" fontId="6" fillId="0" borderId="67" xfId="0" applyNumberFormat="1" applyFont="1" applyFill="1" applyBorder="1" applyProtection="1"/>
    <xf numFmtId="181" fontId="6" fillId="0" borderId="68" xfId="0" applyNumberFormat="1" applyFont="1" applyFill="1" applyBorder="1" applyProtection="1"/>
    <xf numFmtId="181" fontId="6" fillId="0" borderId="45" xfId="0" applyNumberFormat="1" applyFont="1" applyFill="1" applyBorder="1" applyProtection="1"/>
    <xf numFmtId="181" fontId="6" fillId="0" borderId="46" xfId="0" applyNumberFormat="1" applyFont="1" applyFill="1" applyBorder="1" applyProtection="1"/>
    <xf numFmtId="181" fontId="6" fillId="0" borderId="205" xfId="0" applyNumberFormat="1" applyFont="1" applyFill="1" applyBorder="1" applyProtection="1"/>
    <xf numFmtId="181" fontId="6" fillId="0" borderId="58" xfId="0" applyNumberFormat="1" applyFont="1" applyFill="1" applyBorder="1" applyProtection="1"/>
    <xf numFmtId="181" fontId="6" fillId="0" borderId="103" xfId="0" applyNumberFormat="1" applyFont="1" applyFill="1" applyBorder="1" applyProtection="1"/>
    <xf numFmtId="181" fontId="6" fillId="0" borderId="15" xfId="0" applyNumberFormat="1" applyFont="1" applyFill="1" applyBorder="1" applyProtection="1"/>
    <xf numFmtId="181" fontId="6" fillId="0" borderId="53" xfId="0" applyNumberFormat="1" applyFont="1" applyFill="1" applyBorder="1" applyAlignment="1" applyProtection="1">
      <alignment vertical="center"/>
    </xf>
    <xf numFmtId="181" fontId="6" fillId="0" borderId="54" xfId="0" applyNumberFormat="1" applyFont="1" applyFill="1" applyBorder="1" applyAlignment="1" applyProtection="1">
      <alignment vertical="center"/>
    </xf>
    <xf numFmtId="181" fontId="6" fillId="0" borderId="55" xfId="0" applyNumberFormat="1" applyFont="1" applyFill="1" applyBorder="1" applyAlignment="1" applyProtection="1">
      <alignment vertical="center"/>
    </xf>
    <xf numFmtId="181" fontId="6" fillId="0" borderId="21" xfId="0" applyNumberFormat="1" applyFont="1" applyFill="1" applyBorder="1" applyAlignment="1" applyProtection="1">
      <alignment vertical="center"/>
    </xf>
    <xf numFmtId="181" fontId="6" fillId="0" borderId="57" xfId="0" applyNumberFormat="1" applyFont="1" applyFill="1" applyBorder="1" applyAlignment="1" applyProtection="1">
      <alignment vertical="center"/>
    </xf>
    <xf numFmtId="181" fontId="6" fillId="0" borderId="104" xfId="0" applyNumberFormat="1" applyFont="1" applyFill="1" applyBorder="1" applyAlignment="1" applyProtection="1">
      <alignment vertical="center"/>
    </xf>
    <xf numFmtId="181" fontId="6" fillId="0" borderId="22" xfId="0" applyNumberFormat="1" applyFont="1" applyFill="1" applyBorder="1" applyAlignment="1" applyProtection="1">
      <alignment vertical="center"/>
    </xf>
    <xf numFmtId="181" fontId="6" fillId="0" borderId="101" xfId="0" applyNumberFormat="1" applyFont="1" applyFill="1" applyBorder="1" applyAlignment="1" applyProtection="1">
      <alignment vertical="center"/>
    </xf>
    <xf numFmtId="178" fontId="6" fillId="0" borderId="3" xfId="9" applyNumberFormat="1" applyFont="1" applyFill="1" applyBorder="1" applyAlignment="1" applyProtection="1">
      <alignment vertical="center"/>
    </xf>
    <xf numFmtId="178" fontId="6" fillId="0" borderId="248" xfId="9" applyNumberFormat="1" applyFont="1" applyFill="1" applyBorder="1" applyAlignment="1" applyProtection="1">
      <alignment vertical="center"/>
    </xf>
    <xf numFmtId="178" fontId="6" fillId="0" borderId="2" xfId="9" applyNumberFormat="1" applyFont="1" applyFill="1" applyBorder="1" applyAlignment="1" applyProtection="1">
      <alignment vertical="center"/>
    </xf>
    <xf numFmtId="178" fontId="6" fillId="0" borderId="38" xfId="9" applyNumberFormat="1" applyFont="1" applyFill="1" applyBorder="1" applyAlignment="1" applyProtection="1">
      <alignment vertical="center"/>
    </xf>
    <xf numFmtId="178" fontId="6" fillId="0" borderId="10" xfId="9" applyNumberFormat="1" applyFont="1" applyFill="1" applyBorder="1" applyAlignment="1" applyProtection="1">
      <alignment vertical="center"/>
    </xf>
    <xf numFmtId="178" fontId="6" fillId="0" borderId="249" xfId="9" applyNumberFormat="1" applyFont="1" applyFill="1" applyBorder="1" applyAlignment="1" applyProtection="1">
      <alignment vertical="center"/>
    </xf>
    <xf numFmtId="178" fontId="6" fillId="0" borderId="11" xfId="9" applyNumberFormat="1" applyFont="1" applyFill="1" applyBorder="1" applyAlignment="1" applyProtection="1">
      <alignment vertical="center"/>
    </xf>
    <xf numFmtId="178" fontId="6" fillId="0" borderId="32" xfId="9" applyNumberFormat="1" applyFont="1" applyFill="1" applyBorder="1" applyAlignment="1" applyProtection="1">
      <alignment vertical="center"/>
    </xf>
    <xf numFmtId="178" fontId="6" fillId="0" borderId="64" xfId="9" applyNumberFormat="1" applyFont="1" applyFill="1" applyBorder="1" applyAlignment="1" applyProtection="1">
      <alignment vertical="center"/>
    </xf>
    <xf numFmtId="178" fontId="6" fillId="0" borderId="254" xfId="9" applyNumberFormat="1" applyFont="1" applyFill="1" applyBorder="1" applyAlignment="1" applyProtection="1">
      <alignment vertical="center"/>
    </xf>
    <xf numFmtId="178" fontId="6" fillId="0" borderId="58" xfId="9" applyNumberFormat="1" applyFont="1" applyFill="1" applyBorder="1" applyAlignment="1" applyProtection="1">
      <alignment vertical="center"/>
    </xf>
    <xf numFmtId="178" fontId="6" fillId="0" borderId="43" xfId="9" applyNumberFormat="1" applyFont="1" applyFill="1" applyBorder="1" applyAlignment="1" applyProtection="1">
      <alignment vertical="center"/>
    </xf>
    <xf numFmtId="178" fontId="6" fillId="0" borderId="56" xfId="0" applyNumberFormat="1" applyFont="1" applyFill="1" applyBorder="1" applyAlignment="1" applyProtection="1">
      <alignment vertical="center"/>
    </xf>
    <xf numFmtId="178" fontId="6" fillId="0" borderId="54" xfId="0" applyNumberFormat="1" applyFont="1" applyFill="1" applyBorder="1" applyAlignment="1" applyProtection="1">
      <alignment vertical="center"/>
    </xf>
    <xf numFmtId="178" fontId="6" fillId="0" borderId="55" xfId="0" applyNumberFormat="1" applyFont="1" applyFill="1" applyBorder="1" applyAlignment="1" applyProtection="1">
      <alignment vertical="center"/>
    </xf>
    <xf numFmtId="178" fontId="6" fillId="0" borderId="21" xfId="9" applyNumberFormat="1" applyFont="1" applyFill="1" applyBorder="1" applyAlignment="1" applyProtection="1">
      <alignment vertical="center"/>
    </xf>
    <xf numFmtId="178" fontId="6" fillId="0" borderId="252" xfId="9" applyNumberFormat="1" applyFont="1" applyFill="1" applyBorder="1" applyAlignment="1" applyProtection="1">
      <alignment vertical="center"/>
    </xf>
    <xf numFmtId="178" fontId="6" fillId="0" borderId="262" xfId="9" applyNumberFormat="1" applyFont="1" applyFill="1" applyBorder="1" applyAlignment="1" applyProtection="1">
      <alignment vertical="center"/>
    </xf>
    <xf numFmtId="178" fontId="6" fillId="0" borderId="26" xfId="9" applyNumberFormat="1" applyFont="1" applyFill="1" applyBorder="1" applyAlignment="1" applyProtection="1">
      <alignment vertical="center"/>
    </xf>
    <xf numFmtId="178" fontId="6" fillId="0" borderId="30" xfId="9" applyNumberFormat="1" applyFont="1" applyFill="1" applyBorder="1" applyAlignment="1" applyProtection="1">
      <alignment vertical="center"/>
    </xf>
    <xf numFmtId="178" fontId="6" fillId="0" borderId="57" xfId="9" applyNumberFormat="1" applyFont="1" applyFill="1" applyBorder="1" applyAlignment="1" applyProtection="1">
      <alignment vertical="center"/>
    </xf>
    <xf numFmtId="178" fontId="6" fillId="0" borderId="55" xfId="9" applyNumberFormat="1" applyFont="1" applyFill="1" applyBorder="1" applyAlignment="1" applyProtection="1">
      <alignment vertical="center"/>
    </xf>
    <xf numFmtId="178" fontId="6" fillId="0" borderId="52" xfId="9" applyNumberFormat="1" applyFont="1" applyFill="1" applyBorder="1" applyAlignment="1" applyProtection="1">
      <alignment vertical="center"/>
    </xf>
    <xf numFmtId="178" fontId="7" fillId="0" borderId="10" xfId="9" applyNumberFormat="1" applyFont="1" applyFill="1" applyBorder="1" applyAlignment="1" applyProtection="1">
      <alignment vertical="center"/>
    </xf>
    <xf numFmtId="178" fontId="7" fillId="0" borderId="249" xfId="9" applyNumberFormat="1" applyFont="1" applyFill="1" applyBorder="1" applyAlignment="1" applyProtection="1">
      <alignment vertical="center"/>
    </xf>
    <xf numFmtId="178" fontId="7" fillId="0" borderId="11" xfId="9" applyNumberFormat="1" applyFont="1" applyFill="1" applyBorder="1" applyAlignment="1" applyProtection="1">
      <alignment vertical="center"/>
    </xf>
    <xf numFmtId="178" fontId="7" fillId="0" borderId="32" xfId="9" applyNumberFormat="1" applyFont="1" applyFill="1" applyBorder="1" applyAlignment="1" applyProtection="1">
      <alignment vertical="center"/>
    </xf>
    <xf numFmtId="178" fontId="6" fillId="0" borderId="22" xfId="9" applyNumberFormat="1" applyFont="1" applyFill="1" applyBorder="1" applyAlignment="1" applyProtection="1">
      <alignment vertical="center"/>
    </xf>
    <xf numFmtId="178" fontId="6" fillId="0" borderId="28" xfId="0" applyNumberFormat="1" applyFont="1" applyFill="1" applyBorder="1" applyAlignment="1" applyProtection="1">
      <alignment vertical="center"/>
    </xf>
    <xf numFmtId="178" fontId="6" fillId="0" borderId="25" xfId="0" applyNumberFormat="1" applyFont="1" applyFill="1" applyBorder="1" applyAlignment="1" applyProtection="1">
      <alignment vertical="center"/>
    </xf>
    <xf numFmtId="178" fontId="6" fillId="0" borderId="26" xfId="0" applyNumberFormat="1" applyFont="1" applyFill="1" applyBorder="1" applyAlignment="1" applyProtection="1">
      <alignment vertical="center"/>
    </xf>
    <xf numFmtId="178" fontId="6" fillId="0" borderId="50" xfId="9" applyNumberFormat="1" applyFont="1" applyFill="1" applyBorder="1" applyAlignment="1" applyProtection="1">
      <alignment vertical="center"/>
    </xf>
    <xf numFmtId="178" fontId="6" fillId="0" borderId="253" xfId="9" applyNumberFormat="1" applyFont="1" applyFill="1" applyBorder="1" applyAlignment="1" applyProtection="1">
      <alignment vertical="center"/>
    </xf>
    <xf numFmtId="178" fontId="6" fillId="0" borderId="229" xfId="9" applyNumberFormat="1" applyFont="1" applyFill="1" applyBorder="1" applyAlignment="1" applyProtection="1">
      <alignment vertical="center"/>
    </xf>
    <xf numFmtId="178" fontId="6" fillId="0" borderId="29" xfId="9" applyNumberFormat="1" applyFont="1" applyFill="1" applyBorder="1" applyAlignment="1" applyProtection="1">
      <alignment vertical="center"/>
    </xf>
    <xf numFmtId="178" fontId="6" fillId="0" borderId="49" xfId="9" applyNumberFormat="1" applyFont="1" applyFill="1" applyBorder="1" applyAlignment="1" applyProtection="1">
      <alignment vertical="center"/>
    </xf>
    <xf numFmtId="178" fontId="6" fillId="0" borderId="51" xfId="9" applyNumberFormat="1" applyFont="1" applyFill="1" applyBorder="1" applyAlignment="1" applyProtection="1">
      <alignment vertical="center"/>
    </xf>
    <xf numFmtId="178" fontId="6" fillId="0" borderId="91" xfId="0" applyNumberFormat="1" applyFont="1" applyFill="1" applyBorder="1" applyAlignment="1" applyProtection="1">
      <alignment vertical="center"/>
    </xf>
    <xf numFmtId="178" fontId="6" fillId="0" borderId="88" xfId="0" applyNumberFormat="1" applyFont="1" applyFill="1" applyBorder="1" applyAlignment="1" applyProtection="1">
      <alignment vertical="center"/>
    </xf>
    <xf numFmtId="178" fontId="6" fillId="0" borderId="89" xfId="0" applyNumberFormat="1" applyFont="1" applyFill="1" applyBorder="1" applyAlignment="1" applyProtection="1">
      <alignment vertical="center"/>
    </xf>
    <xf numFmtId="178" fontId="6" fillId="0" borderId="90" xfId="9" applyNumberFormat="1" applyFont="1" applyFill="1" applyBorder="1" applyAlignment="1" applyProtection="1">
      <alignment vertical="center"/>
    </xf>
    <xf numFmtId="178" fontId="6" fillId="0" borderId="256" xfId="9" applyNumberFormat="1" applyFont="1" applyFill="1" applyBorder="1" applyAlignment="1" applyProtection="1">
      <alignment vertical="center"/>
    </xf>
    <xf numFmtId="178" fontId="6" fillId="0" borderId="264" xfId="9" applyNumberFormat="1" applyFont="1" applyFill="1" applyBorder="1" applyAlignment="1" applyProtection="1">
      <alignment vertical="center"/>
    </xf>
    <xf numFmtId="178" fontId="6" fillId="0" borderId="89" xfId="9" applyNumberFormat="1" applyFont="1" applyFill="1" applyBorder="1" applyAlignment="1" applyProtection="1">
      <alignment vertical="center"/>
    </xf>
    <xf numFmtId="178" fontId="6" fillId="0" borderId="214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/>
    </xf>
    <xf numFmtId="178" fontId="6" fillId="0" borderId="93" xfId="9" applyNumberFormat="1" applyFont="1" applyFill="1" applyBorder="1" applyAlignment="1" applyProtection="1">
      <alignment vertical="center"/>
    </xf>
    <xf numFmtId="178" fontId="6" fillId="0" borderId="111" xfId="9" applyNumberFormat="1" applyFont="1" applyFill="1" applyBorder="1" applyAlignment="1" applyProtection="1">
      <alignment vertical="center"/>
    </xf>
    <xf numFmtId="178" fontId="6" fillId="0" borderId="108" xfId="9" applyNumberFormat="1" applyFont="1" applyFill="1" applyBorder="1" applyAlignment="1" applyProtection="1">
      <alignment vertical="center"/>
    </xf>
    <xf numFmtId="178" fontId="6" fillId="0" borderId="70" xfId="9" applyNumberFormat="1" applyFont="1" applyFill="1" applyBorder="1" applyAlignment="1" applyProtection="1">
      <alignment vertical="center"/>
    </xf>
    <xf numFmtId="178" fontId="6" fillId="0" borderId="16" xfId="9" applyNumberFormat="1" applyFont="1" applyFill="1" applyBorder="1" applyAlignment="1" applyProtection="1">
      <alignment vertical="center"/>
    </xf>
    <xf numFmtId="178" fontId="6" fillId="0" borderId="44" xfId="0" applyNumberFormat="1" applyFont="1" applyFill="1" applyBorder="1" applyAlignment="1" applyProtection="1">
      <alignment vertical="center"/>
    </xf>
    <xf numFmtId="178" fontId="6" fillId="0" borderId="68" xfId="0" applyNumberFormat="1" applyFont="1" applyFill="1" applyBorder="1" applyAlignment="1" applyProtection="1">
      <alignment vertical="center"/>
    </xf>
    <xf numFmtId="178" fontId="6" fillId="0" borderId="45" xfId="0" applyNumberFormat="1" applyFont="1" applyFill="1" applyBorder="1" applyAlignment="1" applyProtection="1">
      <alignment vertical="center"/>
    </xf>
    <xf numFmtId="178" fontId="6" fillId="0" borderId="261" xfId="9" applyNumberFormat="1" applyFont="1" applyFill="1" applyBorder="1" applyAlignment="1" applyProtection="1">
      <alignment vertical="center"/>
    </xf>
    <xf numFmtId="178" fontId="6" fillId="0" borderId="45" xfId="9" applyNumberFormat="1" applyFont="1" applyFill="1" applyBorder="1" applyAlignment="1" applyProtection="1">
      <alignment vertical="center"/>
    </xf>
    <xf numFmtId="178" fontId="6" fillId="0" borderId="46" xfId="9" applyNumberFormat="1" applyFont="1" applyFill="1" applyBorder="1" applyAlignment="1" applyProtection="1">
      <alignment vertical="center"/>
    </xf>
    <xf numFmtId="178" fontId="6" fillId="0" borderId="15" xfId="9" applyNumberFormat="1" applyFont="1" applyFill="1" applyBorder="1" applyAlignment="1" applyProtection="1">
      <alignment vertical="center"/>
    </xf>
    <xf numFmtId="178" fontId="6" fillId="0" borderId="56" xfId="9" applyNumberFormat="1" applyFont="1" applyFill="1" applyBorder="1" applyAlignment="1" applyProtection="1">
      <alignment vertical="center"/>
    </xf>
    <xf numFmtId="178" fontId="6" fillId="0" borderId="54" xfId="9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vertical="center"/>
    </xf>
    <xf numFmtId="178" fontId="11" fillId="0" borderId="10" xfId="0" applyNumberFormat="1" applyFont="1" applyFill="1" applyBorder="1" applyAlignment="1" applyProtection="1">
      <alignment vertical="center"/>
    </xf>
    <xf numFmtId="178" fontId="34" fillId="0" borderId="0" xfId="10" applyNumberFormat="1" applyFont="1" applyFill="1" applyAlignment="1">
      <alignment vertical="center" shrinkToFit="1"/>
    </xf>
    <xf numFmtId="178" fontId="34" fillId="0" borderId="33" xfId="10" applyNumberFormat="1" applyFont="1" applyFill="1" applyBorder="1" applyAlignment="1">
      <alignment vertical="center" shrinkToFit="1"/>
    </xf>
    <xf numFmtId="178" fontId="34" fillId="0" borderId="40" xfId="1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 applyProtection="1">
      <alignment vertical="center"/>
    </xf>
    <xf numFmtId="178" fontId="11" fillId="0" borderId="64" xfId="0" applyNumberFormat="1" applyFont="1" applyFill="1" applyBorder="1" applyAlignment="1" applyProtection="1">
      <alignment vertical="center"/>
    </xf>
    <xf numFmtId="178" fontId="34" fillId="0" borderId="68" xfId="1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 applyProtection="1">
      <alignment vertical="center"/>
    </xf>
    <xf numFmtId="178" fontId="11" fillId="0" borderId="54" xfId="0" applyNumberFormat="1" applyFont="1" applyFill="1" applyBorder="1" applyAlignment="1" applyProtection="1">
      <alignment vertical="center"/>
    </xf>
    <xf numFmtId="178" fontId="11" fillId="0" borderId="55" xfId="0" applyNumberFormat="1" applyFont="1" applyFill="1" applyBorder="1" applyAlignment="1" applyProtection="1">
      <alignment vertical="center"/>
    </xf>
    <xf numFmtId="178" fontId="11" fillId="0" borderId="21" xfId="0" applyNumberFormat="1" applyFont="1" applyFill="1" applyBorder="1" applyAlignment="1" applyProtection="1">
      <alignment vertical="center"/>
    </xf>
    <xf numFmtId="178" fontId="11" fillId="0" borderId="57" xfId="0" applyNumberFormat="1" applyFont="1" applyFill="1" applyBorder="1" applyAlignment="1" applyProtection="1">
      <alignment vertical="center"/>
    </xf>
    <xf numFmtId="178" fontId="11" fillId="0" borderId="29" xfId="0" applyNumberFormat="1" applyFont="1" applyFill="1" applyBorder="1" applyAlignment="1" applyProtection="1">
      <alignment vertical="center"/>
    </xf>
    <xf numFmtId="178" fontId="11" fillId="0" borderId="25" xfId="0" applyNumberFormat="1" applyFont="1" applyFill="1" applyBorder="1" applyAlignment="1" applyProtection="1">
      <alignment vertical="center"/>
    </xf>
    <xf numFmtId="178" fontId="11" fillId="0" borderId="100" xfId="0" applyNumberFormat="1" applyFont="1" applyFill="1" applyBorder="1" applyAlignment="1" applyProtection="1">
      <alignment vertical="center"/>
    </xf>
    <xf numFmtId="178" fontId="11" fillId="0" borderId="30" xfId="0" applyNumberFormat="1" applyFont="1" applyFill="1" applyBorder="1" applyAlignment="1" applyProtection="1">
      <alignment vertical="center"/>
    </xf>
    <xf numFmtId="178" fontId="11" fillId="0" borderId="50" xfId="0" applyNumberFormat="1" applyFont="1" applyFill="1" applyBorder="1" applyAlignment="1" applyProtection="1">
      <alignment vertical="center"/>
    </xf>
    <xf numFmtId="178" fontId="11" fillId="0" borderId="101" xfId="0" applyNumberFormat="1" applyFont="1" applyFill="1" applyBorder="1" applyAlignment="1" applyProtection="1">
      <alignment vertical="center"/>
    </xf>
    <xf numFmtId="178" fontId="11" fillId="0" borderId="104" xfId="0" applyNumberFormat="1" applyFont="1" applyFill="1" applyBorder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vertical="center"/>
    </xf>
    <xf numFmtId="178" fontId="13" fillId="0" borderId="10" xfId="0" applyNumberFormat="1" applyFont="1" applyFill="1" applyBorder="1" applyAlignment="1" applyProtection="1">
      <alignment vertical="center"/>
    </xf>
    <xf numFmtId="178" fontId="11" fillId="0" borderId="2" xfId="0" applyNumberFormat="1" applyFont="1" applyFill="1" applyBorder="1" applyAlignment="1" applyProtection="1">
      <alignment vertical="center"/>
    </xf>
    <xf numFmtId="178" fontId="11" fillId="0" borderId="56" xfId="0" applyNumberFormat="1" applyFont="1" applyFill="1" applyBorder="1" applyAlignment="1" applyProtection="1">
      <alignment vertical="center"/>
    </xf>
    <xf numFmtId="178" fontId="11" fillId="0" borderId="39" xfId="0" applyNumberFormat="1" applyFont="1" applyFill="1" applyBorder="1" applyAlignment="1" applyProtection="1">
      <alignment vertical="center"/>
    </xf>
    <xf numFmtId="178" fontId="11" fillId="0" borderId="40" xfId="0" applyNumberFormat="1" applyFont="1" applyFill="1" applyBorder="1" applyAlignment="1" applyProtection="1">
      <alignment vertical="center"/>
    </xf>
    <xf numFmtId="178" fontId="11" fillId="0" borderId="37" xfId="0" applyNumberFormat="1" applyFont="1" applyFill="1" applyBorder="1" applyAlignment="1" applyProtection="1">
      <alignment vertical="center"/>
    </xf>
    <xf numFmtId="178" fontId="11" fillId="0" borderId="42" xfId="0" applyNumberFormat="1" applyFont="1" applyFill="1" applyBorder="1" applyAlignment="1" applyProtection="1">
      <alignment vertical="center"/>
    </xf>
    <xf numFmtId="178" fontId="11" fillId="0" borderId="206" xfId="0" applyNumberFormat="1" applyFont="1" applyFill="1" applyBorder="1" applyAlignment="1" applyProtection="1">
      <alignment vertical="center"/>
    </xf>
    <xf numFmtId="178" fontId="11" fillId="0" borderId="108" xfId="0" applyNumberFormat="1" applyFont="1" applyFill="1" applyBorder="1" applyAlignment="1" applyProtection="1">
      <alignment vertical="center"/>
    </xf>
    <xf numFmtId="178" fontId="11" fillId="0" borderId="67" xfId="0" applyNumberFormat="1" applyFont="1" applyFill="1" applyBorder="1" applyAlignment="1" applyProtection="1">
      <alignment vertical="center"/>
    </xf>
    <xf numFmtId="178" fontId="11" fillId="0" borderId="68" xfId="0" applyNumberFormat="1" applyFont="1" applyFill="1" applyBorder="1" applyAlignment="1" applyProtection="1">
      <alignment vertical="center"/>
    </xf>
    <xf numFmtId="178" fontId="11" fillId="0" borderId="45" xfId="0" applyNumberFormat="1" applyFont="1" applyFill="1" applyBorder="1" applyAlignment="1" applyProtection="1">
      <alignment vertical="center"/>
    </xf>
    <xf numFmtId="178" fontId="11" fillId="0" borderId="46" xfId="0" applyNumberFormat="1" applyFont="1" applyFill="1" applyBorder="1" applyAlignment="1" applyProtection="1">
      <alignment vertical="center"/>
    </xf>
    <xf numFmtId="178" fontId="11" fillId="0" borderId="205" xfId="0" applyNumberFormat="1" applyFont="1" applyFill="1" applyBorder="1" applyAlignment="1" applyProtection="1">
      <alignment vertical="center"/>
    </xf>
    <xf numFmtId="178" fontId="11" fillId="0" borderId="65" xfId="0" applyNumberFormat="1" applyFont="1" applyFill="1" applyBorder="1" applyAlignment="1" applyProtection="1">
      <alignment vertical="center"/>
    </xf>
    <xf numFmtId="178" fontId="11" fillId="0" borderId="204" xfId="0" applyNumberFormat="1" applyFont="1" applyFill="1" applyBorder="1" applyAlignment="1" applyProtection="1">
      <alignment vertical="center"/>
    </xf>
    <xf numFmtId="178" fontId="11" fillId="0" borderId="103" xfId="0" applyNumberFormat="1" applyFont="1" applyFill="1" applyBorder="1" applyAlignment="1" applyProtection="1">
      <alignment vertical="center"/>
    </xf>
    <xf numFmtId="178" fontId="6" fillId="0" borderId="0" xfId="9" applyNumberFormat="1" applyFont="1" applyFill="1" applyBorder="1" applyAlignment="1" applyProtection="1">
      <alignment vertical="center" justifyLastLine="1"/>
    </xf>
    <xf numFmtId="178" fontId="6" fillId="0" borderId="79" xfId="9" applyNumberFormat="1" applyFont="1" applyFill="1" applyBorder="1" applyAlignment="1" applyProtection="1">
      <alignment vertical="center" justifyLastLine="1"/>
    </xf>
    <xf numFmtId="178" fontId="6" fillId="0" borderId="204" xfId="9" applyNumberFormat="1" applyFont="1" applyFill="1" applyBorder="1" applyAlignment="1" applyProtection="1">
      <alignment vertical="center" justifyLastLine="1"/>
    </xf>
    <xf numFmtId="178" fontId="6" fillId="0" borderId="210" xfId="9" applyNumberFormat="1" applyFont="1" applyFill="1" applyBorder="1" applyAlignment="1" applyProtection="1">
      <alignment vertical="center" justifyLastLine="1"/>
    </xf>
    <xf numFmtId="178" fontId="6" fillId="0" borderId="72" xfId="9" applyNumberFormat="1" applyFont="1" applyFill="1" applyBorder="1" applyAlignment="1" applyProtection="1">
      <alignment vertical="center" justifyLastLine="1"/>
    </xf>
    <xf numFmtId="178" fontId="6" fillId="0" borderId="14" xfId="9" applyNumberFormat="1" applyFont="1" applyFill="1" applyBorder="1" applyAlignment="1" applyProtection="1">
      <alignment vertical="center" justifyLastLine="1"/>
    </xf>
    <xf numFmtId="178" fontId="6" fillId="0" borderId="70" xfId="9" applyNumberFormat="1" applyFont="1" applyFill="1" applyBorder="1" applyAlignment="1" applyProtection="1">
      <alignment vertical="center" justifyLastLine="1"/>
    </xf>
    <xf numFmtId="178" fontId="6" fillId="0" borderId="15" xfId="9" applyNumberFormat="1" applyFont="1" applyFill="1" applyBorder="1" applyAlignment="1" applyProtection="1">
      <alignment vertical="center" wrapText="1" justifyLastLine="1"/>
    </xf>
    <xf numFmtId="178" fontId="6" fillId="0" borderId="18" xfId="9" applyNumberFormat="1" applyFont="1" applyFill="1" applyBorder="1" applyAlignment="1" applyProtection="1">
      <alignment vertical="center" justifyLastLine="1"/>
    </xf>
    <xf numFmtId="178" fontId="6" fillId="0" borderId="71" xfId="9" applyNumberFormat="1" applyFont="1" applyFill="1" applyBorder="1" applyAlignment="1" applyProtection="1">
      <alignment vertical="center"/>
    </xf>
    <xf numFmtId="178" fontId="6" fillId="0" borderId="259" xfId="9" applyNumberFormat="1" applyFont="1" applyFill="1" applyBorder="1" applyAlignment="1" applyProtection="1">
      <alignment vertical="center"/>
    </xf>
    <xf numFmtId="178" fontId="6" fillId="0" borderId="113" xfId="9" applyNumberFormat="1" applyFont="1" applyFill="1" applyBorder="1" applyAlignment="1" applyProtection="1">
      <alignment vertical="center" justifyLastLine="1"/>
    </xf>
    <xf numFmtId="178" fontId="6" fillId="0" borderId="80" xfId="9" applyNumberFormat="1" applyFont="1" applyFill="1" applyBorder="1" applyAlignment="1" applyProtection="1">
      <alignment vertical="center" justifyLastLine="1"/>
    </xf>
    <xf numFmtId="178" fontId="6" fillId="0" borderId="48" xfId="9" applyNumberFormat="1" applyFont="1" applyFill="1" applyBorder="1" applyAlignment="1" applyProtection="1">
      <alignment vertical="center"/>
    </xf>
    <xf numFmtId="178" fontId="6" fillId="0" borderId="91" xfId="9" applyNumberFormat="1" applyFont="1" applyFill="1" applyBorder="1" applyAlignment="1" applyProtection="1">
      <alignment vertical="center"/>
    </xf>
    <xf numFmtId="178" fontId="6" fillId="0" borderId="88" xfId="9" applyNumberFormat="1" applyFont="1" applyFill="1" applyBorder="1" applyAlignment="1" applyProtection="1">
      <alignment vertical="center"/>
    </xf>
    <xf numFmtId="178" fontId="6" fillId="0" borderId="268" xfId="9" applyNumberFormat="1" applyFont="1" applyFill="1" applyBorder="1" applyAlignment="1" applyProtection="1">
      <alignment vertical="center"/>
    </xf>
    <xf numFmtId="178" fontId="6" fillId="0" borderId="86" xfId="9" applyNumberFormat="1" applyFont="1" applyFill="1" applyBorder="1" applyAlignment="1" applyProtection="1">
      <alignment vertical="center"/>
    </xf>
    <xf numFmtId="178" fontId="6" fillId="0" borderId="53" xfId="9" applyNumberFormat="1" applyFont="1" applyFill="1" applyBorder="1" applyAlignment="1" applyProtection="1">
      <alignment vertical="center"/>
    </xf>
    <xf numFmtId="178" fontId="6" fillId="0" borderId="10" xfId="0" applyNumberFormat="1" applyFont="1" applyFill="1" applyBorder="1" applyAlignment="1" applyProtection="1">
      <alignment vertical="center"/>
    </xf>
    <xf numFmtId="178" fontId="6" fillId="0" borderId="32" xfId="0" applyNumberFormat="1" applyFont="1" applyFill="1" applyBorder="1" applyAlignment="1" applyProtection="1">
      <alignment vertical="center"/>
    </xf>
    <xf numFmtId="178" fontId="6" fillId="0" borderId="64" xfId="0" applyNumberFormat="1" applyFont="1" applyFill="1" applyBorder="1" applyAlignment="1" applyProtection="1">
      <alignment vertical="center"/>
    </xf>
    <xf numFmtId="178" fontId="6" fillId="0" borderId="43" xfId="0" applyNumberFormat="1" applyFont="1" applyFill="1" applyBorder="1" applyAlignment="1" applyProtection="1">
      <alignment vertical="center"/>
    </xf>
    <xf numFmtId="178" fontId="6" fillId="0" borderId="72" xfId="9" applyNumberFormat="1" applyFont="1" applyFill="1" applyBorder="1" applyAlignment="1" applyProtection="1">
      <alignment vertical="center"/>
    </xf>
    <xf numFmtId="178" fontId="6" fillId="0" borderId="77" xfId="9" applyNumberFormat="1" applyFont="1" applyFill="1" applyBorder="1" applyAlignment="1" applyProtection="1">
      <alignment vertical="center"/>
    </xf>
    <xf numFmtId="178" fontId="6" fillId="0" borderId="14" xfId="9" applyNumberFormat="1" applyFont="1" applyFill="1" applyBorder="1" applyAlignment="1" applyProtection="1">
      <alignment vertical="center"/>
    </xf>
    <xf numFmtId="178" fontId="6" fillId="0" borderId="71" xfId="0" applyNumberFormat="1" applyFont="1" applyFill="1" applyBorder="1" applyAlignment="1" applyProtection="1">
      <alignment vertical="center"/>
    </xf>
    <xf numFmtId="178" fontId="6" fillId="0" borderId="72" xfId="0" applyNumberFormat="1" applyFont="1" applyFill="1" applyBorder="1" applyAlignment="1" applyProtection="1">
      <alignment vertical="center"/>
    </xf>
    <xf numFmtId="178" fontId="6" fillId="0" borderId="15" xfId="0" applyNumberFormat="1" applyFont="1" applyFill="1" applyBorder="1" applyAlignment="1" applyProtection="1">
      <alignment vertical="center"/>
    </xf>
    <xf numFmtId="178" fontId="6" fillId="0" borderId="77" xfId="0" applyNumberFormat="1" applyFont="1" applyFill="1" applyBorder="1" applyAlignment="1" applyProtection="1">
      <alignment vertical="center"/>
    </xf>
    <xf numFmtId="178" fontId="6" fillId="0" borderId="18" xfId="0" applyNumberFormat="1" applyFont="1" applyFill="1" applyBorder="1" applyAlignment="1" applyProtection="1">
      <alignment vertical="center"/>
    </xf>
    <xf numFmtId="178" fontId="6" fillId="0" borderId="87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 shrinkToFit="1"/>
    </xf>
    <xf numFmtId="178" fontId="6" fillId="0" borderId="86" xfId="9" applyNumberFormat="1" applyFont="1" applyFill="1" applyBorder="1" applyAlignment="1" applyProtection="1">
      <alignment vertical="center" shrinkToFit="1"/>
    </xf>
    <xf numFmtId="178" fontId="6" fillId="0" borderId="269" xfId="9" applyNumberFormat="1" applyFont="1" applyFill="1" applyBorder="1" applyAlignment="1" applyProtection="1">
      <alignment vertical="center" shrinkToFit="1"/>
    </xf>
    <xf numFmtId="178" fontId="6" fillId="0" borderId="91" xfId="9" applyNumberFormat="1" applyFont="1" applyFill="1" applyBorder="1" applyAlignment="1" applyProtection="1">
      <alignment vertical="center" shrinkToFit="1"/>
    </xf>
    <xf numFmtId="178" fontId="6" fillId="0" borderId="257" xfId="9" applyNumberFormat="1" applyFont="1" applyFill="1" applyBorder="1" applyAlignment="1" applyProtection="1">
      <alignment vertical="center" shrinkToFit="1"/>
    </xf>
    <xf numFmtId="178" fontId="6" fillId="0" borderId="270" xfId="9" applyNumberFormat="1" applyFont="1" applyFill="1" applyBorder="1" applyAlignment="1" applyProtection="1">
      <alignment vertical="center" shrinkToFit="1"/>
    </xf>
    <xf numFmtId="178" fontId="6" fillId="0" borderId="258" xfId="9" applyNumberFormat="1" applyFont="1" applyFill="1" applyBorder="1" applyAlignment="1" applyProtection="1">
      <alignment vertical="center" shrinkToFit="1"/>
    </xf>
    <xf numFmtId="178" fontId="6" fillId="0" borderId="204" xfId="0" applyNumberFormat="1" applyFont="1" applyFill="1" applyBorder="1" applyAlignment="1" applyProtection="1">
      <alignment vertical="center"/>
    </xf>
    <xf numFmtId="178" fontId="6" fillId="0" borderId="210" xfId="0" applyNumberFormat="1" applyFont="1" applyFill="1" applyBorder="1" applyAlignment="1" applyProtection="1">
      <alignment vertical="center"/>
    </xf>
    <xf numFmtId="178" fontId="6" fillId="0" borderId="70" xfId="0" applyNumberFormat="1" applyFont="1" applyFill="1" applyBorder="1" applyAlignment="1" applyProtection="1">
      <alignment vertical="center"/>
    </xf>
    <xf numFmtId="178" fontId="6" fillId="0" borderId="259" xfId="0" applyNumberFormat="1" applyFont="1" applyFill="1" applyBorder="1" applyAlignment="1" applyProtection="1">
      <alignment vertical="center"/>
    </xf>
    <xf numFmtId="178" fontId="6" fillId="0" borderId="87" xfId="0" applyNumberFormat="1" applyFont="1" applyFill="1" applyBorder="1" applyAlignment="1" applyProtection="1">
      <alignment vertical="center"/>
    </xf>
    <xf numFmtId="178" fontId="6" fillId="0" borderId="90" xfId="0" applyNumberFormat="1" applyFont="1" applyFill="1" applyBorder="1" applyAlignment="1" applyProtection="1">
      <alignment vertical="center"/>
    </xf>
    <xf numFmtId="178" fontId="6" fillId="0" borderId="92" xfId="0" applyNumberFormat="1" applyFont="1" applyFill="1" applyBorder="1" applyAlignment="1" applyProtection="1">
      <alignment vertical="center"/>
    </xf>
    <xf numFmtId="178" fontId="6" fillId="0" borderId="93" xfId="0" applyNumberFormat="1" applyFont="1" applyFill="1" applyBorder="1" applyAlignment="1" applyProtection="1">
      <alignment vertical="center"/>
    </xf>
    <xf numFmtId="178" fontId="6" fillId="0" borderId="268" xfId="0" applyNumberFormat="1" applyFont="1" applyFill="1" applyBorder="1" applyAlignment="1" applyProtection="1">
      <alignment vertical="center"/>
    </xf>
    <xf numFmtId="178" fontId="6" fillId="0" borderId="214" xfId="0" applyNumberFormat="1" applyFont="1" applyFill="1" applyBorder="1" applyAlignment="1" applyProtection="1">
      <alignment vertical="center"/>
    </xf>
    <xf numFmtId="178" fontId="6" fillId="0" borderId="114" xfId="0" applyNumberFormat="1" applyFont="1" applyFill="1" applyBorder="1" applyAlignment="1" applyProtection="1">
      <alignment vertical="center"/>
    </xf>
    <xf numFmtId="176" fontId="6" fillId="0" borderId="64" xfId="0" applyNumberFormat="1" applyFont="1" applyFill="1" applyBorder="1" applyAlignment="1" applyProtection="1">
      <alignment vertical="center" shrinkToFit="1"/>
    </xf>
    <xf numFmtId="176" fontId="6" fillId="0" borderId="44" xfId="0" applyNumberFormat="1" applyFont="1" applyFill="1" applyBorder="1" applyAlignment="1" applyProtection="1">
      <alignment vertical="center" shrinkToFit="1"/>
    </xf>
    <xf numFmtId="176" fontId="6" fillId="0" borderId="45" xfId="0" applyNumberFormat="1" applyFont="1" applyFill="1" applyBorder="1" applyAlignment="1" applyProtection="1">
      <alignment vertical="center" shrinkToFit="1"/>
    </xf>
    <xf numFmtId="176" fontId="6" fillId="0" borderId="43" xfId="0" applyNumberFormat="1" applyFont="1" applyFill="1" applyBorder="1" applyAlignment="1" applyProtection="1">
      <alignment vertical="center" shrinkToFit="1"/>
    </xf>
    <xf numFmtId="176" fontId="6" fillId="0" borderId="10" xfId="0" applyNumberFormat="1" applyFont="1" applyFill="1" applyBorder="1" applyAlignment="1" applyProtection="1">
      <alignment vertical="center" shrinkToFit="1"/>
    </xf>
    <xf numFmtId="176" fontId="6" fillId="0" borderId="41" xfId="0" applyNumberFormat="1" applyFont="1" applyFill="1" applyBorder="1" applyAlignment="1" applyProtection="1">
      <alignment vertical="center" shrinkToFit="1"/>
    </xf>
    <xf numFmtId="176" fontId="6" fillId="0" borderId="37" xfId="0" applyNumberFormat="1" applyFont="1" applyFill="1" applyBorder="1" applyAlignment="1" applyProtection="1">
      <alignment vertical="center" shrinkToFit="1"/>
    </xf>
    <xf numFmtId="176" fontId="6" fillId="0" borderId="32" xfId="0" applyNumberFormat="1" applyFont="1" applyFill="1" applyBorder="1" applyAlignment="1" applyProtection="1">
      <alignment vertical="center" shrinkToFit="1"/>
    </xf>
    <xf numFmtId="176" fontId="6" fillId="0" borderId="79" xfId="0" applyNumberFormat="1" applyFont="1" applyFill="1" applyBorder="1" applyAlignment="1" applyProtection="1">
      <alignment vertical="center" shrinkToFit="1"/>
    </xf>
    <xf numFmtId="176" fontId="6" fillId="0" borderId="72" xfId="0" applyNumberFormat="1" applyFont="1" applyFill="1" applyBorder="1" applyAlignment="1" applyProtection="1">
      <alignment vertical="center" shrinkToFit="1"/>
    </xf>
    <xf numFmtId="176" fontId="6" fillId="0" borderId="15" xfId="0" applyNumberFormat="1" applyFont="1" applyFill="1" applyBorder="1" applyAlignment="1" applyProtection="1">
      <alignment vertical="center" shrinkToFit="1"/>
    </xf>
    <xf numFmtId="176" fontId="6" fillId="0" borderId="18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vertical="center" shrinkToFit="1"/>
    </xf>
    <xf numFmtId="176" fontId="6" fillId="0" borderId="98" xfId="0" applyNumberFormat="1" applyFont="1" applyFill="1" applyBorder="1" applyAlignment="1" applyProtection="1">
      <alignment vertical="center" shrinkToFit="1"/>
    </xf>
    <xf numFmtId="176" fontId="6" fillId="0" borderId="77" xfId="0" applyNumberFormat="1" applyFont="1" applyFill="1" applyBorder="1" applyAlignment="1" applyProtection="1">
      <alignment vertical="center" shrinkToFit="1"/>
    </xf>
    <xf numFmtId="177" fontId="6" fillId="0" borderId="43" xfId="0" applyNumberFormat="1" applyFont="1" applyFill="1" applyBorder="1" applyAlignment="1" applyProtection="1">
      <alignment vertical="center" shrinkToFit="1"/>
    </xf>
    <xf numFmtId="176" fontId="6" fillId="0" borderId="70" xfId="0" applyNumberFormat="1" applyFont="1" applyFill="1" applyBorder="1" applyAlignment="1" applyProtection="1">
      <alignment vertical="center" shrinkToFit="1"/>
    </xf>
    <xf numFmtId="176" fontId="6" fillId="0" borderId="115" xfId="0" applyNumberFormat="1" applyFont="1" applyFill="1" applyBorder="1" applyAlignment="1" applyProtection="1">
      <alignment vertical="center" shrinkToFit="1"/>
    </xf>
    <xf numFmtId="176" fontId="6" fillId="0" borderId="11" xfId="0" applyNumberFormat="1" applyFont="1" applyFill="1" applyBorder="1" applyAlignment="1" applyProtection="1">
      <alignment vertical="center" shrinkToFit="1"/>
    </xf>
    <xf numFmtId="176" fontId="6" fillId="0" borderId="42" xfId="0" applyNumberFormat="1" applyFont="1" applyFill="1" applyBorder="1" applyAlignment="1" applyProtection="1">
      <alignment vertical="center" shrinkToFit="1"/>
    </xf>
    <xf numFmtId="176" fontId="6" fillId="0" borderId="62" xfId="0" applyNumberFormat="1" applyFont="1" applyFill="1" applyBorder="1" applyAlignment="1" applyProtection="1">
      <alignment vertical="center" shrinkToFit="1"/>
    </xf>
    <xf numFmtId="176" fontId="6" fillId="0" borderId="75" xfId="0" applyNumberFormat="1" applyFont="1" applyFill="1" applyBorder="1" applyAlignment="1" applyProtection="1">
      <alignment vertical="center" shrinkToFit="1"/>
    </xf>
    <xf numFmtId="176" fontId="6" fillId="0" borderId="73" xfId="0" applyNumberFormat="1" applyFont="1" applyFill="1" applyBorder="1" applyAlignment="1" applyProtection="1">
      <alignment vertical="center" shrinkToFit="1"/>
    </xf>
    <xf numFmtId="176" fontId="6" fillId="0" borderId="74" xfId="0" applyNumberFormat="1" applyFont="1" applyFill="1" applyBorder="1" applyAlignment="1" applyProtection="1">
      <alignment vertical="center" shrinkToFit="1"/>
    </xf>
    <xf numFmtId="176" fontId="6" fillId="0" borderId="80" xfId="0" applyNumberFormat="1" applyFont="1" applyFill="1" applyBorder="1" applyAlignment="1" applyProtection="1">
      <alignment vertical="center" shrinkToFit="1"/>
    </xf>
    <xf numFmtId="177" fontId="6" fillId="0" borderId="78" xfId="0" applyNumberFormat="1" applyFont="1" applyFill="1" applyBorder="1" applyAlignment="1" applyProtection="1">
      <alignment vertical="center" shrinkToFit="1"/>
    </xf>
    <xf numFmtId="176" fontId="6" fillId="0" borderId="137" xfId="0" applyNumberFormat="1" applyFont="1" applyFill="1" applyBorder="1" applyAlignment="1" applyProtection="1">
      <alignment vertical="center" shrinkToFit="1"/>
    </xf>
    <xf numFmtId="176" fontId="6" fillId="0" borderId="138" xfId="0" applyNumberFormat="1" applyFont="1" applyFill="1" applyBorder="1" applyAlignment="1" applyProtection="1">
      <alignment vertical="center" shrinkToFit="1"/>
    </xf>
    <xf numFmtId="176" fontId="6" fillId="0" borderId="139" xfId="0" applyNumberFormat="1" applyFont="1" applyFill="1" applyBorder="1" applyAlignment="1" applyProtection="1">
      <alignment vertical="center" shrinkToFit="1"/>
    </xf>
    <xf numFmtId="176" fontId="6" fillId="0" borderId="136" xfId="0" applyNumberFormat="1" applyFont="1" applyFill="1" applyBorder="1" applyAlignment="1" applyProtection="1">
      <alignment vertical="center" shrinkToFit="1"/>
    </xf>
    <xf numFmtId="177" fontId="6" fillId="0" borderId="136" xfId="0" applyNumberFormat="1" applyFont="1" applyFill="1" applyBorder="1" applyAlignment="1" applyProtection="1">
      <alignment vertical="center" shrinkToFit="1"/>
    </xf>
    <xf numFmtId="176" fontId="6" fillId="0" borderId="56" xfId="0" applyNumberFormat="1" applyFont="1" applyFill="1" applyBorder="1" applyAlignment="1" applyProtection="1">
      <alignment vertical="center" shrinkToFit="1"/>
    </xf>
    <xf numFmtId="176" fontId="6" fillId="0" borderId="55" xfId="0" applyNumberFormat="1" applyFont="1" applyFill="1" applyBorder="1" applyAlignment="1" applyProtection="1">
      <alignment vertical="center" shrinkToFit="1"/>
    </xf>
    <xf numFmtId="176" fontId="6" fillId="0" borderId="21" xfId="0" applyNumberFormat="1" applyFont="1" applyFill="1" applyBorder="1" applyAlignment="1" applyProtection="1">
      <alignment vertical="center" shrinkToFit="1"/>
    </xf>
    <xf numFmtId="176" fontId="6" fillId="0" borderId="52" xfId="0" applyNumberFormat="1" applyFont="1" applyFill="1" applyBorder="1" applyAlignment="1" applyProtection="1">
      <alignment vertical="center" shrinkToFit="1"/>
    </xf>
    <xf numFmtId="177" fontId="6" fillId="0" borderId="52" xfId="0" applyNumberFormat="1" applyFont="1" applyFill="1" applyBorder="1" applyAlignment="1" applyProtection="1">
      <alignment vertical="center" shrinkToFit="1"/>
    </xf>
    <xf numFmtId="176" fontId="6" fillId="0" borderId="2" xfId="0" applyNumberFormat="1" applyFont="1" applyFill="1" applyBorder="1" applyAlignment="1" applyProtection="1">
      <alignment vertical="center" shrinkToFit="1"/>
    </xf>
    <xf numFmtId="176" fontId="6" fillId="0" borderId="35" xfId="0" applyNumberFormat="1" applyFont="1" applyFill="1" applyBorder="1" applyAlignment="1" applyProtection="1">
      <alignment vertical="center" shrinkToFit="1"/>
    </xf>
    <xf numFmtId="176" fontId="6" fillId="0" borderId="34" xfId="0" applyNumberFormat="1" applyFont="1" applyFill="1" applyBorder="1" applyAlignment="1" applyProtection="1">
      <alignment vertical="center" shrinkToFit="1"/>
    </xf>
    <xf numFmtId="176" fontId="6" fillId="0" borderId="38" xfId="0" applyNumberFormat="1" applyFont="1" applyFill="1" applyBorder="1" applyAlignment="1" applyProtection="1">
      <alignment vertical="center" shrinkToFit="1"/>
    </xf>
    <xf numFmtId="176" fontId="6" fillId="0" borderId="12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horizontal="right" vertical="center" shrinkToFit="1"/>
    </xf>
    <xf numFmtId="178" fontId="6" fillId="0" borderId="3" xfId="0" applyNumberFormat="1" applyFont="1" applyFill="1" applyBorder="1" applyProtection="1"/>
    <xf numFmtId="178" fontId="6" fillId="0" borderId="182" xfId="0" applyNumberFormat="1" applyFont="1" applyFill="1" applyBorder="1" applyProtection="1"/>
    <xf numFmtId="178" fontId="6" fillId="0" borderId="58" xfId="0" applyNumberFormat="1" applyFont="1" applyFill="1" applyBorder="1" applyProtection="1"/>
    <xf numFmtId="178" fontId="6" fillId="0" borderId="30" xfId="0" applyNumberFormat="1" applyFont="1" applyFill="1" applyBorder="1" applyProtection="1"/>
    <xf numFmtId="178" fontId="6" fillId="0" borderId="174" xfId="0" applyNumberFormat="1" applyFont="1" applyFill="1" applyBorder="1" applyProtection="1"/>
    <xf numFmtId="178" fontId="6" fillId="0" borderId="28" xfId="0" applyNumberFormat="1" applyFont="1" applyFill="1" applyBorder="1" applyProtection="1"/>
    <xf numFmtId="178" fontId="6" fillId="0" borderId="25" xfId="0" applyNumberFormat="1" applyFont="1" applyFill="1" applyBorder="1" applyProtection="1"/>
    <xf numFmtId="178" fontId="6" fillId="0" borderId="100" xfId="0" applyNumberFormat="1" applyFont="1" applyFill="1" applyBorder="1" applyProtection="1"/>
    <xf numFmtId="178" fontId="6" fillId="0" borderId="29" xfId="0" applyNumberFormat="1" applyFont="1" applyFill="1" applyBorder="1" applyProtection="1"/>
    <xf numFmtId="178" fontId="6" fillId="0" borderId="26" xfId="0" applyNumberFormat="1" applyFont="1" applyFill="1" applyBorder="1" applyProtection="1"/>
    <xf numFmtId="178" fontId="6" fillId="0" borderId="50" xfId="0" applyNumberFormat="1" applyFont="1" applyFill="1" applyBorder="1" applyProtection="1"/>
    <xf numFmtId="178" fontId="6" fillId="0" borderId="48" xfId="0" applyNumberFormat="1" applyFont="1" applyFill="1" applyBorder="1" applyProtection="1"/>
    <xf numFmtId="178" fontId="6" fillId="0" borderId="107" xfId="0" applyNumberFormat="1" applyFont="1" applyFill="1" applyBorder="1" applyProtection="1"/>
    <xf numFmtId="178" fontId="6" fillId="0" borderId="24" xfId="0" applyNumberFormat="1" applyFont="1" applyFill="1" applyBorder="1" applyProtection="1"/>
    <xf numFmtId="178" fontId="6" fillId="0" borderId="90" xfId="0" applyNumberFormat="1" applyFont="1" applyFill="1" applyBorder="1" applyProtection="1"/>
    <xf numFmtId="176" fontId="11" fillId="0" borderId="10" xfId="0" applyNumberFormat="1" applyFont="1" applyFill="1" applyBorder="1" applyAlignment="1" applyProtection="1">
      <alignment vertical="center"/>
    </xf>
    <xf numFmtId="176" fontId="11" fillId="0" borderId="16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vertical="center"/>
    </xf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1" xfId="0" applyNumberFormat="1" applyFont="1" applyFill="1" applyBorder="1" applyAlignment="1" applyProtection="1">
      <alignment vertical="center"/>
    </xf>
    <xf numFmtId="176" fontId="11" fillId="0" borderId="64" xfId="0" applyNumberFormat="1" applyFont="1" applyFill="1" applyBorder="1" applyAlignment="1" applyProtection="1">
      <alignment vertical="center"/>
    </xf>
    <xf numFmtId="176" fontId="11" fillId="0" borderId="58" xfId="0" applyNumberFormat="1" applyFont="1" applyFill="1" applyBorder="1" applyAlignment="1" applyProtection="1">
      <alignment vertical="center"/>
    </xf>
    <xf numFmtId="176" fontId="11" fillId="0" borderId="43" xfId="0" applyNumberFormat="1" applyFont="1" applyFill="1" applyBorder="1" applyAlignment="1" applyProtection="1">
      <alignment vertical="center"/>
    </xf>
    <xf numFmtId="0" fontId="6" fillId="0" borderId="62" xfId="0" applyFont="1" applyFill="1" applyBorder="1" applyAlignment="1" applyProtection="1">
      <alignment horizontal="distributed" vertical="center"/>
    </xf>
    <xf numFmtId="176" fontId="13" fillId="0" borderId="10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vertical="center"/>
    </xf>
    <xf numFmtId="176" fontId="13" fillId="0" borderId="32" xfId="0" applyNumberFormat="1" applyFont="1" applyFill="1" applyBorder="1" applyAlignment="1" applyProtection="1">
      <alignment vertical="center"/>
    </xf>
    <xf numFmtId="176" fontId="13" fillId="0" borderId="64" xfId="0" applyNumberFormat="1" applyFont="1" applyFill="1" applyBorder="1" applyAlignment="1" applyProtection="1">
      <alignment vertical="center"/>
    </xf>
    <xf numFmtId="176" fontId="13" fillId="0" borderId="58" xfId="0" applyNumberFormat="1" applyFont="1" applyFill="1" applyBorder="1" applyAlignment="1" applyProtection="1">
      <alignment vertical="center"/>
    </xf>
    <xf numFmtId="176" fontId="13" fillId="0" borderId="43" xfId="0" applyNumberFormat="1" applyFont="1" applyFill="1" applyBorder="1" applyAlignment="1" applyProtection="1">
      <alignment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6" fillId="0" borderId="164" xfId="0" applyFont="1" applyFill="1" applyBorder="1" applyAlignment="1" applyProtection="1">
      <alignment horizontal="distributed" vertical="center"/>
    </xf>
    <xf numFmtId="176" fontId="11" fillId="0" borderId="165" xfId="0" applyNumberFormat="1" applyFont="1" applyFill="1" applyBorder="1" applyAlignment="1" applyProtection="1">
      <alignment vertical="center"/>
    </xf>
    <xf numFmtId="176" fontId="11" fillId="0" borderId="166" xfId="0" applyNumberFormat="1" applyFont="1" applyFill="1" applyBorder="1" applyAlignment="1" applyProtection="1">
      <alignment vertical="center"/>
    </xf>
    <xf numFmtId="176" fontId="11" fillId="0" borderId="167" xfId="0" applyNumberFormat="1" applyFont="1" applyFill="1" applyBorder="1" applyAlignment="1" applyProtection="1">
      <alignment vertical="center"/>
    </xf>
    <xf numFmtId="176" fontId="11" fillId="0" borderId="168" xfId="0" applyNumberFormat="1" applyFont="1" applyFill="1" applyBorder="1" applyAlignment="1" applyProtection="1">
      <alignment vertical="center"/>
    </xf>
    <xf numFmtId="176" fontId="11" fillId="0" borderId="169" xfId="0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3" xfId="0" applyFont="1" applyFill="1" applyBorder="1" applyAlignment="1" applyProtection="1">
      <alignment horizontal="distributed" vertical="center" shrinkToFit="1"/>
    </xf>
    <xf numFmtId="176" fontId="11" fillId="0" borderId="56" xfId="0" applyNumberFormat="1" applyFont="1" applyFill="1" applyBorder="1" applyAlignment="1" applyProtection="1">
      <alignment vertical="center" shrinkToFit="1"/>
    </xf>
    <xf numFmtId="176" fontId="11" fillId="0" borderId="55" xfId="0" applyNumberFormat="1" applyFont="1" applyFill="1" applyBorder="1" applyAlignment="1" applyProtection="1">
      <alignment vertical="center" shrinkToFit="1"/>
    </xf>
    <xf numFmtId="176" fontId="11" fillId="0" borderId="21" xfId="0" applyNumberFormat="1" applyFont="1" applyFill="1" applyBorder="1" applyAlignment="1" applyProtection="1">
      <alignment vertical="center" shrinkToFit="1"/>
    </xf>
    <xf numFmtId="176" fontId="11" fillId="0" borderId="22" xfId="0" applyNumberFormat="1" applyFont="1" applyFill="1" applyBorder="1" applyAlignment="1" applyProtection="1">
      <alignment vertical="center" shrinkToFit="1"/>
    </xf>
    <xf numFmtId="176" fontId="11" fillId="0" borderId="52" xfId="0" applyNumberFormat="1" applyFont="1" applyFill="1" applyBorder="1" applyAlignment="1" applyProtection="1">
      <alignment vertical="center" shrinkToFit="1"/>
    </xf>
    <xf numFmtId="176" fontId="6" fillId="0" borderId="53" xfId="1" applyNumberFormat="1" applyFont="1" applyFill="1" applyBorder="1" applyAlignment="1" applyProtection="1">
      <alignment vertical="center" shrinkToFit="1"/>
    </xf>
    <xf numFmtId="176" fontId="6" fillId="0" borderId="54" xfId="1" applyNumberFormat="1" applyFont="1" applyFill="1" applyBorder="1" applyAlignment="1" applyProtection="1">
      <alignment vertical="center" shrinkToFit="1"/>
    </xf>
    <xf numFmtId="176" fontId="6" fillId="0" borderId="55" xfId="1" applyNumberFormat="1" applyFont="1" applyFill="1" applyBorder="1" applyAlignment="1" applyProtection="1">
      <alignment vertical="center" shrinkToFit="1"/>
    </xf>
    <xf numFmtId="176" fontId="6" fillId="0" borderId="22" xfId="1" applyNumberFormat="1" applyFont="1" applyFill="1" applyBorder="1" applyAlignment="1" applyProtection="1">
      <alignment vertical="center" shrinkToFit="1"/>
    </xf>
    <xf numFmtId="176" fontId="6" fillId="0" borderId="57" xfId="1" applyNumberFormat="1" applyFont="1" applyFill="1" applyBorder="1" applyAlignment="1" applyProtection="1">
      <alignment vertical="center" shrinkToFit="1"/>
    </xf>
    <xf numFmtId="176" fontId="6" fillId="0" borderId="57" xfId="0" applyNumberFormat="1" applyFont="1" applyFill="1" applyBorder="1" applyAlignment="1" applyProtection="1">
      <alignment vertical="center" shrinkToFit="1"/>
    </xf>
    <xf numFmtId="176" fontId="6" fillId="0" borderId="54" xfId="0" applyNumberFormat="1" applyFont="1" applyFill="1" applyBorder="1" applyAlignment="1" applyProtection="1">
      <alignment vertical="center" shrinkToFit="1"/>
    </xf>
    <xf numFmtId="176" fontId="6" fillId="0" borderId="27" xfId="0" applyNumberFormat="1" applyFont="1" applyFill="1" applyBorder="1" applyAlignment="1" applyProtection="1">
      <alignment vertical="center" shrinkToFit="1"/>
    </xf>
    <xf numFmtId="176" fontId="6" fillId="0" borderId="101" xfId="0" applyNumberFormat="1" applyFont="1" applyFill="1" applyBorder="1" applyAlignment="1" applyProtection="1">
      <alignment vertical="center" shrinkToFit="1"/>
    </xf>
    <xf numFmtId="178" fontId="6" fillId="0" borderId="11" xfId="1" applyNumberFormat="1" applyFont="1" applyFill="1" applyBorder="1" applyAlignment="1" applyProtection="1">
      <alignment vertical="center" shrinkToFit="1"/>
    </xf>
    <xf numFmtId="178" fontId="7" fillId="0" borderId="11" xfId="1" applyNumberFormat="1" applyFont="1" applyFill="1" applyBorder="1" applyAlignment="1" applyProtection="1">
      <alignment vertical="center" shrinkToFit="1"/>
    </xf>
    <xf numFmtId="178" fontId="6" fillId="0" borderId="58" xfId="1" applyNumberFormat="1" applyFont="1" applyFill="1" applyBorder="1" applyAlignment="1" applyProtection="1">
      <alignment vertical="center" shrinkToFit="1"/>
    </xf>
    <xf numFmtId="178" fontId="6" fillId="0" borderId="3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distributed" vertical="center" indent="3"/>
      <protection locked="0"/>
    </xf>
    <xf numFmtId="0" fontId="6" fillId="0" borderId="47" xfId="0" applyFont="1" applyFill="1" applyBorder="1" applyAlignment="1" applyProtection="1">
      <alignment vertical="distributed" textRotation="255"/>
      <protection locked="0"/>
    </xf>
    <xf numFmtId="0" fontId="6" fillId="0" borderId="26" xfId="0" applyFont="1" applyFill="1" applyBorder="1" applyAlignment="1" applyProtection="1">
      <alignment vertical="distributed" textRotation="255"/>
      <protection locked="0"/>
    </xf>
    <xf numFmtId="0" fontId="6" fillId="0" borderId="48" xfId="0" applyFont="1" applyFill="1" applyBorder="1" applyAlignment="1" applyProtection="1">
      <alignment vertical="distributed" textRotation="255"/>
      <protection locked="0"/>
    </xf>
    <xf numFmtId="0" fontId="6" fillId="0" borderId="211" xfId="0" applyFont="1" applyFill="1" applyBorder="1" applyAlignment="1" applyProtection="1">
      <alignment vertical="distributed" textRotation="255"/>
      <protection locked="0"/>
    </xf>
    <xf numFmtId="0" fontId="6" fillId="0" borderId="50" xfId="0" applyFont="1" applyFill="1" applyBorder="1" applyAlignment="1" applyProtection="1">
      <alignment vertical="distributed" textRotation="255"/>
      <protection locked="0"/>
    </xf>
    <xf numFmtId="0" fontId="6" fillId="0" borderId="212" xfId="0" applyFont="1" applyFill="1" applyBorder="1" applyAlignment="1" applyProtection="1">
      <alignment vertical="distributed" textRotation="255"/>
      <protection locked="0"/>
    </xf>
    <xf numFmtId="0" fontId="6" fillId="0" borderId="49" xfId="0" applyFont="1" applyFill="1" applyBorder="1" applyAlignment="1" applyProtection="1">
      <alignment vertical="distributed" textRotation="255"/>
      <protection locked="0"/>
    </xf>
    <xf numFmtId="0" fontId="6" fillId="0" borderId="213" xfId="0" applyFont="1" applyFill="1" applyBorder="1" applyAlignment="1" applyProtection="1">
      <alignment horizontal="distributed" vertical="center" wrapText="1"/>
      <protection locked="0"/>
    </xf>
    <xf numFmtId="176" fontId="6" fillId="0" borderId="87" xfId="0" applyNumberFormat="1" applyFont="1" applyFill="1" applyBorder="1" applyAlignment="1" applyProtection="1">
      <alignment vertical="center"/>
      <protection locked="0"/>
    </xf>
    <xf numFmtId="176" fontId="6" fillId="0" borderId="88" xfId="0" applyNumberFormat="1" applyFont="1" applyFill="1" applyBorder="1" applyAlignment="1" applyProtection="1">
      <alignment vertical="center"/>
      <protection locked="0"/>
    </xf>
    <xf numFmtId="176" fontId="6" fillId="0" borderId="89" xfId="0" applyNumberFormat="1" applyFont="1" applyFill="1" applyBorder="1" applyAlignment="1" applyProtection="1">
      <alignment vertical="center"/>
      <protection locked="0"/>
    </xf>
    <xf numFmtId="176" fontId="6" fillId="0" borderId="90" xfId="0" applyNumberFormat="1" applyFont="1" applyFill="1" applyBorder="1" applyAlignment="1" applyProtection="1">
      <alignment vertical="center"/>
    </xf>
    <xf numFmtId="176" fontId="6" fillId="0" borderId="214" xfId="0" applyNumberFormat="1" applyFont="1" applyFill="1" applyBorder="1" applyAlignment="1" applyProtection="1">
      <alignment vertical="center"/>
      <protection locked="0"/>
    </xf>
    <xf numFmtId="176" fontId="6" fillId="0" borderId="91" xfId="0" applyNumberFormat="1" applyFont="1" applyFill="1" applyBorder="1" applyAlignment="1" applyProtection="1">
      <alignment vertical="center"/>
      <protection locked="0"/>
    </xf>
    <xf numFmtId="176" fontId="6" fillId="0" borderId="86" xfId="0" applyNumberFormat="1" applyFont="1" applyFill="1" applyBorder="1" applyAlignment="1" applyProtection="1">
      <alignment vertical="center"/>
    </xf>
    <xf numFmtId="176" fontId="6" fillId="0" borderId="92" xfId="0" applyNumberFormat="1" applyFont="1" applyFill="1" applyBorder="1" applyAlignment="1" applyProtection="1">
      <alignment vertical="center"/>
      <protection locked="0"/>
    </xf>
    <xf numFmtId="176" fontId="6" fillId="0" borderId="93" xfId="0" applyNumberFormat="1" applyFont="1" applyFill="1" applyBorder="1" applyAlignment="1" applyProtection="1">
      <alignment vertical="center"/>
    </xf>
    <xf numFmtId="0" fontId="6" fillId="0" borderId="213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218" xfId="0" applyFont="1" applyFill="1" applyBorder="1" applyAlignment="1" applyProtection="1">
      <alignment horizontal="distributed" vertical="center" wrapText="1"/>
      <protection locked="0"/>
    </xf>
    <xf numFmtId="0" fontId="6" fillId="0" borderId="219" xfId="0" applyFont="1" applyFill="1" applyBorder="1" applyAlignment="1" applyProtection="1">
      <alignment vertical="center" wrapText="1"/>
      <protection locked="0"/>
    </xf>
    <xf numFmtId="0" fontId="6" fillId="0" borderId="220" xfId="0" applyFont="1" applyFill="1" applyBorder="1" applyAlignment="1" applyProtection="1">
      <alignment vertical="center" wrapText="1"/>
      <protection locked="0"/>
    </xf>
    <xf numFmtId="0" fontId="6" fillId="0" borderId="221" xfId="0" applyFont="1" applyFill="1" applyBorder="1" applyAlignment="1" applyProtection="1">
      <alignment vertical="center" wrapText="1"/>
      <protection locked="0"/>
    </xf>
    <xf numFmtId="0" fontId="6" fillId="0" borderId="222" xfId="0" applyFont="1" applyFill="1" applyBorder="1" applyAlignment="1" applyProtection="1">
      <alignment vertical="center" wrapText="1"/>
    </xf>
    <xf numFmtId="38" fontId="6" fillId="0" borderId="223" xfId="1" applyFont="1" applyFill="1" applyBorder="1" applyAlignment="1" applyProtection="1">
      <alignment horizontal="right" vertical="center" wrapText="1"/>
      <protection locked="0"/>
    </xf>
    <xf numFmtId="38" fontId="6" fillId="0" borderId="221" xfId="1" applyFont="1" applyFill="1" applyBorder="1" applyAlignment="1" applyProtection="1">
      <alignment horizontal="right" vertical="center" wrapText="1"/>
      <protection locked="0"/>
    </xf>
    <xf numFmtId="38" fontId="6" fillId="0" borderId="108" xfId="1" applyFont="1" applyFill="1" applyBorder="1" applyAlignment="1" applyProtection="1">
      <alignment horizontal="right" vertical="center" wrapText="1"/>
    </xf>
    <xf numFmtId="38" fontId="6" fillId="0" borderId="224" xfId="1" applyFont="1" applyFill="1" applyBorder="1" applyAlignment="1" applyProtection="1">
      <alignment horizontal="right" vertical="center" wrapText="1"/>
      <protection locked="0"/>
    </xf>
    <xf numFmtId="38" fontId="6" fillId="0" borderId="225" xfId="1" applyFont="1" applyFill="1" applyBorder="1" applyAlignment="1" applyProtection="1">
      <alignment horizontal="right" vertical="center" wrapText="1"/>
    </xf>
    <xf numFmtId="38" fontId="6" fillId="0" borderId="221" xfId="1" applyFont="1" applyFill="1" applyBorder="1" applyAlignment="1" applyProtection="1">
      <alignment horizontal="right" vertical="center" wrapText="1"/>
    </xf>
    <xf numFmtId="38" fontId="6" fillId="0" borderId="7" xfId="1" applyFont="1" applyFill="1" applyBorder="1" applyAlignment="1" applyProtection="1">
      <alignment horizontal="right" vertical="center" wrapText="1"/>
    </xf>
    <xf numFmtId="38" fontId="6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31" xfId="0" applyFont="1" applyFill="1" applyBorder="1" applyAlignment="1" applyProtection="1">
      <alignment horizontal="distributed"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26" xfId="0" applyFont="1" applyFill="1" applyBorder="1" applyAlignment="1" applyProtection="1">
      <alignment vertical="center" wrapText="1"/>
      <protection locked="0"/>
    </xf>
    <xf numFmtId="0" fontId="6" fillId="0" borderId="227" xfId="0" applyFont="1" applyFill="1" applyBorder="1" applyAlignment="1" applyProtection="1">
      <alignment vertical="center" wrapText="1"/>
      <protection locked="0"/>
    </xf>
    <xf numFmtId="0" fontId="6" fillId="0" borderId="228" xfId="0" applyFont="1" applyFill="1" applyBorder="1" applyAlignment="1" applyProtection="1">
      <alignment vertical="center" wrapText="1"/>
    </xf>
    <xf numFmtId="0" fontId="6" fillId="0" borderId="229" xfId="0" applyNumberFormat="1" applyFont="1" applyFill="1" applyBorder="1" applyAlignment="1" applyProtection="1">
      <alignment vertical="center" shrinkToFit="1"/>
      <protection locked="0"/>
    </xf>
    <xf numFmtId="0" fontId="6" fillId="0" borderId="26" xfId="0" applyNumberFormat="1" applyFont="1" applyFill="1" applyBorder="1" applyAlignment="1" applyProtection="1">
      <alignment vertical="center" shrinkToFit="1"/>
      <protection locked="0"/>
    </xf>
    <xf numFmtId="38" fontId="6" fillId="0" borderId="50" xfId="1" applyFont="1" applyFill="1" applyBorder="1" applyAlignment="1" applyProtection="1">
      <alignment horizontal="right" vertical="center" wrapText="1"/>
    </xf>
    <xf numFmtId="38" fontId="6" fillId="0" borderId="29" xfId="1" applyFont="1" applyFill="1" applyBorder="1" applyAlignment="1" applyProtection="1">
      <alignment horizontal="right" vertical="center" wrapText="1"/>
      <protection locked="0"/>
    </xf>
    <xf numFmtId="38" fontId="6" fillId="0" borderId="26" xfId="1" applyFont="1" applyFill="1" applyBorder="1" applyAlignment="1" applyProtection="1">
      <alignment horizontal="right" vertical="center" wrapText="1"/>
      <protection locked="0"/>
    </xf>
    <xf numFmtId="38" fontId="6" fillId="0" borderId="230" xfId="1" applyFont="1" applyFill="1" applyBorder="1" applyAlignment="1" applyProtection="1">
      <alignment horizontal="right" vertical="center" wrapText="1"/>
      <protection locked="0"/>
    </xf>
    <xf numFmtId="38" fontId="32" fillId="0" borderId="227" xfId="1" applyFont="1" applyFill="1" applyBorder="1" applyAlignment="1" applyProtection="1">
      <alignment horizontal="right" vertical="center" wrapText="1"/>
      <protection locked="0"/>
    </xf>
    <xf numFmtId="38" fontId="32" fillId="0" borderId="231" xfId="1" applyFont="1" applyFill="1" applyBorder="1" applyAlignment="1" applyProtection="1">
      <alignment horizontal="right" vertical="center" wrapText="1"/>
      <protection locked="0"/>
    </xf>
    <xf numFmtId="38" fontId="32" fillId="0" borderId="230" xfId="1" applyFont="1" applyFill="1" applyBorder="1" applyAlignment="1" applyProtection="1">
      <alignment horizontal="right" vertical="center" wrapText="1"/>
      <protection locked="0"/>
    </xf>
    <xf numFmtId="38" fontId="6" fillId="0" borderId="28" xfId="1" applyFont="1" applyFill="1" applyBorder="1" applyAlignment="1" applyProtection="1">
      <alignment horizontal="right" vertical="center" wrapText="1"/>
    </xf>
    <xf numFmtId="38" fontId="6" fillId="0" borderId="26" xfId="1" applyFont="1" applyFill="1" applyBorder="1" applyAlignment="1" applyProtection="1">
      <alignment horizontal="right" vertical="center" wrapText="1"/>
    </xf>
    <xf numFmtId="38" fontId="6" fillId="0" borderId="49" xfId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6" fillId="0" borderId="31" xfId="0" quotePrefix="1" applyFont="1" applyFill="1" applyBorder="1" applyAlignment="1" applyProtection="1">
      <alignment horizontal="distributed" vertical="center" indent="2"/>
      <protection locked="0"/>
    </xf>
    <xf numFmtId="0" fontId="6" fillId="0" borderId="69" xfId="0" applyFont="1" applyFill="1" applyBorder="1" applyAlignment="1" applyProtection="1">
      <alignment horizontal="distributed" vertical="center" wrapText="1"/>
      <protection locked="0"/>
    </xf>
    <xf numFmtId="176" fontId="6" fillId="0" borderId="67" xfId="0" applyNumberFormat="1" applyFont="1" applyFill="1" applyBorder="1" applyAlignment="1" applyProtection="1">
      <alignment vertical="center"/>
      <protection locked="0"/>
    </xf>
    <xf numFmtId="176" fontId="6" fillId="0" borderId="68" xfId="0" applyNumberFormat="1" applyFont="1" applyFill="1" applyBorder="1" applyAlignment="1" applyProtection="1">
      <alignment vertical="center"/>
      <protection locked="0"/>
    </xf>
    <xf numFmtId="176" fontId="6" fillId="0" borderId="45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</xf>
    <xf numFmtId="176" fontId="6" fillId="0" borderId="44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 applyProtection="1">
      <alignment vertical="center"/>
      <protection locked="0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54" xfId="0" applyNumberFormat="1" applyFont="1" applyFill="1" applyBorder="1" applyAlignment="1" applyProtection="1">
      <alignment vertical="center"/>
      <protection locked="0"/>
    </xf>
    <xf numFmtId="176" fontId="6" fillId="0" borderId="55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vertical="center" shrinkToFit="1"/>
      <protection locked="0"/>
    </xf>
    <xf numFmtId="0" fontId="6" fillId="0" borderId="110" xfId="0" applyFont="1" applyFill="1" applyBorder="1" applyAlignment="1" applyProtection="1">
      <alignment horizontal="centerContinuous" vertical="center"/>
      <protection locked="0"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61" xfId="0" applyFont="1" applyFill="1" applyBorder="1" applyAlignment="1" applyProtection="1">
      <alignment horizontal="centerContinuous" vertical="center"/>
      <protection locked="0"/>
    </xf>
    <xf numFmtId="0" fontId="6" fillId="0" borderId="25" xfId="0" applyFont="1" applyFill="1" applyBorder="1" applyAlignment="1" applyProtection="1">
      <alignment horizontal="centerContinuous" vertical="center"/>
      <protection locked="0"/>
    </xf>
    <xf numFmtId="0" fontId="6" fillId="0" borderId="30" xfId="0" applyFont="1" applyFill="1" applyBorder="1" applyAlignment="1" applyProtection="1">
      <alignment horizontal="centerContinuous" vertical="center"/>
      <protection locked="0"/>
    </xf>
    <xf numFmtId="0" fontId="6" fillId="0" borderId="50" xfId="0" applyFont="1" applyFill="1" applyBorder="1" applyAlignment="1" applyProtection="1">
      <alignment horizontal="centerContinuous"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/>
      <protection locked="0"/>
    </xf>
    <xf numFmtId="0" fontId="6" fillId="0" borderId="232" xfId="0" applyFont="1" applyFill="1" applyBorder="1" applyAlignment="1" applyProtection="1">
      <alignment horizontal="center" vertical="center" shrinkToFit="1"/>
      <protection locked="0"/>
    </xf>
    <xf numFmtId="176" fontId="6" fillId="0" borderId="233" xfId="0" applyNumberFormat="1" applyFont="1" applyFill="1" applyBorder="1" applyAlignment="1" applyProtection="1">
      <alignment horizontal="right" vertical="center"/>
      <protection locked="0"/>
    </xf>
    <xf numFmtId="176" fontId="6" fillId="0" borderId="234" xfId="0" applyNumberFormat="1" applyFont="1" applyFill="1" applyBorder="1" applyAlignment="1" applyProtection="1">
      <alignment horizontal="right" vertical="center"/>
      <protection locked="0"/>
    </xf>
    <xf numFmtId="176" fontId="6" fillId="0" borderId="235" xfId="0" applyNumberFormat="1" applyFont="1" applyFill="1" applyBorder="1" applyAlignment="1" applyProtection="1">
      <alignment horizontal="right" vertical="center"/>
    </xf>
    <xf numFmtId="176" fontId="6" fillId="0" borderId="236" xfId="0" applyNumberFormat="1" applyFont="1" applyFill="1" applyBorder="1" applyAlignment="1" applyProtection="1">
      <alignment horizontal="right" vertical="center"/>
      <protection locked="0"/>
    </xf>
    <xf numFmtId="176" fontId="6" fillId="0" borderId="235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</xf>
    <xf numFmtId="176" fontId="6" fillId="0" borderId="237" xfId="0" applyNumberFormat="1" applyFont="1" applyFill="1" applyBorder="1" applyAlignment="1" applyProtection="1">
      <alignment vertical="center"/>
      <protection locked="0"/>
    </xf>
    <xf numFmtId="176" fontId="6" fillId="0" borderId="234" xfId="0" applyNumberFormat="1" applyFont="1" applyFill="1" applyBorder="1" applyAlignment="1" applyProtection="1">
      <alignment vertical="center"/>
      <protection locked="0"/>
    </xf>
    <xf numFmtId="176" fontId="6" fillId="0" borderId="235" xfId="0" applyNumberFormat="1" applyFont="1" applyFill="1" applyBorder="1" applyAlignment="1" applyProtection="1">
      <alignment vertical="center"/>
    </xf>
    <xf numFmtId="176" fontId="6" fillId="0" borderId="236" xfId="0" applyNumberFormat="1" applyFont="1" applyFill="1" applyBorder="1" applyAlignment="1" applyProtection="1">
      <alignment vertical="center"/>
      <protection locked="0"/>
    </xf>
    <xf numFmtId="176" fontId="6" fillId="0" borderId="236" xfId="0" applyNumberFormat="1" applyFont="1" applyFill="1" applyBorder="1" applyAlignment="1" applyProtection="1">
      <alignment vertical="center"/>
    </xf>
    <xf numFmtId="176" fontId="6" fillId="0" borderId="234" xfId="0" applyNumberFormat="1" applyFont="1" applyFill="1" applyBorder="1" applyAlignment="1" applyProtection="1">
      <alignment vertical="center"/>
    </xf>
    <xf numFmtId="176" fontId="6" fillId="0" borderId="128" xfId="0" applyNumberFormat="1" applyFont="1" applyFill="1" applyBorder="1" applyAlignment="1" applyProtection="1">
      <alignment vertical="center"/>
    </xf>
    <xf numFmtId="0" fontId="6" fillId="0" borderId="238" xfId="0" applyFont="1" applyFill="1" applyBorder="1" applyAlignment="1" applyProtection="1">
      <alignment horizontal="center" vertical="center" shrinkToFit="1"/>
      <protection locked="0"/>
    </xf>
    <xf numFmtId="176" fontId="6" fillId="0" borderId="239" xfId="0" applyNumberFormat="1" applyFont="1" applyFill="1" applyBorder="1" applyAlignment="1" applyProtection="1">
      <alignment horizontal="right" vertical="center"/>
      <protection locked="0"/>
    </xf>
    <xf numFmtId="176" fontId="6" fillId="0" borderId="123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  <protection locked="0"/>
    </xf>
    <xf numFmtId="176" fontId="16" fillId="0" borderId="240" xfId="0" applyNumberFormat="1" applyFont="1" applyFill="1" applyBorder="1" applyAlignment="1" applyProtection="1">
      <alignment horizontal="right" vertical="center"/>
      <protection locked="0"/>
    </xf>
    <xf numFmtId="176" fontId="16" fillId="0" borderId="130" xfId="0" applyNumberFormat="1" applyFont="1" applyFill="1" applyBorder="1" applyAlignment="1" applyProtection="1">
      <alignment horizontal="right" vertical="center"/>
      <protection locked="0"/>
    </xf>
    <xf numFmtId="176" fontId="16" fillId="0" borderId="241" xfId="0" applyNumberFormat="1" applyFont="1" applyFill="1" applyBorder="1" applyAlignment="1" applyProtection="1">
      <alignment horizontal="right" vertical="center"/>
      <protection locked="0"/>
    </xf>
    <xf numFmtId="176" fontId="16" fillId="0" borderId="242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vertical="center"/>
    </xf>
    <xf numFmtId="176" fontId="6" fillId="0" borderId="123" xfId="0" applyNumberFormat="1" applyFont="1" applyFill="1" applyBorder="1" applyAlignment="1" applyProtection="1">
      <alignment vertical="center"/>
    </xf>
    <xf numFmtId="176" fontId="6" fillId="0" borderId="124" xfId="0" applyNumberFormat="1" applyFont="1" applyFill="1" applyBorder="1" applyAlignment="1" applyProtection="1">
      <alignment vertical="center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176" fontId="6" fillId="0" borderId="67" xfId="0" applyNumberFormat="1" applyFont="1" applyFill="1" applyBorder="1" applyAlignment="1" applyProtection="1">
      <alignment horizontal="right" vertical="center"/>
      <protection locked="0"/>
    </xf>
    <xf numFmtId="176" fontId="6" fillId="0" borderId="45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</xf>
    <xf numFmtId="176" fontId="6" fillId="0" borderId="44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  <protection locked="0"/>
    </xf>
    <xf numFmtId="176" fontId="16" fillId="0" borderId="243" xfId="0" applyNumberFormat="1" applyFont="1" applyFill="1" applyBorder="1" applyAlignment="1" applyProtection="1">
      <alignment horizontal="right" vertical="center"/>
      <protection locked="0"/>
    </xf>
    <xf numFmtId="176" fontId="16" fillId="0" borderId="244" xfId="0" applyNumberFormat="1" applyFont="1" applyFill="1" applyBorder="1" applyAlignment="1" applyProtection="1">
      <alignment horizontal="right" vertical="center"/>
      <protection locked="0"/>
    </xf>
    <xf numFmtId="176" fontId="16" fillId="0" borderId="245" xfId="0" applyNumberFormat="1" applyFont="1" applyFill="1" applyBorder="1" applyAlignment="1" applyProtection="1">
      <alignment horizontal="right" vertical="center"/>
      <protection locked="0"/>
    </xf>
    <xf numFmtId="176" fontId="16" fillId="0" borderId="246" xfId="0" applyNumberFormat="1" applyFont="1" applyFill="1" applyBorder="1" applyAlignment="1" applyProtection="1">
      <alignment horizontal="right" vertical="center"/>
      <protection locked="0"/>
    </xf>
    <xf numFmtId="176" fontId="6" fillId="0" borderId="44" xfId="0" applyNumberFormat="1" applyFont="1" applyFill="1" applyBorder="1" applyAlignment="1" applyProtection="1">
      <alignment vertical="center"/>
    </xf>
    <xf numFmtId="176" fontId="6" fillId="0" borderId="45" xfId="0" applyNumberFormat="1" applyFont="1" applyFill="1" applyBorder="1" applyAlignment="1" applyProtection="1">
      <alignment vertical="center"/>
    </xf>
    <xf numFmtId="176" fontId="6" fillId="0" borderId="43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distributed"/>
      <protection locked="0"/>
    </xf>
    <xf numFmtId="177" fontId="6" fillId="0" borderId="53" xfId="0" applyNumberFormat="1" applyFont="1" applyFill="1" applyBorder="1" applyAlignment="1" applyProtection="1">
      <alignment horizontal="right" vertical="center"/>
    </xf>
    <xf numFmtId="177" fontId="6" fillId="0" borderId="55" xfId="0" applyNumberFormat="1" applyFont="1" applyFill="1" applyBorder="1" applyAlignment="1" applyProtection="1">
      <alignment horizontal="right" vertical="center"/>
    </xf>
    <xf numFmtId="177" fontId="6" fillId="0" borderId="21" xfId="0" applyNumberFormat="1" applyFont="1" applyFill="1" applyBorder="1" applyAlignment="1" applyProtection="1">
      <alignment horizontal="right" vertical="center"/>
    </xf>
    <xf numFmtId="177" fontId="6" fillId="0" borderId="56" xfId="0" applyNumberFormat="1" applyFont="1" applyFill="1" applyBorder="1" applyAlignment="1" applyProtection="1">
      <alignment horizontal="right" vertical="center"/>
    </xf>
    <xf numFmtId="177" fontId="6" fillId="0" borderId="29" xfId="0" applyNumberFormat="1" applyFont="1" applyFill="1" applyBorder="1" applyAlignment="1" applyProtection="1">
      <alignment horizontal="right"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177" fontId="6" fillId="0" borderId="5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vertical="center"/>
    </xf>
    <xf numFmtId="177" fontId="6" fillId="0" borderId="21" xfId="0" applyNumberFormat="1" applyFont="1" applyFill="1" applyBorder="1" applyAlignment="1" applyProtection="1">
      <alignment vertical="center"/>
    </xf>
    <xf numFmtId="177" fontId="6" fillId="0" borderId="56" xfId="0" applyNumberFormat="1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Continuous" vertical="center"/>
      <protection locked="0"/>
    </xf>
    <xf numFmtId="176" fontId="6" fillId="0" borderId="52" xfId="0" applyNumberFormat="1" applyFont="1" applyFill="1" applyBorder="1" applyAlignment="1" applyProtection="1">
      <alignment vertical="center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Continuous" vertical="center"/>
      <protection locked="0"/>
    </xf>
    <xf numFmtId="0" fontId="6" fillId="0" borderId="26" xfId="0" applyFont="1" applyFill="1" applyBorder="1" applyAlignment="1" applyProtection="1">
      <alignment horizontal="centerContinuous" vertical="center"/>
      <protection locked="0"/>
    </xf>
    <xf numFmtId="176" fontId="6" fillId="0" borderId="119" xfId="0" applyNumberFormat="1" applyFont="1" applyFill="1" applyBorder="1" applyProtection="1">
      <protection locked="0"/>
    </xf>
    <xf numFmtId="176" fontId="6" fillId="0" borderId="120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/>
    <xf numFmtId="176" fontId="6" fillId="0" borderId="122" xfId="0" applyNumberFormat="1" applyFont="1" applyFill="1" applyBorder="1" applyProtection="1">
      <protection locked="0"/>
    </xf>
    <xf numFmtId="176" fontId="6" fillId="0" borderId="123" xfId="0" applyNumberFormat="1" applyFont="1" applyFill="1" applyBorder="1" applyProtection="1">
      <protection locked="0"/>
    </xf>
    <xf numFmtId="176" fontId="6" fillId="0" borderId="122" xfId="0" applyNumberFormat="1" applyFont="1" applyFill="1" applyBorder="1" applyProtection="1"/>
    <xf numFmtId="176" fontId="6" fillId="0" borderId="123" xfId="0" applyNumberFormat="1" applyFont="1" applyFill="1" applyBorder="1" applyProtection="1"/>
    <xf numFmtId="176" fontId="6" fillId="0" borderId="124" xfId="0" applyNumberFormat="1" applyFont="1" applyFill="1" applyBorder="1" applyProtection="1"/>
    <xf numFmtId="176" fontId="6" fillId="0" borderId="27" xfId="0" applyNumberFormat="1" applyFont="1" applyFill="1" applyBorder="1" applyProtection="1"/>
    <xf numFmtId="176" fontId="6" fillId="0" borderId="22" xfId="0" applyNumberFormat="1" applyFont="1" applyFill="1" applyBorder="1" applyProtection="1"/>
    <xf numFmtId="176" fontId="6" fillId="0" borderId="0" xfId="0" applyNumberFormat="1" applyFont="1" applyFill="1" applyProtection="1">
      <protection locked="0"/>
    </xf>
    <xf numFmtId="176" fontId="6" fillId="0" borderId="10" xfId="0" applyNumberFormat="1" applyFont="1" applyFill="1" applyBorder="1" applyProtection="1"/>
    <xf numFmtId="176" fontId="6" fillId="0" borderId="42" xfId="0" applyNumberFormat="1" applyFont="1" applyFill="1" applyBorder="1" applyProtection="1">
      <protection locked="0"/>
    </xf>
    <xf numFmtId="176" fontId="6" fillId="0" borderId="37" xfId="0" applyNumberFormat="1" applyFont="1" applyFill="1" applyBorder="1" applyProtection="1">
      <protection locked="0"/>
    </xf>
    <xf numFmtId="176" fontId="6" fillId="0" borderId="42" xfId="0" applyNumberFormat="1" applyFont="1" applyFill="1" applyBorder="1" applyProtection="1"/>
    <xf numFmtId="176" fontId="6" fillId="0" borderId="37" xfId="0" applyNumberFormat="1" applyFont="1" applyFill="1" applyBorder="1" applyProtection="1"/>
    <xf numFmtId="176" fontId="6" fillId="0" borderId="32" xfId="0" applyNumberFormat="1" applyFont="1" applyFill="1" applyBorder="1" applyProtection="1"/>
    <xf numFmtId="176" fontId="6" fillId="0" borderId="199" xfId="0" applyNumberFormat="1" applyFont="1" applyFill="1" applyBorder="1" applyProtection="1">
      <protection locked="0"/>
    </xf>
    <xf numFmtId="176" fontId="6" fillId="0" borderId="200" xfId="0" applyNumberFormat="1" applyFont="1" applyFill="1" applyBorder="1" applyProtection="1">
      <protection locked="0"/>
    </xf>
    <xf numFmtId="176" fontId="6" fillId="0" borderId="201" xfId="0" applyNumberFormat="1" applyFont="1" applyFill="1" applyBorder="1" applyProtection="1">
      <protection locked="0"/>
    </xf>
    <xf numFmtId="176" fontId="6" fillId="0" borderId="201" xfId="0" applyNumberFormat="1" applyFont="1" applyFill="1" applyBorder="1" applyProtection="1"/>
    <xf numFmtId="176" fontId="6" fillId="0" borderId="202" xfId="0" applyNumberFormat="1" applyFont="1" applyFill="1" applyBorder="1" applyProtection="1">
      <protection locked="0"/>
    </xf>
    <xf numFmtId="176" fontId="6" fillId="0" borderId="203" xfId="0" applyNumberFormat="1" applyFont="1" applyFill="1" applyBorder="1" applyProtection="1">
      <protection locked="0"/>
    </xf>
    <xf numFmtId="176" fontId="6" fillId="0" borderId="202" xfId="0" applyNumberFormat="1" applyFont="1" applyFill="1" applyBorder="1" applyProtection="1"/>
    <xf numFmtId="176" fontId="6" fillId="0" borderId="203" xfId="0" applyNumberFormat="1" applyFont="1" applyFill="1" applyBorder="1" applyProtection="1"/>
    <xf numFmtId="176" fontId="6" fillId="0" borderId="127" xfId="0" applyNumberFormat="1" applyFont="1" applyFill="1" applyBorder="1" applyProtection="1"/>
    <xf numFmtId="176" fontId="6" fillId="0" borderId="54" xfId="0" applyNumberFormat="1" applyFont="1" applyFill="1" applyBorder="1" applyAlignment="1" applyProtection="1"/>
    <xf numFmtId="176" fontId="6" fillId="0" borderId="21" xfId="0" applyNumberFormat="1" applyFont="1" applyFill="1" applyBorder="1" applyProtection="1"/>
    <xf numFmtId="176" fontId="6" fillId="0" borderId="57" xfId="0" applyNumberFormat="1" applyFont="1" applyFill="1" applyBorder="1" applyProtection="1"/>
    <xf numFmtId="176" fontId="6" fillId="0" borderId="55" xfId="0" applyNumberFormat="1" applyFont="1" applyFill="1" applyBorder="1" applyProtection="1"/>
    <xf numFmtId="176" fontId="9" fillId="0" borderId="52" xfId="0" applyNumberFormat="1" applyFont="1" applyFill="1" applyBorder="1" applyProtection="1"/>
    <xf numFmtId="176" fontId="6" fillId="0" borderId="44" xfId="0" applyNumberFormat="1" applyFont="1" applyFill="1" applyBorder="1" applyAlignment="1" applyProtection="1">
      <alignment horizontal="right"/>
      <protection locked="0"/>
    </xf>
    <xf numFmtId="176" fontId="6" fillId="0" borderId="45" xfId="0" applyNumberFormat="1" applyFont="1" applyFill="1" applyBorder="1" applyAlignment="1" applyProtection="1">
      <alignment horizontal="right"/>
      <protection locked="0"/>
    </xf>
    <xf numFmtId="176" fontId="6" fillId="0" borderId="64" xfId="0" applyNumberFormat="1" applyFont="1" applyFill="1" applyBorder="1" applyAlignment="1" applyProtection="1">
      <alignment horizontal="right"/>
    </xf>
    <xf numFmtId="176" fontId="6" fillId="0" borderId="44" xfId="0" applyNumberFormat="1" applyFont="1" applyFill="1" applyBorder="1" applyAlignment="1" applyProtection="1">
      <alignment horizontal="right"/>
    </xf>
    <xf numFmtId="179" fontId="6" fillId="0" borderId="205" xfId="0" applyNumberFormat="1" applyFont="1" applyFill="1" applyBorder="1" applyAlignment="1" applyProtection="1">
      <alignment horizontal="right"/>
    </xf>
    <xf numFmtId="179" fontId="6" fillId="0" borderId="98" xfId="0" applyNumberFormat="1" applyFont="1" applyFill="1" applyBorder="1" applyAlignment="1" applyProtection="1">
      <alignment horizontal="right"/>
    </xf>
    <xf numFmtId="176" fontId="6" fillId="0" borderId="43" xfId="0" applyNumberFormat="1" applyFont="1" applyFill="1" applyBorder="1" applyAlignment="1" applyProtection="1">
      <alignment horizontal="right"/>
    </xf>
    <xf numFmtId="176" fontId="6" fillId="0" borderId="10" xfId="0" applyNumberFormat="1" applyFont="1" applyFill="1" applyBorder="1" applyAlignment="1" applyProtection="1">
      <alignment horizontal="right"/>
    </xf>
    <xf numFmtId="176" fontId="6" fillId="0" borderId="41" xfId="0" applyNumberFormat="1" applyFont="1" applyFill="1" applyBorder="1" applyAlignment="1" applyProtection="1">
      <alignment horizontal="right"/>
    </xf>
    <xf numFmtId="179" fontId="16" fillId="0" borderId="206" xfId="0" applyNumberFormat="1" applyFont="1" applyFill="1" applyBorder="1" applyAlignment="1" applyProtection="1">
      <alignment horizontal="right"/>
    </xf>
    <xf numFmtId="179" fontId="16" fillId="0" borderId="0" xfId="0" applyNumberFormat="1" applyFont="1" applyFill="1" applyBorder="1" applyAlignment="1" applyProtection="1">
      <alignment horizontal="right"/>
    </xf>
    <xf numFmtId="176" fontId="6" fillId="0" borderId="32" xfId="0" applyNumberFormat="1" applyFont="1" applyFill="1" applyBorder="1" applyAlignment="1" applyProtection="1">
      <alignment horizontal="right"/>
    </xf>
    <xf numFmtId="176" fontId="6" fillId="0" borderId="208" xfId="0" applyNumberFormat="1" applyFont="1" applyFill="1" applyBorder="1" applyAlignment="1" applyProtection="1">
      <alignment horizontal="right"/>
    </xf>
    <xf numFmtId="176" fontId="6" fillId="0" borderId="203" xfId="0" applyNumberFormat="1" applyFont="1" applyFill="1" applyBorder="1" applyAlignment="1" applyProtection="1">
      <alignment horizontal="right"/>
    </xf>
    <xf numFmtId="176" fontId="6" fillId="0" borderId="201" xfId="0" applyNumberFormat="1" applyFont="1" applyFill="1" applyBorder="1" applyAlignment="1" applyProtection="1">
      <alignment horizontal="right"/>
    </xf>
    <xf numFmtId="179" fontId="6" fillId="0" borderId="209" xfId="0" applyNumberFormat="1" applyFont="1" applyFill="1" applyBorder="1" applyAlignment="1" applyProtection="1">
      <alignment horizontal="right"/>
    </xf>
    <xf numFmtId="179" fontId="6" fillId="0" borderId="199" xfId="0" applyNumberFormat="1" applyFont="1" applyFill="1" applyBorder="1" applyAlignment="1" applyProtection="1">
      <alignment horizontal="right"/>
    </xf>
    <xf numFmtId="176" fontId="6" fillId="0" borderId="127" xfId="0" applyNumberFormat="1" applyFont="1" applyFill="1" applyBorder="1" applyAlignment="1" applyProtection="1">
      <alignment horizontal="right"/>
    </xf>
    <xf numFmtId="176" fontId="6" fillId="0" borderId="11" xfId="0" applyNumberFormat="1" applyFont="1" applyFill="1" applyBorder="1" applyAlignment="1" applyProtection="1">
      <alignment horizontal="right"/>
    </xf>
    <xf numFmtId="179" fontId="16" fillId="0" borderId="206" xfId="0" applyNumberFormat="1" applyFont="1" applyFill="1" applyBorder="1" applyAlignment="1" applyProtection="1">
      <alignment horizontal="right" vertical="center"/>
    </xf>
    <xf numFmtId="179" fontId="16" fillId="0" borderId="0" xfId="0" applyNumberFormat="1" applyFont="1" applyFill="1" applyBorder="1" applyAlignment="1" applyProtection="1">
      <alignment horizontal="right" vertical="center"/>
    </xf>
    <xf numFmtId="176" fontId="6" fillId="0" borderId="97" xfId="0" applyNumberFormat="1" applyFont="1" applyFill="1" applyBorder="1" applyProtection="1">
      <protection locked="0"/>
    </xf>
    <xf numFmtId="176" fontId="6" fillId="0" borderId="44" xfId="0" applyNumberFormat="1" applyFont="1" applyFill="1" applyBorder="1" applyProtection="1">
      <protection locked="0"/>
    </xf>
    <xf numFmtId="176" fontId="6" fillId="0" borderId="68" xfId="1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/>
    <xf numFmtId="176" fontId="6" fillId="0" borderId="43" xfId="0" applyNumberFormat="1" applyFont="1" applyFill="1" applyBorder="1" applyProtection="1"/>
    <xf numFmtId="176" fontId="6" fillId="0" borderId="54" xfId="0" applyNumberFormat="1" applyFont="1" applyFill="1" applyBorder="1" applyProtection="1"/>
    <xf numFmtId="176" fontId="6" fillId="0" borderId="54" xfId="1" applyNumberFormat="1" applyFont="1" applyFill="1" applyBorder="1" applyProtection="1"/>
    <xf numFmtId="176" fontId="6" fillId="0" borderId="52" xfId="0" applyNumberFormat="1" applyFont="1" applyFill="1" applyBorder="1" applyProtection="1"/>
    <xf numFmtId="179" fontId="9" fillId="0" borderId="0" xfId="0" quotePrefix="1" applyNumberFormat="1" applyFont="1" applyFill="1" applyBorder="1" applyAlignment="1" applyProtection="1">
      <alignment horizontal="right"/>
    </xf>
    <xf numFmtId="179" fontId="9" fillId="0" borderId="199" xfId="0" applyNumberFormat="1" applyFont="1" applyFill="1" applyBorder="1" applyAlignment="1" applyProtection="1">
      <alignment horizontal="right"/>
    </xf>
    <xf numFmtId="179" fontId="17" fillId="0" borderId="199" xfId="0" applyNumberFormat="1" applyFont="1" applyFill="1" applyBorder="1" applyAlignment="1" applyProtection="1">
      <alignment horizontal="right"/>
    </xf>
    <xf numFmtId="179" fontId="6" fillId="0" borderId="206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Protection="1"/>
    <xf numFmtId="176" fontId="6" fillId="0" borderId="38" xfId="0" applyNumberFormat="1" applyFont="1" applyFill="1" applyBorder="1" applyProtection="1"/>
    <xf numFmtId="179" fontId="16" fillId="0" borderId="209" xfId="0" applyNumberFormat="1" applyFont="1" applyFill="1" applyBorder="1" applyAlignment="1" applyProtection="1">
      <alignment horizontal="right"/>
    </xf>
    <xf numFmtId="176" fontId="6" fillId="0" borderId="201" xfId="0" applyNumberFormat="1" applyFont="1" applyFill="1" applyBorder="1" applyAlignment="1" applyProtection="1"/>
    <xf numFmtId="179" fontId="16" fillId="0" borderId="199" xfId="0" applyNumberFormat="1" applyFont="1" applyFill="1" applyBorder="1" applyAlignment="1" applyProtection="1">
      <alignment horizontal="right"/>
    </xf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176" fontId="6" fillId="0" borderId="37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</xf>
    <xf numFmtId="179" fontId="6" fillId="0" borderId="206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6" fontId="6" fillId="0" borderId="32" xfId="0" applyNumberFormat="1" applyFont="1" applyFill="1" applyBorder="1" applyAlignment="1" applyProtection="1">
      <alignment horizontal="right" vertical="center"/>
    </xf>
    <xf numFmtId="179" fontId="6" fillId="0" borderId="98" xfId="0" quotePrefix="1" applyNumberFormat="1" applyFont="1" applyFill="1" applyBorder="1" applyAlignment="1" applyProtection="1">
      <alignment horizontal="left"/>
    </xf>
    <xf numFmtId="176" fontId="6" fillId="0" borderId="79" xfId="0" applyNumberFormat="1" applyFont="1" applyFill="1" applyBorder="1" applyAlignment="1" applyProtection="1">
      <alignment horizontal="right"/>
      <protection locked="0"/>
    </xf>
    <xf numFmtId="176" fontId="6" fillId="0" borderId="72" xfId="0" applyNumberFormat="1" applyFont="1" applyFill="1" applyBorder="1" applyAlignment="1" applyProtection="1">
      <alignment horizontal="right"/>
      <protection locked="0"/>
    </xf>
    <xf numFmtId="176" fontId="6" fillId="0" borderId="15" xfId="0" applyNumberFormat="1" applyFont="1" applyFill="1" applyBorder="1" applyAlignment="1" applyProtection="1">
      <alignment horizontal="right"/>
    </xf>
    <xf numFmtId="176" fontId="6" fillId="0" borderId="79" xfId="0" applyNumberFormat="1" applyFont="1" applyFill="1" applyBorder="1" applyAlignment="1" applyProtection="1">
      <alignment horizontal="right"/>
    </xf>
    <xf numFmtId="179" fontId="6" fillId="0" borderId="210" xfId="0" applyNumberFormat="1" applyFont="1" applyFill="1" applyBorder="1" applyAlignment="1" applyProtection="1">
      <alignment horizontal="right"/>
    </xf>
    <xf numFmtId="179" fontId="6" fillId="0" borderId="14" xfId="0" quotePrefix="1" applyNumberFormat="1" applyFont="1" applyFill="1" applyBorder="1" applyAlignment="1" applyProtection="1">
      <alignment horizontal="left"/>
    </xf>
    <xf numFmtId="176" fontId="6" fillId="0" borderId="18" xfId="0" applyNumberFormat="1" applyFont="1" applyFill="1" applyBorder="1" applyAlignment="1" applyProtection="1">
      <alignment horizontal="right"/>
    </xf>
    <xf numFmtId="176" fontId="9" fillId="0" borderId="56" xfId="0" applyNumberFormat="1" applyFont="1" applyFill="1" applyBorder="1" applyProtection="1"/>
    <xf numFmtId="176" fontId="9" fillId="0" borderId="55" xfId="0" applyNumberFormat="1" applyFont="1" applyFill="1" applyBorder="1" applyProtection="1"/>
    <xf numFmtId="176" fontId="9" fillId="0" borderId="21" xfId="0" applyNumberFormat="1" applyFont="1" applyFill="1" applyBorder="1" applyProtection="1"/>
    <xf numFmtId="179" fontId="9" fillId="0" borderId="104" xfId="0" quotePrefix="1" applyNumberFormat="1" applyFont="1" applyFill="1" applyBorder="1" applyAlignment="1" applyProtection="1">
      <alignment horizontal="right"/>
    </xf>
    <xf numFmtId="179" fontId="9" fillId="0" borderId="27" xfId="0" quotePrefix="1" applyNumberFormat="1" applyFont="1" applyFill="1" applyBorder="1" applyAlignment="1" applyProtection="1">
      <alignment horizontal="right"/>
    </xf>
    <xf numFmtId="38" fontId="6" fillId="0" borderId="11" xfId="1" applyFont="1" applyFill="1" applyBorder="1" applyAlignment="1" applyProtection="1">
      <alignment horizontal="right" vertical="center" shrinkToFit="1"/>
      <protection locked="0"/>
    </xf>
    <xf numFmtId="38" fontId="6" fillId="0" borderId="12" xfId="1" applyFont="1" applyFill="1" applyBorder="1" applyAlignment="1" applyProtection="1">
      <alignment horizontal="right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178" fontId="6" fillId="0" borderId="82" xfId="0" applyNumberFormat="1" applyFont="1" applyFill="1" applyBorder="1" applyProtection="1">
      <protection locked="0"/>
    </xf>
    <xf numFmtId="178" fontId="6" fillId="0" borderId="46" xfId="0" applyNumberFormat="1" applyFont="1" applyFill="1" applyBorder="1" applyProtection="1">
      <protection locked="0"/>
    </xf>
    <xf numFmtId="178" fontId="6" fillId="0" borderId="68" xfId="0" applyNumberFormat="1" applyFont="1" applyFill="1" applyBorder="1" applyProtection="1">
      <protection locked="0"/>
    </xf>
    <xf numFmtId="178" fontId="11" fillId="0" borderId="0" xfId="10" applyNumberFormat="1" applyFont="1" applyFill="1" applyAlignment="1">
      <alignment vertical="center" shrinkToFit="1"/>
    </xf>
    <xf numFmtId="0" fontId="6" fillId="0" borderId="1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20" xfId="9" applyFont="1" applyFill="1" applyBorder="1" applyAlignment="1" applyProtection="1">
      <alignment horizontal="center" vertical="center"/>
      <protection locked="0"/>
    </xf>
    <xf numFmtId="0" fontId="6" fillId="0" borderId="4" xfId="9" quotePrefix="1" applyFont="1" applyFill="1" applyBorder="1" applyAlignment="1" applyProtection="1">
      <alignment horizontal="distributed" vertical="center"/>
      <protection locked="0"/>
    </xf>
    <xf numFmtId="0" fontId="6" fillId="0" borderId="12" xfId="9" quotePrefix="1" applyFont="1" applyFill="1" applyBorder="1" applyAlignment="1" applyProtection="1">
      <alignment horizontal="distributed" vertical="center"/>
      <protection locked="0"/>
    </xf>
    <xf numFmtId="0" fontId="6" fillId="0" borderId="23" xfId="9" quotePrefix="1" applyFont="1" applyFill="1" applyBorder="1" applyAlignment="1" applyProtection="1">
      <alignment horizontal="distributed" vertical="center"/>
      <protection locked="0"/>
    </xf>
    <xf numFmtId="0" fontId="6" fillId="0" borderId="5" xfId="9" applyFont="1" applyFill="1" applyBorder="1" applyAlignment="1" applyProtection="1">
      <alignment horizontal="center" vertical="center"/>
      <protection locked="0"/>
    </xf>
    <xf numFmtId="0" fontId="6" fillId="0" borderId="6" xfId="9" applyFont="1" applyFill="1" applyBorder="1" applyAlignment="1" applyProtection="1">
      <alignment horizontal="center" vertical="center"/>
      <protection locked="0"/>
    </xf>
    <xf numFmtId="0" fontId="6" fillId="0" borderId="215" xfId="9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 justifyLastLine="1"/>
      <protection locked="0"/>
    </xf>
    <xf numFmtId="0" fontId="6" fillId="0" borderId="95" xfId="9" applyFont="1" applyFill="1" applyBorder="1" applyAlignment="1" applyProtection="1">
      <alignment horizontal="center" vertical="center" justifyLastLine="1"/>
      <protection locked="0"/>
    </xf>
    <xf numFmtId="0" fontId="6" fillId="0" borderId="38" xfId="9" applyFont="1" applyFill="1" applyBorder="1" applyAlignment="1" applyProtection="1">
      <alignment horizontal="center" vertical="center" justifyLastLine="1"/>
      <protection locked="0"/>
    </xf>
    <xf numFmtId="0" fontId="6" fillId="0" borderId="97" xfId="9" applyFont="1" applyFill="1" applyBorder="1" applyAlignment="1" applyProtection="1">
      <alignment horizontal="center" vertical="center" justifyLastLine="1"/>
      <protection locked="0"/>
    </xf>
    <xf numFmtId="0" fontId="6" fillId="0" borderId="98" xfId="9" applyFont="1" applyFill="1" applyBorder="1" applyAlignment="1" applyProtection="1">
      <alignment horizontal="center" vertical="center" justifyLastLine="1"/>
      <protection locked="0"/>
    </xf>
    <xf numFmtId="0" fontId="6" fillId="0" borderId="43" xfId="9" applyFont="1" applyFill="1" applyBorder="1" applyAlignment="1" applyProtection="1">
      <alignment horizontal="center" vertical="center" justifyLastLine="1"/>
      <protection locked="0"/>
    </xf>
    <xf numFmtId="0" fontId="6" fillId="0" borderId="17" xfId="9" applyFont="1" applyFill="1" applyBorder="1" applyAlignment="1" applyProtection="1">
      <alignment horizontal="distributed" vertical="center" justifyLastLine="1"/>
      <protection locked="0"/>
    </xf>
    <xf numFmtId="0" fontId="6" fillId="0" borderId="14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distributed" vertical="center" justifyLastLine="1"/>
      <protection locked="0"/>
    </xf>
    <xf numFmtId="0" fontId="6" fillId="0" borderId="8" xfId="9" applyFont="1" applyFill="1" applyBorder="1" applyAlignment="1" applyProtection="1">
      <alignment horizontal="distributed" vertical="center" justifyLastLine="1"/>
      <protection locked="0"/>
    </xf>
    <xf numFmtId="0" fontId="6" fillId="0" borderId="19" xfId="9" applyFont="1" applyFill="1" applyBorder="1" applyAlignment="1" applyProtection="1">
      <alignment horizontal="distributed" vertical="center" justifyLastLine="1"/>
      <protection locked="0"/>
    </xf>
    <xf numFmtId="0" fontId="6" fillId="0" borderId="31" xfId="9" applyFont="1" applyFill="1" applyBorder="1" applyAlignment="1" applyProtection="1">
      <alignment horizontal="distributed" vertical="center" justifyLastLine="1"/>
      <protection locked="0"/>
    </xf>
    <xf numFmtId="0" fontId="6" fillId="0" borderId="13" xfId="9" applyFont="1" applyFill="1" applyBorder="1" applyAlignment="1" applyProtection="1">
      <alignment horizontal="distributed" vertical="center" justifyLastLine="1"/>
      <protection locked="0"/>
    </xf>
    <xf numFmtId="0" fontId="6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2" xfId="9" applyFont="1" applyFill="1" applyBorder="1" applyAlignment="1" applyProtection="1">
      <alignment horizontal="center" vertical="center" justifyLastLine="1"/>
      <protection locked="0"/>
    </xf>
    <xf numFmtId="0" fontId="6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16" xfId="9" applyFont="1" applyFill="1" applyBorder="1" applyAlignment="1" applyProtection="1">
      <alignment horizontal="distributed" vertical="center" justifyLastLine="1"/>
      <protection locked="0"/>
    </xf>
    <xf numFmtId="0" fontId="6" fillId="0" borderId="228" xfId="9" applyFont="1" applyFill="1" applyBorder="1" applyAlignment="1" applyProtection="1">
      <alignment horizontal="distributed" vertical="center" justifyLastLine="1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85" xfId="0" applyNumberFormat="1" applyFont="1" applyFill="1" applyBorder="1" applyAlignment="1" applyProtection="1">
      <alignment horizontal="center" vertical="center"/>
      <protection locked="0"/>
    </xf>
    <xf numFmtId="0" fontId="6" fillId="0" borderId="93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wrapText="1" shrinkToFit="1"/>
      <protection locked="0"/>
    </xf>
    <xf numFmtId="0" fontId="8" fillId="0" borderId="95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98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/>
      <protection locked="0"/>
    </xf>
    <xf numFmtId="0" fontId="6" fillId="0" borderId="95" xfId="9" applyFont="1" applyFill="1" applyBorder="1" applyAlignment="1" applyProtection="1">
      <alignment horizontal="center" vertical="center"/>
      <protection locked="0"/>
    </xf>
    <xf numFmtId="0" fontId="6" fillId="0" borderId="38" xfId="9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center" vertical="center"/>
      <protection locked="0"/>
    </xf>
    <xf numFmtId="0" fontId="6" fillId="0" borderId="98" xfId="9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16" xfId="9" applyFont="1" applyFill="1" applyBorder="1" applyAlignment="1" applyProtection="1">
      <alignment horizontal="center" vertical="center"/>
      <protection locked="0"/>
    </xf>
    <xf numFmtId="0" fontId="6" fillId="0" borderId="228" xfId="9" applyFont="1" applyFill="1" applyBorder="1" applyAlignment="1" applyProtection="1">
      <alignment horizontal="center" vertical="center"/>
      <protection locked="0"/>
    </xf>
    <xf numFmtId="0" fontId="11" fillId="0" borderId="94" xfId="0" applyFont="1" applyFill="1" applyBorder="1" applyAlignment="1" applyProtection="1">
      <alignment horizontal="distributed" vertical="center" indent="1"/>
      <protection locked="0"/>
    </xf>
    <xf numFmtId="0" fontId="11" fillId="0" borderId="95" xfId="0" applyFont="1" applyFill="1" applyBorder="1" applyAlignment="1" applyProtection="1">
      <alignment horizontal="distributed" vertical="center" indent="1"/>
      <protection locked="0"/>
    </xf>
    <xf numFmtId="0" fontId="11" fillId="0" borderId="2" xfId="0" applyFont="1" applyFill="1" applyBorder="1" applyAlignment="1" applyProtection="1">
      <alignment horizontal="distributed" vertical="center" indent="1"/>
      <protection locked="0"/>
    </xf>
    <xf numFmtId="0" fontId="11" fillId="0" borderId="96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distributed" vertical="center" indent="1"/>
      <protection locked="0"/>
    </xf>
    <xf numFmtId="0" fontId="11" fillId="0" borderId="10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/>
      <protection locked="0"/>
    </xf>
    <xf numFmtId="0" fontId="6" fillId="0" borderId="95" xfId="0" applyFont="1" applyFill="1" applyBorder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12" fillId="0" borderId="59" xfId="0" applyFont="1" applyFill="1" applyBorder="1" applyAlignment="1" applyProtection="1">
      <alignment horizontal="center" vertical="center" wrapText="1" shrinkToFit="1"/>
      <protection locked="0"/>
    </xf>
    <xf numFmtId="0" fontId="12" fillId="0" borderId="95" xfId="0" applyFont="1" applyFill="1" applyBorder="1" applyAlignment="1" applyProtection="1">
      <alignment horizontal="center" vertical="center" wrapText="1" shrinkToFit="1"/>
      <protection locked="0"/>
    </xf>
    <xf numFmtId="0" fontId="12" fillId="0" borderId="38" xfId="0" applyFont="1" applyFill="1" applyBorder="1" applyAlignment="1" applyProtection="1">
      <alignment horizontal="center" vertical="center" wrapText="1" shrinkToFit="1"/>
      <protection locked="0"/>
    </xf>
    <xf numFmtId="0" fontId="12" fillId="0" borderId="65" xfId="0" applyFont="1" applyFill="1" applyBorder="1" applyAlignment="1" applyProtection="1">
      <alignment horizontal="center" vertical="center" wrapText="1" shrinkToFit="1"/>
      <protection locked="0"/>
    </xf>
    <xf numFmtId="0" fontId="12" fillId="0" borderId="98" xfId="0" applyFont="1" applyFill="1" applyBorder="1" applyAlignment="1" applyProtection="1">
      <alignment horizontal="center" vertical="center" wrapText="1" shrinkToFit="1"/>
      <protection locked="0"/>
    </xf>
    <xf numFmtId="0" fontId="12" fillId="0" borderId="43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distributed" vertical="center" indent="1"/>
      <protection locked="0"/>
    </xf>
    <xf numFmtId="0" fontId="11" fillId="0" borderId="14" xfId="0" applyFont="1" applyFill="1" applyBorder="1" applyAlignment="1" applyProtection="1">
      <alignment horizontal="distributed" vertical="center" indent="1"/>
      <protection locked="0"/>
    </xf>
    <xf numFmtId="0" fontId="11" fillId="0" borderId="15" xfId="0" applyFont="1" applyFill="1" applyBorder="1" applyAlignment="1" applyProtection="1">
      <alignment horizontal="distributed" vertical="center" indent="1"/>
      <protection locked="0"/>
    </xf>
    <xf numFmtId="0" fontId="6" fillId="0" borderId="85" xfId="9" applyNumberFormat="1" applyFont="1" applyFill="1" applyBorder="1" applyAlignment="1" applyProtection="1">
      <alignment horizontal="center" vertical="center"/>
      <protection locked="0"/>
    </xf>
    <xf numFmtId="0" fontId="6" fillId="0" borderId="93" xfId="9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78" fontId="6" fillId="0" borderId="257" xfId="9" applyNumberFormat="1" applyFont="1" applyFill="1" applyBorder="1" applyAlignment="1" applyProtection="1">
      <alignment horizontal="right" vertical="center"/>
    </xf>
    <xf numFmtId="178" fontId="6" fillId="0" borderId="93" xfId="9" applyNumberFormat="1" applyFont="1" applyFill="1" applyBorder="1" applyAlignment="1" applyProtection="1">
      <alignment horizontal="right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197" xfId="9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178" fontId="6" fillId="0" borderId="59" xfId="9" applyNumberFormat="1" applyFont="1" applyFill="1" applyBorder="1" applyAlignment="1" applyProtection="1">
      <alignment horizontal="right" vertical="center"/>
    </xf>
    <xf numFmtId="178" fontId="6" fillId="0" borderId="38" xfId="9" applyNumberFormat="1" applyFont="1" applyFill="1" applyBorder="1" applyAlignment="1" applyProtection="1">
      <alignment horizontal="right" vertical="center"/>
    </xf>
    <xf numFmtId="178" fontId="6" fillId="0" borderId="60" xfId="9" applyNumberFormat="1" applyFont="1" applyFill="1" applyBorder="1" applyAlignment="1" applyProtection="1">
      <alignment horizontal="right" vertical="center"/>
    </xf>
    <xf numFmtId="178" fontId="6" fillId="0" borderId="32" xfId="9" applyNumberFormat="1" applyFont="1" applyFill="1" applyBorder="1" applyAlignment="1" applyProtection="1">
      <alignment horizontal="right" vertical="center"/>
    </xf>
    <xf numFmtId="178" fontId="6" fillId="0" borderId="65" xfId="9" applyNumberFormat="1" applyFont="1" applyFill="1" applyBorder="1" applyAlignment="1" applyProtection="1">
      <alignment horizontal="right" vertical="center"/>
    </xf>
    <xf numFmtId="178" fontId="6" fillId="0" borderId="43" xfId="9" applyNumberFormat="1" applyFont="1" applyFill="1" applyBorder="1" applyAlignment="1" applyProtection="1">
      <alignment horizontal="right" vertical="center"/>
    </xf>
    <xf numFmtId="178" fontId="6" fillId="0" borderId="17" xfId="9" applyNumberFormat="1" applyFont="1" applyFill="1" applyBorder="1" applyAlignment="1" applyProtection="1">
      <alignment horizontal="right" vertical="center"/>
    </xf>
    <xf numFmtId="178" fontId="6" fillId="0" borderId="18" xfId="9" applyNumberFormat="1" applyFont="1" applyFill="1" applyBorder="1" applyAlignment="1" applyProtection="1">
      <alignment horizontal="right" vertical="center"/>
    </xf>
    <xf numFmtId="178" fontId="6" fillId="0" borderId="197" xfId="9" applyNumberFormat="1" applyFont="1" applyFill="1" applyBorder="1" applyAlignment="1" applyProtection="1">
      <alignment horizontal="right" vertical="center"/>
    </xf>
    <xf numFmtId="178" fontId="6" fillId="0" borderId="49" xfId="9" applyNumberFormat="1" applyFont="1" applyFill="1" applyBorder="1" applyAlignment="1" applyProtection="1">
      <alignment horizontal="right" vertical="center"/>
    </xf>
    <xf numFmtId="0" fontId="6" fillId="0" borderId="7" xfId="9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distributed" vertical="center" justifyLastLine="1"/>
      <protection locked="0"/>
    </xf>
    <xf numFmtId="0" fontId="6" fillId="0" borderId="98" xfId="9" applyFont="1" applyFill="1" applyBorder="1" applyAlignment="1" applyProtection="1">
      <alignment horizontal="distributed" vertical="center" justifyLastLine="1"/>
      <protection locked="0"/>
    </xf>
    <xf numFmtId="0" fontId="6" fillId="0" borderId="64" xfId="9" applyFont="1" applyFill="1" applyBorder="1" applyAlignment="1" applyProtection="1">
      <alignment horizontal="distributed" vertical="center" justifyLastLine="1"/>
      <protection locked="0"/>
    </xf>
    <xf numFmtId="0" fontId="6" fillId="0" borderId="65" xfId="9" applyFont="1" applyFill="1" applyBorder="1" applyAlignment="1" applyProtection="1">
      <alignment horizontal="distributed" vertical="center" justifyLastLine="1"/>
      <protection locked="0"/>
    </xf>
    <xf numFmtId="0" fontId="6" fillId="0" borderId="17" xfId="9" applyFont="1" applyFill="1" applyBorder="1" applyAlignment="1" applyProtection="1">
      <alignment horizontal="center" vertical="center" justifyLastLine="1"/>
      <protection locked="0"/>
    </xf>
    <xf numFmtId="0" fontId="6" fillId="0" borderId="14" xfId="9" applyFont="1" applyFill="1" applyBorder="1" applyAlignment="1" applyProtection="1">
      <alignment horizontal="center" vertical="center" justifyLastLine="1"/>
      <protection locked="0"/>
    </xf>
    <xf numFmtId="0" fontId="6" fillId="0" borderId="18" xfId="9" applyFont="1" applyFill="1" applyBorder="1" applyAlignment="1" applyProtection="1">
      <alignment horizontal="center" vertical="center" justifyLastLine="1"/>
      <protection locked="0"/>
    </xf>
    <xf numFmtId="0" fontId="8" fillId="0" borderId="94" xfId="9" applyFont="1" applyFill="1" applyBorder="1" applyAlignment="1" applyProtection="1">
      <alignment horizontal="center" vertical="center" wrapText="1"/>
      <protection locked="0"/>
    </xf>
    <xf numFmtId="0" fontId="8" fillId="0" borderId="38" xfId="9" applyFont="1" applyFill="1" applyBorder="1" applyAlignment="1" applyProtection="1">
      <alignment horizontal="center" vertical="center" wrapText="1"/>
      <protection locked="0"/>
    </xf>
    <xf numFmtId="0" fontId="8" fillId="0" borderId="97" xfId="9" applyFont="1" applyFill="1" applyBorder="1" applyAlignment="1" applyProtection="1">
      <alignment horizontal="center" vertical="center" wrapText="1"/>
      <protection locked="0"/>
    </xf>
    <xf numFmtId="0" fontId="8" fillId="0" borderId="43" xfId="9" applyFont="1" applyFill="1" applyBorder="1" applyAlignment="1" applyProtection="1">
      <alignment horizontal="center" vertical="center" wrapText="1"/>
      <protection locked="0"/>
    </xf>
    <xf numFmtId="0" fontId="9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9" fillId="0" borderId="22" xfId="9" applyFont="1" applyFill="1" applyBorder="1" applyAlignment="1" applyProtection="1">
      <alignment horizontal="center" vertical="center" justifyLastLine="1"/>
      <protection locked="0"/>
    </xf>
    <xf numFmtId="0" fontId="9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9" fillId="0" borderId="83" xfId="9" applyFont="1" applyFill="1" applyBorder="1" applyAlignment="1" applyProtection="1">
      <alignment horizontal="distributed" vertical="center" justifyLastLine="1"/>
      <protection locked="0"/>
    </xf>
    <xf numFmtId="0" fontId="9" fillId="0" borderId="61" xfId="9" applyFont="1" applyFill="1" applyBorder="1" applyAlignment="1" applyProtection="1">
      <alignment horizontal="distributed" vertical="center" justifyLastLine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43" xfId="0" applyFont="1" applyFill="1" applyBorder="1" applyAlignment="1" applyProtection="1">
      <alignment horizontal="distributed" vertical="center" indent="1"/>
      <protection locked="0"/>
    </xf>
    <xf numFmtId="0" fontId="6" fillId="0" borderId="144" xfId="0" applyFont="1" applyFill="1" applyBorder="1" applyAlignment="1" applyProtection="1">
      <alignment horizontal="distributed" vertical="center" indent="1"/>
      <protection locked="0"/>
    </xf>
    <xf numFmtId="0" fontId="6" fillId="0" borderId="135" xfId="0" applyFont="1" applyFill="1" applyBorder="1" applyAlignment="1" applyProtection="1">
      <alignment horizontal="distributed" vertical="center" indent="1"/>
      <protection locked="0"/>
    </xf>
    <xf numFmtId="0" fontId="6" fillId="0" borderId="136" xfId="0" applyFont="1" applyFill="1" applyBorder="1" applyAlignment="1" applyProtection="1">
      <alignment horizontal="distributed" vertical="center" indent="1"/>
      <protection locked="0"/>
    </xf>
    <xf numFmtId="0" fontId="6" fillId="0" borderId="141" xfId="0" applyFont="1" applyFill="1" applyBorder="1" applyAlignment="1" applyProtection="1">
      <alignment horizontal="distributed" vertical="center" indent="1"/>
      <protection locked="0"/>
    </xf>
    <xf numFmtId="0" fontId="6" fillId="0" borderId="142" xfId="0" applyFont="1" applyFill="1" applyBorder="1" applyAlignment="1" applyProtection="1">
      <alignment horizontal="distributed" vertical="center" indent="1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75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 justifyLastLine="1"/>
      <protection locked="0"/>
    </xf>
    <xf numFmtId="0" fontId="6" fillId="0" borderId="38" xfId="0" applyFont="1" applyFill="1" applyBorder="1" applyAlignment="1" applyProtection="1">
      <alignment horizontal="center" vertical="center" justifyLastLine="1"/>
      <protection locked="0"/>
    </xf>
    <xf numFmtId="0" fontId="6" fillId="0" borderId="60" xfId="0" applyFont="1" applyFill="1" applyBorder="1" applyAlignment="1" applyProtection="1">
      <alignment horizontal="center" vertical="center" justifyLastLine="1"/>
      <protection locked="0"/>
    </xf>
    <xf numFmtId="0" fontId="6" fillId="0" borderId="32" xfId="0" applyFont="1" applyFill="1" applyBorder="1" applyAlignment="1" applyProtection="1">
      <alignment horizontal="center" vertical="center" justifyLastLine="1"/>
      <protection locked="0"/>
    </xf>
    <xf numFmtId="0" fontId="6" fillId="0" borderId="65" xfId="0" applyFont="1" applyFill="1" applyBorder="1" applyAlignment="1" applyProtection="1">
      <alignment horizontal="center" vertical="center" justifyLastLine="1"/>
      <protection locked="0"/>
    </xf>
    <xf numFmtId="0" fontId="6" fillId="0" borderId="43" xfId="0" applyFont="1" applyFill="1" applyBorder="1" applyAlignment="1" applyProtection="1">
      <alignment horizontal="center" vertical="center" justifyLastLine="1"/>
      <protection locked="0"/>
    </xf>
    <xf numFmtId="0" fontId="6" fillId="0" borderId="99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94" xfId="0" applyNumberFormat="1" applyFont="1" applyFill="1" applyBorder="1" applyAlignment="1" applyProtection="1">
      <alignment horizontal="distributed" vertical="center"/>
      <protection locked="0"/>
    </xf>
    <xf numFmtId="0" fontId="6" fillId="0" borderId="2" xfId="0" applyNumberFormat="1" applyFont="1" applyFill="1" applyBorder="1" applyAlignment="1" applyProtection="1">
      <alignment horizontal="distributed" vertical="center"/>
      <protection locked="0"/>
    </xf>
    <xf numFmtId="0" fontId="6" fillId="0" borderId="5" xfId="0" applyNumberFormat="1" applyFont="1" applyFill="1" applyBorder="1" applyAlignment="1" applyProtection="1">
      <alignment horizontal="distributed" vertical="center"/>
      <protection locked="0"/>
    </xf>
    <xf numFmtId="0" fontId="6" fillId="0" borderId="108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justifyLastLine="1"/>
      <protection locked="0"/>
    </xf>
    <xf numFmtId="0" fontId="6" fillId="0" borderId="10" xfId="0" applyFont="1" applyFill="1" applyBorder="1" applyAlignment="1" applyProtection="1">
      <alignment horizontal="center" vertical="center" justifyLastLine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right" vertical="center" shrinkToFit="1"/>
    </xf>
    <xf numFmtId="176" fontId="6" fillId="0" borderId="58" xfId="0" applyNumberFormat="1" applyFont="1" applyFill="1" applyBorder="1" applyAlignment="1" applyProtection="1">
      <alignment horizontal="right" vertical="center" shrinkToFit="1"/>
    </xf>
    <xf numFmtId="176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6" fontId="6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</xf>
    <xf numFmtId="0" fontId="6" fillId="0" borderId="17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distributed" vertical="center" justifyLastLine="1"/>
      <protection locked="0"/>
    </xf>
    <xf numFmtId="0" fontId="6" fillId="0" borderId="15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38" fontId="6" fillId="0" borderId="16" xfId="1" applyFont="1" applyFill="1" applyBorder="1" applyAlignment="1" applyProtection="1">
      <alignment horizontal="right" vertical="center" shrinkToFit="1"/>
      <protection locked="0"/>
    </xf>
    <xf numFmtId="38" fontId="6" fillId="0" borderId="134" xfId="1" applyFont="1" applyFill="1" applyBorder="1" applyAlignment="1" applyProtection="1">
      <alignment horizontal="right" vertical="center" shrinkToFit="1"/>
      <protection locked="0"/>
    </xf>
    <xf numFmtId="38" fontId="6" fillId="0" borderId="125" xfId="1" applyFont="1" applyFill="1" applyBorder="1" applyAlignment="1" applyProtection="1">
      <alignment horizontal="right" vertical="center" shrinkToFit="1"/>
      <protection locked="0"/>
    </xf>
    <xf numFmtId="38" fontId="6" fillId="0" borderId="146" xfId="1" applyFont="1" applyFill="1" applyBorder="1" applyAlignment="1" applyProtection="1">
      <alignment horizontal="right" vertical="center" shrinkToFit="1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51" xfId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6" fillId="0" borderId="23" xfId="0" applyFont="1" applyFill="1" applyBorder="1" applyAlignment="1" applyProtection="1">
      <alignment horizontal="distributed" vertical="center" justifyLastLine="1"/>
      <protection locked="0"/>
    </xf>
    <xf numFmtId="0" fontId="6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66" xfId="0" applyFont="1" applyFill="1" applyBorder="1" applyAlignment="1" applyProtection="1">
      <alignment horizontal="distributed" vertical="center"/>
      <protection locked="0"/>
    </xf>
    <xf numFmtId="38" fontId="6" fillId="0" borderId="11" xfId="1" applyFont="1" applyFill="1" applyBorder="1" applyAlignment="1" applyProtection="1">
      <alignment horizontal="right" vertical="center" shrinkToFit="1"/>
      <protection locked="0"/>
    </xf>
    <xf numFmtId="38" fontId="6" fillId="0" borderId="12" xfId="1" applyFont="1" applyFill="1" applyBorder="1" applyAlignment="1" applyProtection="1">
      <alignment horizontal="right" vertical="center" shrinkToFit="1"/>
      <protection locked="0"/>
    </xf>
    <xf numFmtId="38" fontId="6" fillId="0" borderId="70" xfId="1" applyFont="1" applyFill="1" applyBorder="1" applyAlignment="1" applyProtection="1">
      <alignment horizontal="right" vertical="center" shrinkToFit="1"/>
      <protection locked="0"/>
    </xf>
    <xf numFmtId="38" fontId="6" fillId="0" borderId="115" xfId="1" applyFont="1" applyFill="1" applyBorder="1" applyAlignment="1" applyProtection="1">
      <alignment horizontal="right" vertical="center" shrinkToFit="1"/>
      <protection locked="0"/>
    </xf>
    <xf numFmtId="38" fontId="6" fillId="0" borderId="147" xfId="1" applyFont="1" applyFill="1" applyBorder="1" applyAlignment="1" applyProtection="1">
      <alignment horizontal="right" vertical="center" shrinkToFit="1"/>
      <protection locked="0"/>
    </xf>
    <xf numFmtId="38" fontId="6" fillId="0" borderId="148" xfId="1" applyFont="1" applyFill="1" applyBorder="1" applyAlignment="1" applyProtection="1">
      <alignment horizontal="right" vertical="center" shrinkToFit="1"/>
      <protection locked="0"/>
    </xf>
    <xf numFmtId="38" fontId="6" fillId="0" borderId="58" xfId="1" applyFont="1" applyFill="1" applyBorder="1" applyAlignment="1" applyProtection="1">
      <alignment horizontal="right" vertical="center" shrinkToFit="1"/>
      <protection locked="0"/>
    </xf>
    <xf numFmtId="38" fontId="6" fillId="0" borderId="62" xfId="1" applyFont="1" applyFill="1" applyBorder="1" applyAlignment="1" applyProtection="1">
      <alignment horizontal="right" vertical="center" shrinkToFit="1"/>
      <protection locked="0"/>
    </xf>
    <xf numFmtId="0" fontId="6" fillId="0" borderId="113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justifyLastLine="1"/>
      <protection locked="0"/>
    </xf>
    <xf numFmtId="0" fontId="6" fillId="0" borderId="9" xfId="0" applyFont="1" applyFill="1" applyBorder="1" applyAlignment="1" applyProtection="1">
      <alignment horizontal="center" vertical="center" justifyLastLine="1"/>
      <protection locked="0"/>
    </xf>
    <xf numFmtId="0" fontId="6" fillId="0" borderId="20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 justifyLastLine="1"/>
      <protection locked="0"/>
    </xf>
    <xf numFmtId="0" fontId="6" fillId="0" borderId="11" xfId="0" applyFont="1" applyFill="1" applyBorder="1" applyAlignment="1" applyProtection="1">
      <alignment horizontal="center" vertical="center" justifyLastLine="1"/>
      <protection locked="0"/>
    </xf>
    <xf numFmtId="0" fontId="6" fillId="0" borderId="22" xfId="0" applyFont="1" applyFill="1" applyBorder="1" applyAlignment="1" applyProtection="1">
      <alignment horizontal="center" vertical="center" justifyLastLine="1"/>
      <protection locked="0"/>
    </xf>
    <xf numFmtId="0" fontId="6" fillId="0" borderId="61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5" xfId="0" applyNumberFormat="1" applyFont="1" applyFill="1" applyBorder="1" applyAlignment="1" applyProtection="1">
      <alignment horizontal="distributed" vertical="center"/>
      <protection locked="0"/>
    </xf>
    <xf numFmtId="0" fontId="6" fillId="0" borderId="93" xfId="0" applyNumberFormat="1" applyFont="1" applyFill="1" applyBorder="1" applyAlignment="1" applyProtection="1">
      <alignment horizontal="distributed" vertical="center"/>
      <protection locked="0"/>
    </xf>
    <xf numFmtId="0" fontId="6" fillId="0" borderId="150" xfId="0" applyNumberFormat="1" applyFont="1" applyFill="1" applyBorder="1" applyAlignment="1" applyProtection="1">
      <alignment horizontal="distributed" vertical="center"/>
      <protection locked="0"/>
    </xf>
    <xf numFmtId="0" fontId="6" fillId="0" borderId="142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99" xfId="0" applyNumberFormat="1" applyFont="1" applyFill="1" applyBorder="1" applyAlignment="1" applyProtection="1">
      <alignment horizontal="center" vertical="center"/>
    </xf>
    <xf numFmtId="0" fontId="6" fillId="0" borderId="5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distributed" vertical="center"/>
      <protection locked="0"/>
    </xf>
    <xf numFmtId="0" fontId="6" fillId="0" borderId="95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NumberFormat="1" applyFont="1" applyFill="1" applyBorder="1" applyAlignment="1" applyProtection="1">
      <alignment horizontal="distributed" vertical="center"/>
      <protection locked="0"/>
    </xf>
    <xf numFmtId="0" fontId="6" fillId="0" borderId="149" xfId="0" applyNumberFormat="1" applyFont="1" applyFill="1" applyBorder="1" applyAlignment="1" applyProtection="1">
      <alignment horizontal="distributed" vertical="center"/>
      <protection locked="0"/>
    </xf>
    <xf numFmtId="0" fontId="6" fillId="0" borderId="136" xfId="0" applyNumberFormat="1" applyFont="1" applyFill="1" applyBorder="1" applyAlignment="1" applyProtection="1">
      <alignment horizontal="distributed" vertical="center"/>
      <protection locked="0"/>
    </xf>
    <xf numFmtId="0" fontId="6" fillId="0" borderId="8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6" fillId="0" borderId="155" xfId="0" applyNumberFormat="1" applyFont="1" applyFill="1" applyBorder="1" applyAlignment="1" applyProtection="1">
      <alignment horizontal="distributed" vertical="center"/>
      <protection locked="0"/>
    </xf>
    <xf numFmtId="0" fontId="6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175" xfId="0" applyNumberFormat="1" applyFont="1" applyFill="1" applyBorder="1" applyAlignment="1" applyProtection="1">
      <alignment horizontal="distributed" vertical="center"/>
      <protection locked="0"/>
    </xf>
    <xf numFmtId="0" fontId="6" fillId="0" borderId="128" xfId="0" applyNumberFormat="1" applyFont="1" applyFill="1" applyBorder="1" applyAlignment="1" applyProtection="1">
      <alignment horizontal="distributed" vertical="center"/>
      <protection locked="0"/>
    </xf>
    <xf numFmtId="0" fontId="6" fillId="0" borderId="152" xfId="0" applyNumberFormat="1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5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74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22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7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98" xfId="0" applyFont="1" applyFill="1" applyBorder="1" applyAlignment="1" applyProtection="1">
      <alignment horizontal="distributed" vertical="center" justifyLastLine="1"/>
      <protection locked="0"/>
    </xf>
    <xf numFmtId="0" fontId="6" fillId="0" borderId="10" xfId="0" applyFont="1" applyFill="1" applyBorder="1" applyAlignment="1" applyProtection="1">
      <alignment horizontal="distributed" vertical="center" justifyLastLine="1"/>
      <protection locked="0"/>
    </xf>
    <xf numFmtId="0" fontId="6" fillId="0" borderId="73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6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9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 indent="1"/>
      <protection locked="0"/>
    </xf>
    <xf numFmtId="0" fontId="10" fillId="0" borderId="101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132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13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6" fillId="0" borderId="132" xfId="0" applyFont="1" applyFill="1" applyBorder="1" applyAlignment="1" applyProtection="1">
      <alignment horizontal="center" vertical="center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163" xfId="0" applyFont="1" applyFill="1" applyBorder="1" applyAlignment="1" applyProtection="1">
      <alignment horizontal="center" vertical="center" wrapText="1"/>
      <protection locked="0"/>
    </xf>
    <xf numFmtId="0" fontId="6" fillId="0" borderId="13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64" xfId="0" applyFont="1" applyFill="1" applyBorder="1" applyAlignment="1" applyProtection="1">
      <alignment horizontal="center" vertical="center" wrapText="1"/>
      <protection locked="0"/>
    </xf>
    <xf numFmtId="0" fontId="6" fillId="0" borderId="171" xfId="0" applyFont="1" applyFill="1" applyBorder="1" applyAlignment="1" applyProtection="1">
      <alignment horizontal="center" vertical="center"/>
      <protection locked="0"/>
    </xf>
    <xf numFmtId="0" fontId="6" fillId="0" borderId="17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22" fillId="0" borderId="132" xfId="0" applyFont="1" applyFill="1" applyBorder="1" applyAlignment="1" applyProtection="1">
      <alignment horizontal="center" vertical="center" wrapText="1"/>
      <protection locked="0"/>
    </xf>
    <xf numFmtId="0" fontId="22" fillId="0" borderId="96" xfId="0" applyFont="1" applyFill="1" applyBorder="1" applyAlignment="1" applyProtection="1">
      <alignment horizontal="center" vertical="center"/>
      <protection locked="0"/>
    </xf>
    <xf numFmtId="0" fontId="22" fillId="0" borderId="97" xfId="0" applyFont="1" applyFill="1" applyBorder="1" applyAlignment="1" applyProtection="1">
      <alignment horizontal="center" vertical="center"/>
      <protection locked="0"/>
    </xf>
    <xf numFmtId="0" fontId="22" fillId="0" borderId="134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132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6" fillId="0" borderId="97" xfId="0" applyFont="1" applyFill="1" applyBorder="1" applyAlignment="1" applyProtection="1">
      <alignment horizontal="distributed" vertical="center" justifyLastLine="1"/>
      <protection locked="0"/>
    </xf>
    <xf numFmtId="0" fontId="6" fillId="0" borderId="43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1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22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76" xfId="0" applyFont="1" applyFill="1" applyBorder="1" applyAlignment="1" applyProtection="1">
      <alignment horizontal="center" vertical="distributed" textRotation="255"/>
      <protection locked="0"/>
    </xf>
    <xf numFmtId="0" fontId="6" fillId="0" borderId="42" xfId="0" applyFont="1" applyFill="1" applyBorder="1" applyAlignment="1" applyProtection="1">
      <alignment horizontal="center" vertical="distributed" textRotation="255"/>
      <protection locked="0"/>
    </xf>
    <xf numFmtId="0" fontId="6" fillId="0" borderId="57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54" xfId="0" applyFont="1" applyFill="1" applyBorder="1" applyAlignment="1" applyProtection="1">
      <alignment horizontal="center" vertical="distributed" textRotation="255"/>
      <protection locked="0"/>
    </xf>
    <xf numFmtId="0" fontId="6" fillId="0" borderId="74" xfId="0" applyFont="1" applyFill="1" applyBorder="1" applyAlignment="1" applyProtection="1">
      <alignment horizontal="center" vertical="distributed" textRotation="255"/>
      <protection locked="0"/>
    </xf>
    <xf numFmtId="0" fontId="6" fillId="0" borderId="37" xfId="0" applyFont="1" applyFill="1" applyBorder="1" applyAlignment="1" applyProtection="1">
      <alignment horizontal="center" vertical="distributed" textRotation="255"/>
      <protection locked="0"/>
    </xf>
    <xf numFmtId="0" fontId="6" fillId="0" borderId="55" xfId="0" applyFont="1" applyFill="1" applyBorder="1" applyAlignment="1" applyProtection="1">
      <alignment horizontal="center" vertical="distributed" textRotation="255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40" xfId="0" applyFont="1" applyFill="1" applyBorder="1" applyAlignment="1" applyProtection="1">
      <alignment horizontal="center" vertical="distributed" textRotation="255"/>
      <protection locked="0"/>
    </xf>
    <xf numFmtId="0" fontId="9" fillId="0" borderId="54" xfId="0" applyFont="1" applyFill="1" applyBorder="1" applyAlignment="1" applyProtection="1">
      <alignment horizontal="center" vertical="distributed" textRotation="255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102" xfId="0" applyFont="1" applyFill="1" applyBorder="1" applyAlignment="1" applyProtection="1">
      <alignment horizontal="center" vertical="distributed" textRotation="255"/>
      <protection locked="0"/>
    </xf>
    <xf numFmtId="0" fontId="9" fillId="0" borderId="101" xfId="0" applyFont="1" applyFill="1" applyBorder="1" applyAlignment="1" applyProtection="1">
      <alignment horizontal="center" vertical="distributed" textRotation="255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4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16" xfId="0" applyFont="1" applyFill="1" applyBorder="1" applyAlignment="1" applyProtection="1">
      <alignment horizontal="center" vertical="distributed" textRotation="255"/>
      <protection locked="0"/>
    </xf>
    <xf numFmtId="0" fontId="6" fillId="0" borderId="11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horizontal="center" vertical="distributed" textRotation="255"/>
      <protection locked="0"/>
    </xf>
    <xf numFmtId="0" fontId="6" fillId="0" borderId="74" xfId="0" applyFont="1" applyFill="1" applyBorder="1" applyAlignment="1" applyProtection="1">
      <alignment horizontal="distributed" vertical="distributed" textRotation="255"/>
      <protection locked="0"/>
    </xf>
    <xf numFmtId="0" fontId="6" fillId="0" borderId="37" xfId="0" applyFont="1" applyFill="1" applyBorder="1" applyAlignment="1" applyProtection="1">
      <alignment horizontal="distributed" vertical="distributed" textRotation="255"/>
      <protection locked="0"/>
    </xf>
    <xf numFmtId="0" fontId="6" fillId="0" borderId="55" xfId="0" applyFont="1" applyFill="1" applyBorder="1" applyAlignment="1" applyProtection="1">
      <alignment horizontal="distributed" vertical="distributed" textRotation="255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9" fillId="0" borderId="59" xfId="0" applyFont="1" applyFill="1" applyBorder="1" applyAlignment="1" applyProtection="1">
      <alignment horizontal="distributed" vertical="center" wrapText="1"/>
      <protection locked="0"/>
    </xf>
    <xf numFmtId="0" fontId="9" fillId="0" borderId="95" xfId="0" applyFont="1" applyFill="1" applyBorder="1" applyAlignment="1" applyProtection="1">
      <alignment horizontal="distributed" vertical="center" wrapText="1"/>
      <protection locked="0"/>
    </xf>
    <xf numFmtId="0" fontId="9" fillId="0" borderId="2" xfId="0" applyFont="1" applyFill="1" applyBorder="1" applyAlignment="1" applyProtection="1">
      <alignment horizontal="distributed" vertical="center" wrapText="1"/>
      <protection locked="0"/>
    </xf>
    <xf numFmtId="0" fontId="9" fillId="0" borderId="65" xfId="0" applyFont="1" applyFill="1" applyBorder="1" applyAlignment="1" applyProtection="1">
      <alignment horizontal="distributed" vertical="center" wrapText="1"/>
      <protection locked="0"/>
    </xf>
    <xf numFmtId="0" fontId="9" fillId="0" borderId="98" xfId="0" applyFont="1" applyFill="1" applyBorder="1" applyAlignment="1" applyProtection="1">
      <alignment horizontal="distributed" vertical="center" wrapText="1"/>
      <protection locked="0"/>
    </xf>
    <xf numFmtId="0" fontId="9" fillId="0" borderId="64" xfId="0" applyFont="1" applyFill="1" applyBorder="1" applyAlignment="1" applyProtection="1">
      <alignment horizontal="distributed" vertical="center" wrapText="1"/>
      <protection locked="0"/>
    </xf>
    <xf numFmtId="0" fontId="12" fillId="0" borderId="95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 applyProtection="1">
      <alignment horizontal="center" vertical="distributed" textRotation="255"/>
      <protection locked="0"/>
    </xf>
    <xf numFmtId="0" fontId="6" fillId="0" borderId="39" xfId="0" applyFont="1" applyFill="1" applyBorder="1" applyAlignment="1" applyProtection="1">
      <alignment horizontal="center" vertical="distributed" textRotation="255"/>
      <protection locked="0"/>
    </xf>
    <xf numFmtId="0" fontId="6" fillId="0" borderId="53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distributed" vertical="distributed" textRotation="255"/>
      <protection locked="0"/>
    </xf>
    <xf numFmtId="0" fontId="6" fillId="0" borderId="40" xfId="0" applyFont="1" applyFill="1" applyBorder="1" applyAlignment="1" applyProtection="1">
      <alignment horizontal="distributed" vertical="distributed" textRotation="255"/>
      <protection locked="0"/>
    </xf>
    <xf numFmtId="0" fontId="6" fillId="0" borderId="54" xfId="0" applyFont="1" applyFill="1" applyBorder="1" applyAlignment="1" applyProtection="1">
      <alignment horizontal="distributed" vertical="distributed" textRotation="255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justifyLastLine="1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65" xfId="0" applyFont="1" applyFill="1" applyBorder="1" applyAlignment="1" applyProtection="1">
      <alignment horizontal="distributed" vertical="center" justifyLastLine="1"/>
      <protection locked="0"/>
    </xf>
    <xf numFmtId="0" fontId="6" fillId="0" borderId="64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indent="2"/>
      <protection locked="0"/>
    </xf>
    <xf numFmtId="0" fontId="6" fillId="0" borderId="95" xfId="0" applyFont="1" applyFill="1" applyBorder="1" applyAlignment="1" applyProtection="1">
      <alignment horizontal="distributed" vertical="center" indent="2"/>
      <protection locked="0"/>
    </xf>
    <xf numFmtId="0" fontId="6" fillId="0" borderId="2" xfId="0" applyFont="1" applyFill="1" applyBorder="1" applyAlignment="1" applyProtection="1">
      <alignment horizontal="distributed" vertical="center" indent="2"/>
      <protection locked="0"/>
    </xf>
    <xf numFmtId="0" fontId="6" fillId="0" borderId="65" xfId="0" applyFont="1" applyFill="1" applyBorder="1" applyAlignment="1" applyProtection="1">
      <alignment horizontal="distributed" vertical="center" indent="2"/>
      <protection locked="0"/>
    </xf>
    <xf numFmtId="0" fontId="6" fillId="0" borderId="98" xfId="0" applyFont="1" applyFill="1" applyBorder="1" applyAlignment="1" applyProtection="1">
      <alignment horizontal="distributed" vertical="center" indent="2"/>
      <protection locked="0"/>
    </xf>
    <xf numFmtId="0" fontId="6" fillId="0" borderId="64" xfId="0" applyFont="1" applyFill="1" applyBorder="1" applyAlignment="1" applyProtection="1">
      <alignment horizontal="distributed" vertical="center" indent="2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7" fillId="0" borderId="96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97" xfId="0" applyFont="1" applyFill="1" applyBorder="1" applyAlignment="1" applyProtection="1">
      <alignment horizontal="distributed" vertical="center" shrinkToFit="1"/>
      <protection locked="0"/>
    </xf>
    <xf numFmtId="0" fontId="6" fillId="0" borderId="98" xfId="0" applyFont="1" applyFill="1" applyBorder="1" applyAlignment="1" applyProtection="1">
      <alignment horizontal="distributed" vertical="center" shrinkToFit="1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52" xfId="0" applyFont="1" applyFill="1" applyBorder="1" applyAlignment="1" applyProtection="1">
      <alignment horizontal="distributed" vertical="center"/>
    </xf>
    <xf numFmtId="0" fontId="6" fillId="0" borderId="1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108" xfId="0" applyFont="1" applyFill="1" applyBorder="1" applyAlignment="1" applyProtection="1">
      <alignment horizontal="distributed" vertical="center" justifyLastLine="1"/>
      <protection locked="0"/>
    </xf>
    <xf numFmtId="0" fontId="6" fillId="0" borderId="116" xfId="0" applyFont="1" applyFill="1" applyBorder="1" applyAlignment="1" applyProtection="1">
      <alignment horizontal="center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 justifyLastLine="1"/>
      <protection locked="0"/>
    </xf>
    <xf numFmtId="0" fontId="6" fillId="0" borderId="108" xfId="0" applyFont="1" applyFill="1" applyBorder="1" applyAlignment="1" applyProtection="1">
      <alignment horizontal="center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 textRotation="255"/>
      <protection locked="0"/>
    </xf>
    <xf numFmtId="0" fontId="6" fillId="0" borderId="12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Fill="1" applyBorder="1" applyAlignment="1" applyProtection="1">
      <alignment horizontal="distributed" vertical="center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31" xfId="0" quotePrefix="1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distributed" vertical="distributed" textRotation="255"/>
      <protection locked="0"/>
    </xf>
    <xf numFmtId="0" fontId="6" fillId="0" borderId="53" xfId="0" applyFont="1" applyFill="1" applyBorder="1" applyAlignment="1" applyProtection="1">
      <alignment horizontal="distributed" vertical="distributed" textRotation="255"/>
      <protection locked="0"/>
    </xf>
    <xf numFmtId="0" fontId="6" fillId="0" borderId="82" xfId="0" applyFont="1" applyFill="1" applyBorder="1" applyAlignment="1" applyProtection="1">
      <alignment vertical="distributed" textRotation="255"/>
      <protection locked="0"/>
    </xf>
    <xf numFmtId="0" fontId="6" fillId="0" borderId="54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vertical="distributed" textRotation="255"/>
      <protection locked="0"/>
    </xf>
    <xf numFmtId="0" fontId="6" fillId="0" borderId="55" xfId="0" applyFont="1" applyFill="1" applyBorder="1" applyAlignment="1" applyProtection="1">
      <alignment vertical="distributed" textRotation="255"/>
      <protection locked="0"/>
    </xf>
    <xf numFmtId="0" fontId="6" fillId="0" borderId="94" xfId="0" applyFont="1" applyFill="1" applyBorder="1" applyAlignment="1" applyProtection="1">
      <alignment horizontal="distributed" vertical="center" indent="3"/>
      <protection locked="0"/>
    </xf>
    <xf numFmtId="0" fontId="6" fillId="0" borderId="95" xfId="0" applyFont="1" applyFill="1" applyBorder="1" applyAlignment="1" applyProtection="1">
      <alignment horizontal="distributed" vertical="center" indent="3"/>
      <protection locked="0"/>
    </xf>
    <xf numFmtId="0" fontId="6" fillId="0" borderId="2" xfId="0" applyFont="1" applyFill="1" applyBorder="1" applyAlignment="1" applyProtection="1">
      <alignment horizontal="distributed" vertical="center" indent="3"/>
      <protection locked="0"/>
    </xf>
    <xf numFmtId="0" fontId="6" fillId="0" borderId="85" xfId="0" applyFont="1" applyFill="1" applyBorder="1" applyAlignment="1" applyProtection="1">
      <alignment horizontal="center" vertical="distributed"/>
      <protection locked="0"/>
    </xf>
    <xf numFmtId="0" fontId="6" fillId="0" borderId="86" xfId="0" applyFont="1" applyFill="1" applyBorder="1" applyAlignment="1" applyProtection="1">
      <alignment horizontal="center" vertical="distributed"/>
      <protection locked="0"/>
    </xf>
    <xf numFmtId="0" fontId="6" fillId="0" borderId="8" xfId="0" applyFont="1" applyFill="1" applyBorder="1" applyAlignment="1" applyProtection="1">
      <alignment horizontal="center" vertical="distributed" textRotation="255"/>
      <protection locked="0"/>
    </xf>
    <xf numFmtId="0" fontId="6" fillId="0" borderId="19" xfId="0" applyFont="1" applyFill="1" applyBorder="1" applyAlignment="1" applyProtection="1">
      <alignment horizontal="center" vertical="distributed" textRotation="255"/>
      <protection locked="0"/>
    </xf>
    <xf numFmtId="0" fontId="6" fillId="0" borderId="31" xfId="0" applyFont="1" applyFill="1" applyBorder="1" applyAlignment="1" applyProtection="1">
      <alignment horizontal="center" vertical="distributed" textRotation="255"/>
      <protection locked="0"/>
    </xf>
    <xf numFmtId="0" fontId="6" fillId="0" borderId="3" xfId="0" applyFont="1" applyFill="1" applyBorder="1" applyAlignment="1" applyProtection="1">
      <alignment horizontal="center" vertical="distributed"/>
      <protection locked="0"/>
    </xf>
    <xf numFmtId="0" fontId="6" fillId="0" borderId="11" xfId="0" applyFont="1" applyFill="1" applyBorder="1" applyAlignment="1" applyProtection="1">
      <alignment vertical="distributed" textRotation="255" inden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215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vertical="distributed" textRotation="255"/>
      <protection locked="0"/>
    </xf>
    <xf numFmtId="0" fontId="0" fillId="0" borderId="57" xfId="0" applyFill="1" applyBorder="1" applyAlignment="1" applyProtection="1">
      <alignment vertical="distributed" textRotation="255"/>
      <protection locked="0"/>
    </xf>
    <xf numFmtId="0" fontId="0" fillId="0" borderId="54" xfId="0" applyFill="1" applyBorder="1" applyAlignment="1" applyProtection="1">
      <alignment vertical="distributed" textRotation="255"/>
      <protection locked="0"/>
    </xf>
    <xf numFmtId="0" fontId="6" fillId="0" borderId="60" xfId="0" applyFont="1" applyFill="1" applyBorder="1" applyAlignment="1" applyProtection="1">
      <alignment horizontal="center" vertical="distributed" textRotation="255"/>
      <protection locked="0"/>
    </xf>
    <xf numFmtId="0" fontId="0" fillId="0" borderId="61" xfId="0" applyFill="1" applyBorder="1" applyAlignment="1" applyProtection="1">
      <alignment textRotation="255"/>
      <protection locked="0"/>
    </xf>
    <xf numFmtId="0" fontId="6" fillId="0" borderId="1" xfId="0" applyFont="1" applyFill="1" applyBorder="1" applyAlignment="1" applyProtection="1">
      <alignment horizontal="center" vertical="distributed"/>
      <protection locked="0"/>
    </xf>
    <xf numFmtId="0" fontId="6" fillId="0" borderId="3" xfId="0" applyFont="1" applyFill="1" applyBorder="1" applyAlignment="1" applyProtection="1">
      <alignment vertical="distributed" textRotation="255"/>
      <protection locked="0"/>
    </xf>
    <xf numFmtId="0" fontId="6" fillId="0" borderId="4" xfId="0" applyFont="1" applyFill="1" applyBorder="1" applyAlignment="1" applyProtection="1">
      <alignment vertical="distributed" textRotation="255"/>
      <protection locked="0"/>
    </xf>
    <xf numFmtId="0" fontId="6" fillId="0" borderId="12" xfId="0" applyFont="1" applyFill="1" applyBorder="1" applyAlignment="1" applyProtection="1">
      <alignment vertical="distributed" textRotation="255"/>
      <protection locked="0"/>
    </xf>
    <xf numFmtId="0" fontId="6" fillId="0" borderId="23" xfId="0" applyFont="1" applyFill="1" applyBorder="1" applyAlignment="1" applyProtection="1">
      <alignment vertical="distributed" textRotation="255"/>
      <protection locked="0"/>
    </xf>
    <xf numFmtId="0" fontId="6" fillId="0" borderId="81" xfId="0" applyFont="1" applyFill="1" applyBorder="1" applyAlignment="1" applyProtection="1">
      <alignment vertical="distributed" textRotation="255"/>
      <protection locked="0"/>
    </xf>
    <xf numFmtId="0" fontId="6" fillId="0" borderId="53" xfId="0" applyFont="1" applyFill="1" applyBorder="1" applyAlignment="1" applyProtection="1">
      <alignment vertical="distributed" textRotation="255"/>
      <protection locked="0"/>
    </xf>
    <xf numFmtId="0" fontId="6" fillId="0" borderId="82" xfId="0" applyFont="1" applyFill="1" applyBorder="1" applyAlignment="1" applyProtection="1">
      <alignment vertical="distributed" textRotation="255" wrapText="1" shrinkToFit="1"/>
      <protection locked="0"/>
    </xf>
    <xf numFmtId="0" fontId="6" fillId="0" borderId="96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216" xfId="0" applyFont="1" applyFill="1" applyBorder="1" applyAlignment="1" applyProtection="1">
      <alignment horizontal="center" vertical="center" wrapText="1"/>
      <protection locked="0"/>
    </xf>
    <xf numFmtId="0" fontId="6" fillId="0" borderId="217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vertical="distributed" textRotation="255" wrapText="1"/>
      <protection locked="0"/>
    </xf>
    <xf numFmtId="0" fontId="0" fillId="0" borderId="55" xfId="0" applyFill="1" applyBorder="1" applyAlignment="1" applyProtection="1">
      <alignment vertical="distributed" textRotation="255"/>
      <protection locked="0"/>
    </xf>
    <xf numFmtId="0" fontId="0" fillId="0" borderId="22" xfId="0" applyFill="1" applyBorder="1" applyAlignment="1" applyProtection="1">
      <alignment textRotation="255"/>
      <protection locked="0"/>
    </xf>
    <xf numFmtId="0" fontId="6" fillId="0" borderId="16" xfId="0" applyFont="1" applyFill="1" applyBorder="1" applyAlignment="1" applyProtection="1">
      <alignment vertical="distributed" textRotation="255"/>
      <protection locked="0"/>
    </xf>
    <xf numFmtId="0" fontId="0" fillId="0" borderId="22" xfId="0" applyFill="1" applyBorder="1" applyAlignment="1" applyProtection="1">
      <alignment vertical="distributed" textRotation="255"/>
      <protection locked="0"/>
    </xf>
    <xf numFmtId="0" fontId="6" fillId="0" borderId="73" xfId="0" applyFont="1" applyFill="1" applyBorder="1" applyAlignment="1" applyProtection="1">
      <alignment vertical="distributed" textRotation="255" wrapText="1"/>
      <protection locked="0"/>
    </xf>
    <xf numFmtId="0" fontId="0" fillId="0" borderId="56" xfId="0" applyFill="1" applyBorder="1" applyAlignment="1" applyProtection="1">
      <alignment vertical="distributed" textRotation="255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111" xfId="0" applyFont="1" applyFill="1" applyBorder="1" applyAlignment="1" applyProtection="1">
      <alignment vertical="distributed" textRotation="255"/>
      <protection locked="0"/>
    </xf>
    <xf numFmtId="0" fontId="6" fillId="0" borderId="70" xfId="0" applyFont="1" applyFill="1" applyBorder="1" applyAlignment="1" applyProtection="1">
      <alignment vertical="distributed" textRotation="255"/>
      <protection locked="0"/>
    </xf>
    <xf numFmtId="0" fontId="6" fillId="0" borderId="30" xfId="0" applyFont="1" applyFill="1" applyBorder="1" applyAlignment="1" applyProtection="1">
      <alignment vertical="distributed" textRotation="255"/>
      <protection locked="0"/>
    </xf>
    <xf numFmtId="0" fontId="6" fillId="0" borderId="3" xfId="0" applyFont="1" applyFill="1" applyBorder="1" applyAlignment="1" applyProtection="1">
      <alignment vertical="distributed" textRotation="255" wrapText="1"/>
      <protection locked="0"/>
    </xf>
    <xf numFmtId="0" fontId="6" fillId="0" borderId="117" xfId="0" applyFont="1" applyFill="1" applyBorder="1" applyAlignment="1" applyProtection="1">
      <alignment vertical="distributed" textRotation="255"/>
      <protection locked="0"/>
    </xf>
    <xf numFmtId="0" fontId="6" fillId="0" borderId="115" xfId="0" applyFont="1" applyFill="1" applyBorder="1" applyAlignment="1" applyProtection="1">
      <alignment vertical="distributed" textRotation="255"/>
      <protection locked="0"/>
    </xf>
    <xf numFmtId="0" fontId="6" fillId="0" borderId="51" xfId="0" applyFont="1" applyFill="1" applyBorder="1" applyAlignment="1" applyProtection="1">
      <alignment vertical="distributed" textRotation="255"/>
      <protection locked="0"/>
    </xf>
    <xf numFmtId="0" fontId="6" fillId="0" borderId="75" xfId="0" applyFont="1" applyFill="1" applyBorder="1" applyAlignment="1" applyProtection="1">
      <alignment vertical="distributed" textRotation="255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6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3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9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5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17" xfId="0" applyFont="1" applyFill="1" applyBorder="1" applyAlignment="1" applyProtection="1">
      <alignment horizontal="distributed" vertical="center" shrinkToFit="1"/>
      <protection locked="0"/>
    </xf>
    <xf numFmtId="0" fontId="6" fillId="0" borderId="18" xfId="0" applyFont="1" applyFill="1" applyBorder="1" applyAlignment="1" applyProtection="1">
      <alignment horizontal="distributed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207" xfId="0" applyFont="1" applyFill="1" applyBorder="1" applyAlignment="1" applyProtection="1">
      <alignment horizontal="distributed" vertical="center" shrinkToFit="1"/>
      <protection locked="0"/>
    </xf>
    <xf numFmtId="0" fontId="6" fillId="0" borderId="127" xfId="0" applyFont="1" applyFill="1" applyBorder="1" applyAlignment="1" applyProtection="1">
      <alignment horizontal="distributed" vertical="center" shrinkToFit="1"/>
      <protection locked="0"/>
    </xf>
    <xf numFmtId="0" fontId="6" fillId="0" borderId="83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8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32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32" xfId="0" quotePrefix="1" applyFont="1" applyFill="1" applyBorder="1" applyAlignment="1" applyProtection="1">
      <alignment horizontal="distributed" vertical="center" shrinkToFit="1"/>
      <protection locked="0"/>
    </xf>
    <xf numFmtId="0" fontId="8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4" fillId="0" borderId="32" xfId="0" applyFont="1" applyFill="1" applyBorder="1" applyAlignment="1">
      <alignment horizontal="distributed" vertical="center" shrinkToFit="1"/>
    </xf>
    <xf numFmtId="0" fontId="6" fillId="0" borderId="83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176" fontId="6" fillId="0" borderId="32" xfId="0" applyNumberFormat="1" applyFont="1" applyFill="1" applyBorder="1" applyAlignment="1" applyProtection="1">
      <alignment horizontal="right" vertical="center"/>
    </xf>
    <xf numFmtId="0" fontId="6" fillId="0" borderId="60" xfId="0" quotePrefix="1" applyFont="1" applyFill="1" applyBorder="1" applyAlignment="1" applyProtection="1">
      <alignment horizontal="distributed" vertical="center" wrapText="1" shrinkToFit="1"/>
      <protection locked="0"/>
    </xf>
    <xf numFmtId="0" fontId="6" fillId="0" borderId="32" xfId="0" quotePrefix="1" applyFont="1" applyFill="1" applyBorder="1" applyAlignment="1" applyProtection="1">
      <alignment horizontal="distributed" vertical="center" wrapText="1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</xf>
    <xf numFmtId="0" fontId="6" fillId="0" borderId="65" xfId="0" applyFont="1" applyFill="1" applyBorder="1" applyAlignment="1" applyProtection="1">
      <alignment horizontal="distributed" vertical="center" shrinkToFit="1"/>
      <protection locked="0"/>
    </xf>
    <xf numFmtId="0" fontId="6" fillId="0" borderId="17" xfId="0" applyFont="1" applyFill="1" applyBorder="1" applyAlignment="1" applyProtection="1">
      <alignment horizontal="center" vertical="distributed" textRotation="255"/>
      <protection locked="0"/>
    </xf>
    <xf numFmtId="0" fontId="6" fillId="0" borderId="197" xfId="0" applyFont="1" applyFill="1" applyBorder="1" applyAlignment="1" applyProtection="1">
      <alignment horizontal="center" vertical="distributed" textRotation="255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2" xfId="0" quotePrefix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 shrinkToFit="1"/>
      <protection locked="0"/>
    </xf>
    <xf numFmtId="0" fontId="6" fillId="0" borderId="38" xfId="0" applyFont="1" applyFill="1" applyBorder="1" applyAlignment="1" applyProtection="1">
      <alignment horizontal="distributed" vertical="center" shrinkToFit="1"/>
      <protection locked="0"/>
    </xf>
    <xf numFmtId="0" fontId="6" fillId="0" borderId="61" xfId="0" applyFont="1" applyFill="1" applyBorder="1" applyAlignment="1" applyProtection="1">
      <alignment horizontal="distributed" vertical="center" shrinkToFit="1"/>
      <protection locked="0"/>
    </xf>
    <xf numFmtId="0" fontId="6" fillId="0" borderId="52" xfId="0" applyFont="1" applyFill="1" applyBorder="1" applyAlignment="1" applyProtection="1">
      <alignment horizontal="distributed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justifyLastLine="1"/>
      <protection locked="0"/>
    </xf>
    <xf numFmtId="0" fontId="6" fillId="0" borderId="18" xfId="0" applyFont="1" applyFill="1" applyBorder="1" applyAlignment="1" applyProtection="1">
      <alignment horizontal="center" vertical="center" justifyLastLine="1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11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distributed" textRotation="255"/>
      <protection locked="0"/>
    </xf>
    <xf numFmtId="0" fontId="6" fillId="0" borderId="48" xfId="0" applyFont="1" applyFill="1" applyBorder="1" applyAlignment="1" applyProtection="1">
      <alignment horizontal="center" vertical="distributed" textRotation="255"/>
      <protection locked="0"/>
    </xf>
    <xf numFmtId="0" fontId="6" fillId="0" borderId="204" xfId="0" applyFont="1" applyFill="1" applyBorder="1" applyAlignment="1" applyProtection="1">
      <alignment horizontal="center" vertical="distributed" textRotation="255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38" fontId="6" fillId="0" borderId="204" xfId="1" applyFont="1" applyFill="1" applyBorder="1" applyAlignment="1" applyProtection="1">
      <alignment horizontal="center" vertical="distributed" textRotation="255"/>
      <protection locked="0"/>
    </xf>
    <xf numFmtId="38" fontId="6" fillId="0" borderId="25" xfId="1" applyFont="1" applyFill="1" applyBorder="1" applyAlignment="1" applyProtection="1">
      <alignment horizontal="center" vertical="distributed" textRotation="255"/>
      <protection locked="0"/>
    </xf>
    <xf numFmtId="0" fontId="6" fillId="0" borderId="15" xfId="0" applyFont="1" applyFill="1" applyBorder="1" applyAlignment="1" applyProtection="1">
      <alignment horizontal="center" vertical="distributed" textRotation="255"/>
      <protection locked="0"/>
    </xf>
    <xf numFmtId="0" fontId="6" fillId="0" borderId="50" xfId="0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21" xfId="0" applyFont="1" applyFill="1" applyBorder="1" applyAlignment="1" applyProtection="1">
      <alignment horizontal="center" vertical="distributed" textRotation="255"/>
      <protection locked="0"/>
    </xf>
    <xf numFmtId="0" fontId="6" fillId="0" borderId="12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04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04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25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176" fontId="6" fillId="0" borderId="193" xfId="0" applyNumberFormat="1" applyFont="1" applyFill="1" applyBorder="1" applyAlignment="1" applyProtection="1">
      <alignment horizontal="right"/>
    </xf>
    <xf numFmtId="176" fontId="6" fillId="0" borderId="194" xfId="0" applyNumberFormat="1" applyFont="1" applyFill="1" applyBorder="1" applyAlignment="1" applyProtection="1">
      <alignment horizontal="right"/>
    </xf>
    <xf numFmtId="176" fontId="6" fillId="0" borderId="126" xfId="0" applyNumberFormat="1" applyFont="1" applyFill="1" applyBorder="1" applyAlignment="1" applyProtection="1">
      <alignment horizontal="right"/>
    </xf>
    <xf numFmtId="176" fontId="6" fillId="0" borderId="196" xfId="0" applyNumberFormat="1" applyFont="1" applyFill="1" applyBorder="1" applyAlignment="1" applyProtection="1">
      <alignment horizontal="right"/>
    </xf>
    <xf numFmtId="176" fontId="6" fillId="0" borderId="197" xfId="0" applyNumberFormat="1" applyFont="1" applyFill="1" applyBorder="1" applyAlignment="1" applyProtection="1">
      <alignment horizontal="right"/>
    </xf>
    <xf numFmtId="176" fontId="6" fillId="0" borderId="49" xfId="0" applyNumberFormat="1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center" vertical="center" justifyLastLine="1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22" xfId="0" applyFont="1" applyFill="1" applyBorder="1" applyAlignment="1" applyProtection="1">
      <alignment horizontal="center" vertical="center" textRotation="255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</cellXfs>
  <cellStyles count="11">
    <cellStyle name="桁区切り" xfId="1" builtinId="6"/>
    <cellStyle name="桁区切り 2" xfId="2"/>
    <cellStyle name="桁区切り 2 2" xfId="4"/>
    <cellStyle name="通貨 2" xfId="3"/>
    <cellStyle name="通貨 2 2" xfId="7"/>
    <cellStyle name="通貨 2 3" xfId="8"/>
    <cellStyle name="標準" xfId="0" builtinId="0"/>
    <cellStyle name="標準 2" xfId="5"/>
    <cellStyle name="標準 2 2" xfId="10"/>
    <cellStyle name="標準 4" xfId="6"/>
    <cellStyle name="標準_児童生徒教職員数入力枠" xfId="9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8"/>
  <sheetViews>
    <sheetView view="pageBreakPreview" zoomScale="90" zoomScaleNormal="100" zoomScaleSheetLayoutView="90" workbookViewId="0">
      <pane xSplit="2" ySplit="5" topLeftCell="C6" activePane="bottomRight" state="frozenSplit"/>
      <selection activeCell="AG183" activeCellId="10" sqref="AG103:AG116 AG118:AG125 AG127:AG134 AG136:AG144 AG146:AG152 AG154:AG155 AG157:AG158 AG160:AG164 AG167:AG170 AG172:AG180 AG183:AG184"/>
      <selection pane="topRight" activeCell="AG183" activeCellId="10" sqref="AG103:AG116 AG118:AG125 AG127:AG134 AG136:AG144 AG146:AG152 AG154:AG155 AG157:AG158 AG160:AG164 AG167:AG170 AG172:AG180 AG183:AG184"/>
      <selection pane="bottomLeft" activeCell="AG183" activeCellId="10" sqref="AG103:AG116 AG118:AG125 AG127:AG134 AG136:AG144 AG146:AG152 AG154:AG155 AG157:AG158 AG160:AG164 AG167:AG170 AG172:AG180 AG183:AG184"/>
      <selection pane="bottomRight" activeCell="AN17" sqref="AN17"/>
    </sheetView>
  </sheetViews>
  <sheetFormatPr defaultRowHeight="13.5"/>
  <cols>
    <col min="1" max="1" width="8.125" style="621" customWidth="1"/>
    <col min="2" max="2" width="11.125" style="621" customWidth="1"/>
    <col min="3" max="8" width="3.875" style="546" customWidth="1"/>
    <col min="9" max="9" width="5" style="546" customWidth="1"/>
    <col min="10" max="10" width="4" style="546" customWidth="1"/>
    <col min="11" max="11" width="4.25" style="546" customWidth="1"/>
    <col min="12" max="30" width="4.75" style="546" customWidth="1"/>
    <col min="31" max="33" width="6.875" style="546" customWidth="1"/>
    <col min="34" max="36" width="5.125" style="546" customWidth="1"/>
    <col min="37" max="37" width="11.375" style="621" customWidth="1"/>
    <col min="38" max="16384" width="9" style="546"/>
  </cols>
  <sheetData>
    <row r="1" spans="1:37" ht="14.25">
      <c r="A1" s="543" t="s">
        <v>484</v>
      </c>
      <c r="B1" s="544"/>
      <c r="C1" s="545"/>
      <c r="D1" s="545"/>
      <c r="E1" s="545"/>
      <c r="F1" s="545"/>
      <c r="G1" s="545"/>
      <c r="H1" s="545"/>
      <c r="I1" s="545"/>
      <c r="J1" s="545" t="s">
        <v>444</v>
      </c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4"/>
    </row>
    <row r="2" spans="1:37" ht="15" customHeight="1" thickBot="1">
      <c r="A2" s="544" t="s">
        <v>485</v>
      </c>
      <c r="B2" s="544"/>
      <c r="C2" s="545"/>
      <c r="D2" s="545"/>
      <c r="E2" s="545"/>
      <c r="F2" s="545"/>
      <c r="G2" s="545"/>
      <c r="H2" s="545"/>
      <c r="I2" s="545"/>
      <c r="J2" s="547"/>
      <c r="K2" s="547"/>
      <c r="L2" s="545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8"/>
    </row>
    <row r="3" spans="1:37" ht="15.75" customHeight="1">
      <c r="A3" s="1739" t="s">
        <v>486</v>
      </c>
      <c r="B3" s="1742" t="s">
        <v>487</v>
      </c>
      <c r="C3" s="1745" t="s">
        <v>488</v>
      </c>
      <c r="D3" s="1746"/>
      <c r="E3" s="1746"/>
      <c r="F3" s="1746"/>
      <c r="G3" s="1746"/>
      <c r="H3" s="1746"/>
      <c r="I3" s="1746"/>
      <c r="J3" s="1746"/>
      <c r="K3" s="1746"/>
      <c r="L3" s="1747"/>
      <c r="M3" s="1746" t="s">
        <v>489</v>
      </c>
      <c r="N3" s="1746"/>
      <c r="O3" s="1746"/>
      <c r="P3" s="1746"/>
      <c r="Q3" s="1746"/>
      <c r="R3" s="1746"/>
      <c r="S3" s="1746"/>
      <c r="T3" s="1746"/>
      <c r="U3" s="1746"/>
      <c r="V3" s="1746"/>
      <c r="W3" s="1746"/>
      <c r="X3" s="1746"/>
      <c r="Y3" s="1746"/>
      <c r="Z3" s="1746"/>
      <c r="AA3" s="1746"/>
      <c r="AB3" s="1746"/>
      <c r="AC3" s="1746"/>
      <c r="AD3" s="1746"/>
      <c r="AE3" s="1746"/>
      <c r="AF3" s="1746"/>
      <c r="AG3" s="1746"/>
      <c r="AH3" s="1748" t="s">
        <v>490</v>
      </c>
      <c r="AI3" s="1749"/>
      <c r="AJ3" s="1750"/>
      <c r="AK3" s="1757" t="s">
        <v>0</v>
      </c>
    </row>
    <row r="4" spans="1:37" ht="18.75" customHeight="1">
      <c r="A4" s="1740"/>
      <c r="B4" s="1743"/>
      <c r="C4" s="1760" t="s">
        <v>1</v>
      </c>
      <c r="D4" s="1755"/>
      <c r="E4" s="1755"/>
      <c r="F4" s="1755"/>
      <c r="G4" s="1755"/>
      <c r="H4" s="1755"/>
      <c r="I4" s="1756"/>
      <c r="J4" s="1761" t="s">
        <v>491</v>
      </c>
      <c r="K4" s="1761" t="s">
        <v>492</v>
      </c>
      <c r="L4" s="1764" t="s">
        <v>2</v>
      </c>
      <c r="M4" s="1755" t="s">
        <v>373</v>
      </c>
      <c r="N4" s="1755"/>
      <c r="O4" s="1756"/>
      <c r="P4" s="1754" t="s">
        <v>374</v>
      </c>
      <c r="Q4" s="1755"/>
      <c r="R4" s="1756"/>
      <c r="S4" s="1754" t="s">
        <v>375</v>
      </c>
      <c r="T4" s="1755"/>
      <c r="U4" s="1756"/>
      <c r="V4" s="1754" t="s">
        <v>493</v>
      </c>
      <c r="W4" s="1755"/>
      <c r="X4" s="1756"/>
      <c r="Y4" s="1754" t="s">
        <v>494</v>
      </c>
      <c r="Z4" s="1755"/>
      <c r="AA4" s="1756"/>
      <c r="AB4" s="1754" t="s">
        <v>495</v>
      </c>
      <c r="AC4" s="1755"/>
      <c r="AD4" s="1756"/>
      <c r="AE4" s="1754" t="s">
        <v>441</v>
      </c>
      <c r="AF4" s="1755"/>
      <c r="AG4" s="1755"/>
      <c r="AH4" s="1751"/>
      <c r="AI4" s="1752"/>
      <c r="AJ4" s="1753"/>
      <c r="AK4" s="1758"/>
    </row>
    <row r="5" spans="1:37" ht="18.75" customHeight="1" thickBot="1">
      <c r="A5" s="1741"/>
      <c r="B5" s="1744"/>
      <c r="C5" s="549" t="s">
        <v>476</v>
      </c>
      <c r="D5" s="550" t="s">
        <v>4</v>
      </c>
      <c r="E5" s="550" t="s">
        <v>5</v>
      </c>
      <c r="F5" s="550" t="s">
        <v>6</v>
      </c>
      <c r="G5" s="550" t="s">
        <v>7</v>
      </c>
      <c r="H5" s="551" t="s">
        <v>8</v>
      </c>
      <c r="I5" s="552" t="s">
        <v>441</v>
      </c>
      <c r="J5" s="1762"/>
      <c r="K5" s="1763"/>
      <c r="L5" s="1765"/>
      <c r="M5" s="553" t="s">
        <v>9</v>
      </c>
      <c r="N5" s="554" t="s">
        <v>10</v>
      </c>
      <c r="O5" s="555" t="s">
        <v>11</v>
      </c>
      <c r="P5" s="556" t="s">
        <v>9</v>
      </c>
      <c r="Q5" s="554" t="s">
        <v>10</v>
      </c>
      <c r="R5" s="557" t="s">
        <v>11</v>
      </c>
      <c r="S5" s="556" t="s">
        <v>496</v>
      </c>
      <c r="T5" s="554" t="s">
        <v>10</v>
      </c>
      <c r="U5" s="557" t="s">
        <v>11</v>
      </c>
      <c r="V5" s="558" t="s">
        <v>9</v>
      </c>
      <c r="W5" s="554" t="s">
        <v>10</v>
      </c>
      <c r="X5" s="559" t="s">
        <v>11</v>
      </c>
      <c r="Y5" s="556" t="s">
        <v>9</v>
      </c>
      <c r="Z5" s="554" t="s">
        <v>10</v>
      </c>
      <c r="AA5" s="555" t="s">
        <v>11</v>
      </c>
      <c r="AB5" s="556" t="s">
        <v>9</v>
      </c>
      <c r="AC5" s="554" t="s">
        <v>10</v>
      </c>
      <c r="AD5" s="555" t="s">
        <v>11</v>
      </c>
      <c r="AE5" s="556" t="s">
        <v>9</v>
      </c>
      <c r="AF5" s="554" t="s">
        <v>10</v>
      </c>
      <c r="AG5" s="560" t="s">
        <v>11</v>
      </c>
      <c r="AH5" s="561" t="s">
        <v>9</v>
      </c>
      <c r="AI5" s="554" t="s">
        <v>10</v>
      </c>
      <c r="AJ5" s="562" t="s">
        <v>11</v>
      </c>
      <c r="AK5" s="1759"/>
    </row>
    <row r="6" spans="1:37" ht="15.75" customHeight="1">
      <c r="A6" s="563" t="s">
        <v>497</v>
      </c>
      <c r="B6" s="564" t="s">
        <v>498</v>
      </c>
      <c r="C6" s="565">
        <v>2</v>
      </c>
      <c r="D6" s="566">
        <v>2</v>
      </c>
      <c r="E6" s="566">
        <v>2</v>
      </c>
      <c r="F6" s="806">
        <v>2</v>
      </c>
      <c r="G6" s="806">
        <v>2</v>
      </c>
      <c r="H6" s="807">
        <v>2</v>
      </c>
      <c r="I6" s="1095">
        <f t="shared" ref="I6:I40" si="0">SUM(C6:H6)</f>
        <v>12</v>
      </c>
      <c r="J6" s="808">
        <v>0</v>
      </c>
      <c r="K6" s="808">
        <v>6</v>
      </c>
      <c r="L6" s="1096">
        <f>SUM(I6:K6)</f>
        <v>18</v>
      </c>
      <c r="M6" s="809">
        <v>24</v>
      </c>
      <c r="N6" s="807">
        <v>24</v>
      </c>
      <c r="O6" s="1097">
        <f>SUM(M6,N6)</f>
        <v>48</v>
      </c>
      <c r="P6" s="810">
        <v>23</v>
      </c>
      <c r="Q6" s="811">
        <v>24</v>
      </c>
      <c r="R6" s="1098">
        <f>SUM(P6,Q6)</f>
        <v>47</v>
      </c>
      <c r="S6" s="810">
        <v>21</v>
      </c>
      <c r="T6" s="807">
        <v>34</v>
      </c>
      <c r="U6" s="1097">
        <f>SUM(S6,T6)</f>
        <v>55</v>
      </c>
      <c r="V6" s="809">
        <v>34</v>
      </c>
      <c r="W6" s="807">
        <v>22</v>
      </c>
      <c r="X6" s="1095">
        <f>SUM(V6,W6)</f>
        <v>56</v>
      </c>
      <c r="Y6" s="810">
        <v>39</v>
      </c>
      <c r="Z6" s="807">
        <v>29</v>
      </c>
      <c r="AA6" s="1097">
        <f>SUM(Y6,Z6)</f>
        <v>68</v>
      </c>
      <c r="AB6" s="810">
        <v>21</v>
      </c>
      <c r="AC6" s="807">
        <v>22</v>
      </c>
      <c r="AD6" s="1097">
        <f>SUM(AB6,AC6)</f>
        <v>43</v>
      </c>
      <c r="AE6" s="810">
        <f>SUM(M6,P6,S6,V6,Y6,AB6)</f>
        <v>162</v>
      </c>
      <c r="AF6" s="807">
        <f>SUM(N6,Q6,T6,W6,Z6,AC6)</f>
        <v>155</v>
      </c>
      <c r="AG6" s="1099">
        <f>SUM(O6,R6,U6,X6,AA6,AD6)</f>
        <v>317</v>
      </c>
      <c r="AH6" s="812">
        <v>22</v>
      </c>
      <c r="AI6" s="807">
        <v>11</v>
      </c>
      <c r="AJ6" s="1100">
        <f>SUM(AH6:AI6)</f>
        <v>33</v>
      </c>
      <c r="AK6" s="567" t="s">
        <v>498</v>
      </c>
    </row>
    <row r="7" spans="1:37" ht="15.75" customHeight="1">
      <c r="A7" s="568">
        <v>35</v>
      </c>
      <c r="B7" s="564" t="s">
        <v>499</v>
      </c>
      <c r="C7" s="569">
        <v>2</v>
      </c>
      <c r="D7" s="570">
        <v>2</v>
      </c>
      <c r="E7" s="570">
        <v>2</v>
      </c>
      <c r="F7" s="813">
        <v>2</v>
      </c>
      <c r="G7" s="813">
        <v>2</v>
      </c>
      <c r="H7" s="811">
        <v>3</v>
      </c>
      <c r="I7" s="1101">
        <f t="shared" si="0"/>
        <v>13</v>
      </c>
      <c r="J7" s="814">
        <v>0</v>
      </c>
      <c r="K7" s="814">
        <v>4</v>
      </c>
      <c r="L7" s="1102">
        <f t="shared" ref="L7:L40" si="1">SUM(I7:K7)</f>
        <v>17</v>
      </c>
      <c r="M7" s="815">
        <v>17</v>
      </c>
      <c r="N7" s="811">
        <v>29</v>
      </c>
      <c r="O7" s="1098">
        <f t="shared" ref="O7:O70" si="2">SUM(M7,N7)</f>
        <v>46</v>
      </c>
      <c r="P7" s="816">
        <v>26</v>
      </c>
      <c r="Q7" s="811">
        <v>22</v>
      </c>
      <c r="R7" s="1098">
        <f t="shared" ref="R7:R70" si="3">SUM(P7,Q7)</f>
        <v>48</v>
      </c>
      <c r="S7" s="816">
        <v>23</v>
      </c>
      <c r="T7" s="811">
        <v>23</v>
      </c>
      <c r="U7" s="1098">
        <f t="shared" ref="U7:U70" si="4">SUM(S7,T7)</f>
        <v>46</v>
      </c>
      <c r="V7" s="815">
        <v>21</v>
      </c>
      <c r="W7" s="811">
        <v>29</v>
      </c>
      <c r="X7" s="1101">
        <f t="shared" ref="X7:X70" si="5">SUM(V7,W7)</f>
        <v>50</v>
      </c>
      <c r="Y7" s="816">
        <v>36</v>
      </c>
      <c r="Z7" s="811">
        <v>29</v>
      </c>
      <c r="AA7" s="1098">
        <f t="shared" ref="AA7:AA70" si="6">SUM(Y7,Z7)</f>
        <v>65</v>
      </c>
      <c r="AB7" s="816">
        <v>29</v>
      </c>
      <c r="AC7" s="811">
        <v>31</v>
      </c>
      <c r="AD7" s="1098">
        <f t="shared" ref="AD7:AD70" si="7">SUM(AB7,AC7)</f>
        <v>60</v>
      </c>
      <c r="AE7" s="816">
        <f t="shared" ref="AE7:AG41" si="8">SUM(M7,P7,S7,V7,Y7,AB7)</f>
        <v>152</v>
      </c>
      <c r="AF7" s="811">
        <f t="shared" si="8"/>
        <v>163</v>
      </c>
      <c r="AG7" s="1103">
        <f t="shared" si="8"/>
        <v>315</v>
      </c>
      <c r="AH7" s="817">
        <v>9</v>
      </c>
      <c r="AI7" s="811">
        <v>5</v>
      </c>
      <c r="AJ7" s="1104">
        <f t="shared" ref="AJ7:AJ40" si="9">SUM(AH7:AI7)</f>
        <v>14</v>
      </c>
      <c r="AK7" s="564" t="s">
        <v>499</v>
      </c>
    </row>
    <row r="8" spans="1:37" ht="15.75" customHeight="1">
      <c r="A8" s="563"/>
      <c r="B8" s="564" t="s">
        <v>500</v>
      </c>
      <c r="C8" s="569">
        <v>2</v>
      </c>
      <c r="D8" s="570">
        <v>2</v>
      </c>
      <c r="E8" s="570">
        <v>2</v>
      </c>
      <c r="F8" s="813">
        <v>2</v>
      </c>
      <c r="G8" s="813">
        <v>3</v>
      </c>
      <c r="H8" s="811">
        <v>2</v>
      </c>
      <c r="I8" s="1101">
        <f t="shared" si="0"/>
        <v>13</v>
      </c>
      <c r="J8" s="814">
        <v>0</v>
      </c>
      <c r="K8" s="814">
        <v>7</v>
      </c>
      <c r="L8" s="1102">
        <f t="shared" si="1"/>
        <v>20</v>
      </c>
      <c r="M8" s="815">
        <v>31</v>
      </c>
      <c r="N8" s="811">
        <v>25</v>
      </c>
      <c r="O8" s="1098">
        <f t="shared" si="2"/>
        <v>56</v>
      </c>
      <c r="P8" s="816">
        <v>26</v>
      </c>
      <c r="Q8" s="811">
        <v>22</v>
      </c>
      <c r="R8" s="1098">
        <f t="shared" si="3"/>
        <v>48</v>
      </c>
      <c r="S8" s="816">
        <v>36</v>
      </c>
      <c r="T8" s="811">
        <v>26</v>
      </c>
      <c r="U8" s="1098">
        <f t="shared" si="4"/>
        <v>62</v>
      </c>
      <c r="V8" s="815">
        <v>39</v>
      </c>
      <c r="W8" s="811">
        <v>33</v>
      </c>
      <c r="X8" s="1101">
        <f t="shared" si="5"/>
        <v>72</v>
      </c>
      <c r="Y8" s="816">
        <v>38</v>
      </c>
      <c r="Z8" s="811">
        <v>40</v>
      </c>
      <c r="AA8" s="1098">
        <f t="shared" si="6"/>
        <v>78</v>
      </c>
      <c r="AB8" s="816">
        <v>34</v>
      </c>
      <c r="AC8" s="811">
        <v>30</v>
      </c>
      <c r="AD8" s="1098">
        <f t="shared" si="7"/>
        <v>64</v>
      </c>
      <c r="AE8" s="816">
        <f t="shared" si="8"/>
        <v>204</v>
      </c>
      <c r="AF8" s="811">
        <f t="shared" si="8"/>
        <v>176</v>
      </c>
      <c r="AG8" s="1103">
        <f t="shared" si="8"/>
        <v>380</v>
      </c>
      <c r="AH8" s="817">
        <v>20</v>
      </c>
      <c r="AI8" s="811">
        <v>10</v>
      </c>
      <c r="AJ8" s="1104">
        <f t="shared" si="9"/>
        <v>30</v>
      </c>
      <c r="AK8" s="564" t="s">
        <v>500</v>
      </c>
    </row>
    <row r="9" spans="1:37" ht="15.75" customHeight="1">
      <c r="A9" s="563"/>
      <c r="B9" s="564" t="s">
        <v>501</v>
      </c>
      <c r="C9" s="569">
        <v>4</v>
      </c>
      <c r="D9" s="570">
        <v>3</v>
      </c>
      <c r="E9" s="570">
        <v>4</v>
      </c>
      <c r="F9" s="813">
        <v>3</v>
      </c>
      <c r="G9" s="813">
        <v>3</v>
      </c>
      <c r="H9" s="811">
        <v>4</v>
      </c>
      <c r="I9" s="1101">
        <f t="shared" si="0"/>
        <v>21</v>
      </c>
      <c r="J9" s="814">
        <v>0</v>
      </c>
      <c r="K9" s="814">
        <v>5</v>
      </c>
      <c r="L9" s="1102">
        <f t="shared" si="1"/>
        <v>26</v>
      </c>
      <c r="M9" s="815">
        <v>55</v>
      </c>
      <c r="N9" s="811">
        <v>64</v>
      </c>
      <c r="O9" s="1098">
        <f t="shared" si="2"/>
        <v>119</v>
      </c>
      <c r="P9" s="816">
        <v>53</v>
      </c>
      <c r="Q9" s="811">
        <v>49</v>
      </c>
      <c r="R9" s="1098">
        <f t="shared" si="3"/>
        <v>102</v>
      </c>
      <c r="S9" s="816">
        <v>57</v>
      </c>
      <c r="T9" s="811">
        <v>58</v>
      </c>
      <c r="U9" s="1098">
        <f t="shared" si="4"/>
        <v>115</v>
      </c>
      <c r="V9" s="815">
        <v>49</v>
      </c>
      <c r="W9" s="811">
        <v>51</v>
      </c>
      <c r="X9" s="1101">
        <f t="shared" si="5"/>
        <v>100</v>
      </c>
      <c r="Y9" s="816">
        <v>55</v>
      </c>
      <c r="Z9" s="811">
        <v>51</v>
      </c>
      <c r="AA9" s="1098">
        <f t="shared" si="6"/>
        <v>106</v>
      </c>
      <c r="AB9" s="816">
        <v>60</v>
      </c>
      <c r="AC9" s="811">
        <v>64</v>
      </c>
      <c r="AD9" s="1098">
        <f t="shared" si="7"/>
        <v>124</v>
      </c>
      <c r="AE9" s="816">
        <f t="shared" si="8"/>
        <v>329</v>
      </c>
      <c r="AF9" s="811">
        <f t="shared" si="8"/>
        <v>337</v>
      </c>
      <c r="AG9" s="1103">
        <f t="shared" si="8"/>
        <v>666</v>
      </c>
      <c r="AH9" s="817">
        <v>17</v>
      </c>
      <c r="AI9" s="811">
        <v>8</v>
      </c>
      <c r="AJ9" s="1104">
        <f t="shared" si="9"/>
        <v>25</v>
      </c>
      <c r="AK9" s="564" t="s">
        <v>501</v>
      </c>
    </row>
    <row r="10" spans="1:37" ht="15.75" customHeight="1">
      <c r="A10" s="563"/>
      <c r="B10" s="564" t="s">
        <v>502</v>
      </c>
      <c r="C10" s="569">
        <v>4</v>
      </c>
      <c r="D10" s="570">
        <v>4</v>
      </c>
      <c r="E10" s="570">
        <v>4</v>
      </c>
      <c r="F10" s="813">
        <v>4</v>
      </c>
      <c r="G10" s="813">
        <v>4</v>
      </c>
      <c r="H10" s="811">
        <v>4</v>
      </c>
      <c r="I10" s="1101">
        <f t="shared" si="0"/>
        <v>24</v>
      </c>
      <c r="J10" s="814">
        <v>0</v>
      </c>
      <c r="K10" s="814">
        <v>7</v>
      </c>
      <c r="L10" s="1102">
        <f t="shared" si="1"/>
        <v>31</v>
      </c>
      <c r="M10" s="815">
        <v>63</v>
      </c>
      <c r="N10" s="811">
        <v>67</v>
      </c>
      <c r="O10" s="1098">
        <f t="shared" si="2"/>
        <v>130</v>
      </c>
      <c r="P10" s="816">
        <v>56</v>
      </c>
      <c r="Q10" s="811">
        <v>63</v>
      </c>
      <c r="R10" s="1098">
        <f t="shared" si="3"/>
        <v>119</v>
      </c>
      <c r="S10" s="816">
        <v>55</v>
      </c>
      <c r="T10" s="811">
        <v>63</v>
      </c>
      <c r="U10" s="1098">
        <f t="shared" si="4"/>
        <v>118</v>
      </c>
      <c r="V10" s="815">
        <v>71</v>
      </c>
      <c r="W10" s="811">
        <v>65</v>
      </c>
      <c r="X10" s="1101">
        <f t="shared" si="5"/>
        <v>136</v>
      </c>
      <c r="Y10" s="816">
        <v>72</v>
      </c>
      <c r="Z10" s="811">
        <v>65</v>
      </c>
      <c r="AA10" s="1098">
        <f t="shared" si="6"/>
        <v>137</v>
      </c>
      <c r="AB10" s="816">
        <v>62</v>
      </c>
      <c r="AC10" s="811">
        <v>68</v>
      </c>
      <c r="AD10" s="1098">
        <f t="shared" si="7"/>
        <v>130</v>
      </c>
      <c r="AE10" s="816">
        <f t="shared" si="8"/>
        <v>379</v>
      </c>
      <c r="AF10" s="811">
        <f t="shared" si="8"/>
        <v>391</v>
      </c>
      <c r="AG10" s="1103">
        <f t="shared" si="8"/>
        <v>770</v>
      </c>
      <c r="AH10" s="817">
        <v>20</v>
      </c>
      <c r="AI10" s="811">
        <v>13</v>
      </c>
      <c r="AJ10" s="1104">
        <f t="shared" si="9"/>
        <v>33</v>
      </c>
      <c r="AK10" s="564" t="s">
        <v>502</v>
      </c>
    </row>
    <row r="11" spans="1:37" ht="15.75" customHeight="1">
      <c r="A11" s="563"/>
      <c r="B11" s="564" t="s">
        <v>503</v>
      </c>
      <c r="C11" s="569">
        <v>2</v>
      </c>
      <c r="D11" s="570">
        <v>2</v>
      </c>
      <c r="E11" s="570">
        <v>2</v>
      </c>
      <c r="F11" s="813">
        <v>2</v>
      </c>
      <c r="G11" s="813">
        <v>2</v>
      </c>
      <c r="H11" s="811">
        <v>2</v>
      </c>
      <c r="I11" s="1101">
        <f t="shared" si="0"/>
        <v>12</v>
      </c>
      <c r="J11" s="814">
        <v>0</v>
      </c>
      <c r="K11" s="814">
        <v>3</v>
      </c>
      <c r="L11" s="1102">
        <f t="shared" si="1"/>
        <v>15</v>
      </c>
      <c r="M11" s="815">
        <v>23</v>
      </c>
      <c r="N11" s="811">
        <v>25</v>
      </c>
      <c r="O11" s="1098">
        <f t="shared" si="2"/>
        <v>48</v>
      </c>
      <c r="P11" s="816">
        <v>28</v>
      </c>
      <c r="Q11" s="811">
        <v>27</v>
      </c>
      <c r="R11" s="1098">
        <f t="shared" si="3"/>
        <v>55</v>
      </c>
      <c r="S11" s="816">
        <v>22</v>
      </c>
      <c r="T11" s="811">
        <v>23</v>
      </c>
      <c r="U11" s="1098">
        <f t="shared" si="4"/>
        <v>45</v>
      </c>
      <c r="V11" s="815">
        <v>27</v>
      </c>
      <c r="W11" s="811">
        <v>25</v>
      </c>
      <c r="X11" s="1101">
        <f t="shared" si="5"/>
        <v>52</v>
      </c>
      <c r="Y11" s="816">
        <v>30</v>
      </c>
      <c r="Z11" s="811">
        <v>29</v>
      </c>
      <c r="AA11" s="1098">
        <f t="shared" si="6"/>
        <v>59</v>
      </c>
      <c r="AB11" s="816">
        <v>29</v>
      </c>
      <c r="AC11" s="811">
        <v>19</v>
      </c>
      <c r="AD11" s="1098">
        <f t="shared" si="7"/>
        <v>48</v>
      </c>
      <c r="AE11" s="816">
        <f t="shared" si="8"/>
        <v>159</v>
      </c>
      <c r="AF11" s="811">
        <f t="shared" si="8"/>
        <v>148</v>
      </c>
      <c r="AG11" s="1103">
        <f t="shared" si="8"/>
        <v>307</v>
      </c>
      <c r="AH11" s="817">
        <v>10</v>
      </c>
      <c r="AI11" s="811">
        <v>3</v>
      </c>
      <c r="AJ11" s="1104">
        <f t="shared" si="9"/>
        <v>13</v>
      </c>
      <c r="AK11" s="564" t="s">
        <v>503</v>
      </c>
    </row>
    <row r="12" spans="1:37" ht="15.75" customHeight="1">
      <c r="A12" s="563"/>
      <c r="B12" s="564" t="s">
        <v>504</v>
      </c>
      <c r="C12" s="569">
        <v>2</v>
      </c>
      <c r="D12" s="570">
        <v>2</v>
      </c>
      <c r="E12" s="570">
        <v>2</v>
      </c>
      <c r="F12" s="813">
        <v>2</v>
      </c>
      <c r="G12" s="813">
        <v>1</v>
      </c>
      <c r="H12" s="811">
        <v>2</v>
      </c>
      <c r="I12" s="1101">
        <f t="shared" si="0"/>
        <v>11</v>
      </c>
      <c r="J12" s="814">
        <v>0</v>
      </c>
      <c r="K12" s="814">
        <v>2</v>
      </c>
      <c r="L12" s="1102">
        <f t="shared" si="1"/>
        <v>13</v>
      </c>
      <c r="M12" s="815">
        <v>30</v>
      </c>
      <c r="N12" s="811">
        <v>21</v>
      </c>
      <c r="O12" s="1098">
        <f t="shared" si="2"/>
        <v>51</v>
      </c>
      <c r="P12" s="816">
        <v>15</v>
      </c>
      <c r="Q12" s="811">
        <v>27</v>
      </c>
      <c r="R12" s="1098">
        <f t="shared" si="3"/>
        <v>42</v>
      </c>
      <c r="S12" s="816">
        <v>21</v>
      </c>
      <c r="T12" s="811">
        <v>23</v>
      </c>
      <c r="U12" s="1098">
        <f t="shared" si="4"/>
        <v>44</v>
      </c>
      <c r="V12" s="815">
        <v>21</v>
      </c>
      <c r="W12" s="811">
        <v>19</v>
      </c>
      <c r="X12" s="1101">
        <f t="shared" si="5"/>
        <v>40</v>
      </c>
      <c r="Y12" s="816">
        <v>17</v>
      </c>
      <c r="Z12" s="811">
        <v>18</v>
      </c>
      <c r="AA12" s="1098">
        <f t="shared" si="6"/>
        <v>35</v>
      </c>
      <c r="AB12" s="816">
        <v>19</v>
      </c>
      <c r="AC12" s="811">
        <v>24</v>
      </c>
      <c r="AD12" s="1098">
        <f t="shared" si="7"/>
        <v>43</v>
      </c>
      <c r="AE12" s="816">
        <f t="shared" si="8"/>
        <v>123</v>
      </c>
      <c r="AF12" s="811">
        <f t="shared" si="8"/>
        <v>132</v>
      </c>
      <c r="AG12" s="1103">
        <f t="shared" si="8"/>
        <v>255</v>
      </c>
      <c r="AH12" s="817">
        <v>8</v>
      </c>
      <c r="AI12" s="811">
        <v>1</v>
      </c>
      <c r="AJ12" s="1104">
        <f t="shared" si="9"/>
        <v>9</v>
      </c>
      <c r="AK12" s="564" t="s">
        <v>504</v>
      </c>
    </row>
    <row r="13" spans="1:37" ht="15.75" customHeight="1">
      <c r="A13" s="563"/>
      <c r="B13" s="564" t="s">
        <v>505</v>
      </c>
      <c r="C13" s="569">
        <v>2</v>
      </c>
      <c r="D13" s="570">
        <v>2</v>
      </c>
      <c r="E13" s="570">
        <v>2</v>
      </c>
      <c r="F13" s="813">
        <v>2</v>
      </c>
      <c r="G13" s="813">
        <v>2</v>
      </c>
      <c r="H13" s="811">
        <v>2</v>
      </c>
      <c r="I13" s="1101">
        <f t="shared" si="0"/>
        <v>12</v>
      </c>
      <c r="J13" s="814">
        <v>0</v>
      </c>
      <c r="K13" s="814">
        <v>4</v>
      </c>
      <c r="L13" s="1102">
        <f t="shared" si="1"/>
        <v>16</v>
      </c>
      <c r="M13" s="815">
        <v>31</v>
      </c>
      <c r="N13" s="811">
        <v>18</v>
      </c>
      <c r="O13" s="1098">
        <f t="shared" si="2"/>
        <v>49</v>
      </c>
      <c r="P13" s="816">
        <v>34</v>
      </c>
      <c r="Q13" s="811">
        <v>31</v>
      </c>
      <c r="R13" s="1098">
        <f t="shared" si="3"/>
        <v>65</v>
      </c>
      <c r="S13" s="816">
        <v>22</v>
      </c>
      <c r="T13" s="811">
        <v>26</v>
      </c>
      <c r="U13" s="1098">
        <f>SUM(S13,T13)</f>
        <v>48</v>
      </c>
      <c r="V13" s="815">
        <v>40</v>
      </c>
      <c r="W13" s="811">
        <v>21</v>
      </c>
      <c r="X13" s="1101">
        <f t="shared" si="5"/>
        <v>61</v>
      </c>
      <c r="Y13" s="816">
        <v>22</v>
      </c>
      <c r="Z13" s="811">
        <v>23</v>
      </c>
      <c r="AA13" s="1098">
        <f t="shared" si="6"/>
        <v>45</v>
      </c>
      <c r="AB13" s="816">
        <v>31</v>
      </c>
      <c r="AC13" s="811">
        <v>26</v>
      </c>
      <c r="AD13" s="1098">
        <f t="shared" si="7"/>
        <v>57</v>
      </c>
      <c r="AE13" s="816">
        <f t="shared" si="8"/>
        <v>180</v>
      </c>
      <c r="AF13" s="811">
        <f t="shared" si="8"/>
        <v>145</v>
      </c>
      <c r="AG13" s="1103">
        <f t="shared" si="8"/>
        <v>325</v>
      </c>
      <c r="AH13" s="817">
        <v>20</v>
      </c>
      <c r="AI13" s="811">
        <v>6</v>
      </c>
      <c r="AJ13" s="1104">
        <f t="shared" si="9"/>
        <v>26</v>
      </c>
      <c r="AK13" s="564" t="s">
        <v>505</v>
      </c>
    </row>
    <row r="14" spans="1:37" ht="15.75" customHeight="1">
      <c r="A14" s="563"/>
      <c r="B14" s="564" t="s">
        <v>506</v>
      </c>
      <c r="C14" s="569">
        <v>5</v>
      </c>
      <c r="D14" s="570">
        <v>4</v>
      </c>
      <c r="E14" s="570">
        <v>5</v>
      </c>
      <c r="F14" s="813">
        <v>5</v>
      </c>
      <c r="G14" s="813">
        <v>4</v>
      </c>
      <c r="H14" s="811">
        <v>4</v>
      </c>
      <c r="I14" s="1101">
        <f t="shared" si="0"/>
        <v>27</v>
      </c>
      <c r="J14" s="814">
        <v>0</v>
      </c>
      <c r="K14" s="814">
        <v>7</v>
      </c>
      <c r="L14" s="1102">
        <f t="shared" si="1"/>
        <v>34</v>
      </c>
      <c r="M14" s="815">
        <v>70</v>
      </c>
      <c r="N14" s="811">
        <v>75</v>
      </c>
      <c r="O14" s="1098">
        <f t="shared" si="2"/>
        <v>145</v>
      </c>
      <c r="P14" s="816">
        <v>69</v>
      </c>
      <c r="Q14" s="811">
        <v>73</v>
      </c>
      <c r="R14" s="1098">
        <f t="shared" si="3"/>
        <v>142</v>
      </c>
      <c r="S14" s="816">
        <v>74</v>
      </c>
      <c r="T14" s="811">
        <v>75</v>
      </c>
      <c r="U14" s="1098">
        <f t="shared" si="4"/>
        <v>149</v>
      </c>
      <c r="V14" s="815">
        <v>80</v>
      </c>
      <c r="W14" s="811">
        <v>84</v>
      </c>
      <c r="X14" s="1101">
        <f t="shared" si="5"/>
        <v>164</v>
      </c>
      <c r="Y14" s="816">
        <v>66</v>
      </c>
      <c r="Z14" s="811">
        <v>65</v>
      </c>
      <c r="AA14" s="1098">
        <f t="shared" si="6"/>
        <v>131</v>
      </c>
      <c r="AB14" s="816">
        <v>73</v>
      </c>
      <c r="AC14" s="811">
        <v>69</v>
      </c>
      <c r="AD14" s="1098">
        <f t="shared" si="7"/>
        <v>142</v>
      </c>
      <c r="AE14" s="816">
        <f t="shared" si="8"/>
        <v>432</v>
      </c>
      <c r="AF14" s="811">
        <f t="shared" si="8"/>
        <v>441</v>
      </c>
      <c r="AG14" s="1103">
        <f t="shared" si="8"/>
        <v>873</v>
      </c>
      <c r="AH14" s="817">
        <v>26</v>
      </c>
      <c r="AI14" s="811">
        <v>10</v>
      </c>
      <c r="AJ14" s="1104">
        <f t="shared" si="9"/>
        <v>36</v>
      </c>
      <c r="AK14" s="564" t="s">
        <v>506</v>
      </c>
    </row>
    <row r="15" spans="1:37" ht="15.75" customHeight="1">
      <c r="A15" s="563"/>
      <c r="B15" s="564" t="s">
        <v>507</v>
      </c>
      <c r="C15" s="569">
        <v>5</v>
      </c>
      <c r="D15" s="570">
        <v>5</v>
      </c>
      <c r="E15" s="570">
        <v>4</v>
      </c>
      <c r="F15" s="813">
        <v>4</v>
      </c>
      <c r="G15" s="813">
        <v>4</v>
      </c>
      <c r="H15" s="811">
        <v>4</v>
      </c>
      <c r="I15" s="1101">
        <f t="shared" si="0"/>
        <v>26</v>
      </c>
      <c r="J15" s="814">
        <v>0</v>
      </c>
      <c r="K15" s="814">
        <v>7</v>
      </c>
      <c r="L15" s="1102">
        <f t="shared" si="1"/>
        <v>33</v>
      </c>
      <c r="M15" s="815">
        <v>84</v>
      </c>
      <c r="N15" s="811">
        <v>68</v>
      </c>
      <c r="O15" s="1098">
        <f t="shared" si="2"/>
        <v>152</v>
      </c>
      <c r="P15" s="816">
        <v>72</v>
      </c>
      <c r="Q15" s="811">
        <v>76</v>
      </c>
      <c r="R15" s="1098">
        <f t="shared" si="3"/>
        <v>148</v>
      </c>
      <c r="S15" s="816">
        <v>76</v>
      </c>
      <c r="T15" s="811">
        <v>56</v>
      </c>
      <c r="U15" s="1098">
        <f t="shared" si="4"/>
        <v>132</v>
      </c>
      <c r="V15" s="815">
        <v>66</v>
      </c>
      <c r="W15" s="811">
        <v>77</v>
      </c>
      <c r="X15" s="1101">
        <f t="shared" si="5"/>
        <v>143</v>
      </c>
      <c r="Y15" s="816">
        <v>78</v>
      </c>
      <c r="Z15" s="811">
        <v>68</v>
      </c>
      <c r="AA15" s="1098">
        <f t="shared" si="6"/>
        <v>146</v>
      </c>
      <c r="AB15" s="816">
        <v>63</v>
      </c>
      <c r="AC15" s="811">
        <v>60</v>
      </c>
      <c r="AD15" s="1098">
        <f t="shared" si="7"/>
        <v>123</v>
      </c>
      <c r="AE15" s="816">
        <f t="shared" si="8"/>
        <v>439</v>
      </c>
      <c r="AF15" s="811">
        <f t="shared" si="8"/>
        <v>405</v>
      </c>
      <c r="AG15" s="1103">
        <f t="shared" si="8"/>
        <v>844</v>
      </c>
      <c r="AH15" s="817">
        <v>24</v>
      </c>
      <c r="AI15" s="811">
        <v>11</v>
      </c>
      <c r="AJ15" s="1104">
        <f t="shared" si="9"/>
        <v>35</v>
      </c>
      <c r="AK15" s="564" t="s">
        <v>507</v>
      </c>
    </row>
    <row r="16" spans="1:37" ht="15.75" customHeight="1">
      <c r="A16" s="563"/>
      <c r="B16" s="564" t="s">
        <v>508</v>
      </c>
      <c r="C16" s="569">
        <v>4</v>
      </c>
      <c r="D16" s="570">
        <v>4</v>
      </c>
      <c r="E16" s="570">
        <v>4</v>
      </c>
      <c r="F16" s="813">
        <v>4</v>
      </c>
      <c r="G16" s="813">
        <v>4</v>
      </c>
      <c r="H16" s="811">
        <v>3</v>
      </c>
      <c r="I16" s="1101">
        <f t="shared" si="0"/>
        <v>23</v>
      </c>
      <c r="J16" s="814">
        <v>0</v>
      </c>
      <c r="K16" s="814">
        <v>8</v>
      </c>
      <c r="L16" s="1102">
        <f t="shared" si="1"/>
        <v>31</v>
      </c>
      <c r="M16" s="815">
        <v>66</v>
      </c>
      <c r="N16" s="811">
        <v>56</v>
      </c>
      <c r="O16" s="1098">
        <f t="shared" si="2"/>
        <v>122</v>
      </c>
      <c r="P16" s="816">
        <v>68</v>
      </c>
      <c r="Q16" s="811">
        <v>64</v>
      </c>
      <c r="R16" s="1098">
        <f t="shared" si="3"/>
        <v>132</v>
      </c>
      <c r="S16" s="816">
        <v>55</v>
      </c>
      <c r="T16" s="811">
        <v>66</v>
      </c>
      <c r="U16" s="1098">
        <f t="shared" si="4"/>
        <v>121</v>
      </c>
      <c r="V16" s="815">
        <v>56</v>
      </c>
      <c r="W16" s="811">
        <v>70</v>
      </c>
      <c r="X16" s="1101">
        <f t="shared" si="5"/>
        <v>126</v>
      </c>
      <c r="Y16" s="816">
        <v>59</v>
      </c>
      <c r="Z16" s="811">
        <v>68</v>
      </c>
      <c r="AA16" s="1098">
        <f t="shared" si="6"/>
        <v>127</v>
      </c>
      <c r="AB16" s="816">
        <v>61</v>
      </c>
      <c r="AC16" s="811">
        <v>47</v>
      </c>
      <c r="AD16" s="1098">
        <f t="shared" si="7"/>
        <v>108</v>
      </c>
      <c r="AE16" s="816">
        <f t="shared" si="8"/>
        <v>365</v>
      </c>
      <c r="AF16" s="811">
        <f t="shared" si="8"/>
        <v>371</v>
      </c>
      <c r="AG16" s="1103">
        <f t="shared" si="8"/>
        <v>736</v>
      </c>
      <c r="AH16" s="817">
        <v>29</v>
      </c>
      <c r="AI16" s="811">
        <v>11</v>
      </c>
      <c r="AJ16" s="1104">
        <f t="shared" si="9"/>
        <v>40</v>
      </c>
      <c r="AK16" s="564" t="s">
        <v>508</v>
      </c>
    </row>
    <row r="17" spans="1:37" ht="15.75" customHeight="1">
      <c r="A17" s="563"/>
      <c r="B17" s="564" t="s">
        <v>509</v>
      </c>
      <c r="C17" s="569">
        <v>3</v>
      </c>
      <c r="D17" s="570">
        <v>3</v>
      </c>
      <c r="E17" s="570">
        <v>3</v>
      </c>
      <c r="F17" s="813">
        <v>3</v>
      </c>
      <c r="G17" s="813">
        <v>3</v>
      </c>
      <c r="H17" s="811">
        <v>3</v>
      </c>
      <c r="I17" s="1101">
        <f t="shared" si="0"/>
        <v>18</v>
      </c>
      <c r="J17" s="814">
        <v>0</v>
      </c>
      <c r="K17" s="814">
        <v>5</v>
      </c>
      <c r="L17" s="1102">
        <f t="shared" si="1"/>
        <v>23</v>
      </c>
      <c r="M17" s="815">
        <v>48</v>
      </c>
      <c r="N17" s="811">
        <v>37</v>
      </c>
      <c r="O17" s="1098">
        <f t="shared" si="2"/>
        <v>85</v>
      </c>
      <c r="P17" s="816">
        <v>39</v>
      </c>
      <c r="Q17" s="811">
        <v>36</v>
      </c>
      <c r="R17" s="1098">
        <f t="shared" si="3"/>
        <v>75</v>
      </c>
      <c r="S17" s="816">
        <v>45</v>
      </c>
      <c r="T17" s="811">
        <v>33</v>
      </c>
      <c r="U17" s="1098">
        <f t="shared" si="4"/>
        <v>78</v>
      </c>
      <c r="V17" s="815">
        <v>49</v>
      </c>
      <c r="W17" s="811">
        <v>39</v>
      </c>
      <c r="X17" s="1101">
        <f t="shared" si="5"/>
        <v>88</v>
      </c>
      <c r="Y17" s="816">
        <v>44</v>
      </c>
      <c r="Z17" s="811">
        <v>35</v>
      </c>
      <c r="AA17" s="1098">
        <f t="shared" si="6"/>
        <v>79</v>
      </c>
      <c r="AB17" s="816">
        <v>46</v>
      </c>
      <c r="AC17" s="811">
        <v>46</v>
      </c>
      <c r="AD17" s="1098">
        <f t="shared" si="7"/>
        <v>92</v>
      </c>
      <c r="AE17" s="816">
        <f t="shared" si="8"/>
        <v>271</v>
      </c>
      <c r="AF17" s="811">
        <f t="shared" si="8"/>
        <v>226</v>
      </c>
      <c r="AG17" s="1103">
        <f t="shared" si="8"/>
        <v>497</v>
      </c>
      <c r="AH17" s="817">
        <v>19</v>
      </c>
      <c r="AI17" s="811">
        <v>8</v>
      </c>
      <c r="AJ17" s="1104">
        <f t="shared" si="9"/>
        <v>27</v>
      </c>
      <c r="AK17" s="564" t="s">
        <v>509</v>
      </c>
    </row>
    <row r="18" spans="1:37" ht="15.75" customHeight="1">
      <c r="A18" s="563"/>
      <c r="B18" s="564" t="s">
        <v>510</v>
      </c>
      <c r="C18" s="569">
        <v>4</v>
      </c>
      <c r="D18" s="570">
        <v>4</v>
      </c>
      <c r="E18" s="570">
        <v>4</v>
      </c>
      <c r="F18" s="813">
        <v>5</v>
      </c>
      <c r="G18" s="813">
        <v>4</v>
      </c>
      <c r="H18" s="811">
        <v>5</v>
      </c>
      <c r="I18" s="1101">
        <f t="shared" si="0"/>
        <v>26</v>
      </c>
      <c r="J18" s="814">
        <v>0</v>
      </c>
      <c r="K18" s="814">
        <v>7</v>
      </c>
      <c r="L18" s="1102">
        <f t="shared" si="1"/>
        <v>33</v>
      </c>
      <c r="M18" s="815">
        <v>55</v>
      </c>
      <c r="N18" s="811">
        <v>81</v>
      </c>
      <c r="O18" s="1098">
        <f t="shared" si="2"/>
        <v>136</v>
      </c>
      <c r="P18" s="816">
        <v>68</v>
      </c>
      <c r="Q18" s="811">
        <v>64</v>
      </c>
      <c r="R18" s="1098">
        <f t="shared" si="3"/>
        <v>132</v>
      </c>
      <c r="S18" s="816">
        <v>82</v>
      </c>
      <c r="T18" s="811">
        <v>62</v>
      </c>
      <c r="U18" s="1098">
        <f t="shared" si="4"/>
        <v>144</v>
      </c>
      <c r="V18" s="815">
        <v>82</v>
      </c>
      <c r="W18" s="811">
        <v>81</v>
      </c>
      <c r="X18" s="1101">
        <f t="shared" si="5"/>
        <v>163</v>
      </c>
      <c r="Y18" s="816">
        <v>60</v>
      </c>
      <c r="Z18" s="811">
        <v>75</v>
      </c>
      <c r="AA18" s="1098">
        <f t="shared" si="6"/>
        <v>135</v>
      </c>
      <c r="AB18" s="816">
        <v>95</v>
      </c>
      <c r="AC18" s="811">
        <v>63</v>
      </c>
      <c r="AD18" s="1098">
        <f t="shared" si="7"/>
        <v>158</v>
      </c>
      <c r="AE18" s="816">
        <f t="shared" si="8"/>
        <v>442</v>
      </c>
      <c r="AF18" s="811">
        <f t="shared" si="8"/>
        <v>426</v>
      </c>
      <c r="AG18" s="1103">
        <f t="shared" si="8"/>
        <v>868</v>
      </c>
      <c r="AH18" s="817">
        <v>27</v>
      </c>
      <c r="AI18" s="811">
        <v>14</v>
      </c>
      <c r="AJ18" s="1104">
        <f t="shared" si="9"/>
        <v>41</v>
      </c>
      <c r="AK18" s="564" t="s">
        <v>510</v>
      </c>
    </row>
    <row r="19" spans="1:37" ht="15.75" customHeight="1">
      <c r="A19" s="563"/>
      <c r="B19" s="564" t="s">
        <v>511</v>
      </c>
      <c r="C19" s="569">
        <v>1</v>
      </c>
      <c r="D19" s="570">
        <v>1</v>
      </c>
      <c r="E19" s="570">
        <v>1</v>
      </c>
      <c r="F19" s="813">
        <v>2</v>
      </c>
      <c r="G19" s="813">
        <v>1</v>
      </c>
      <c r="H19" s="811">
        <v>2</v>
      </c>
      <c r="I19" s="1101">
        <f t="shared" si="0"/>
        <v>8</v>
      </c>
      <c r="J19" s="814">
        <v>0</v>
      </c>
      <c r="K19" s="814">
        <v>3</v>
      </c>
      <c r="L19" s="1102">
        <f t="shared" si="1"/>
        <v>11</v>
      </c>
      <c r="M19" s="815">
        <v>19</v>
      </c>
      <c r="N19" s="811">
        <v>15</v>
      </c>
      <c r="O19" s="1098">
        <f t="shared" si="2"/>
        <v>34</v>
      </c>
      <c r="P19" s="816">
        <v>22</v>
      </c>
      <c r="Q19" s="811">
        <v>16</v>
      </c>
      <c r="R19" s="1098">
        <f t="shared" si="3"/>
        <v>38</v>
      </c>
      <c r="S19" s="816">
        <v>16</v>
      </c>
      <c r="T19" s="811">
        <v>15</v>
      </c>
      <c r="U19" s="1098">
        <f t="shared" si="4"/>
        <v>31</v>
      </c>
      <c r="V19" s="815">
        <v>21</v>
      </c>
      <c r="W19" s="811">
        <v>23</v>
      </c>
      <c r="X19" s="1101">
        <f t="shared" si="5"/>
        <v>44</v>
      </c>
      <c r="Y19" s="816">
        <v>15</v>
      </c>
      <c r="Z19" s="811">
        <v>18</v>
      </c>
      <c r="AA19" s="1098">
        <f t="shared" si="6"/>
        <v>33</v>
      </c>
      <c r="AB19" s="816">
        <v>24</v>
      </c>
      <c r="AC19" s="811">
        <v>20</v>
      </c>
      <c r="AD19" s="1098">
        <f t="shared" si="7"/>
        <v>44</v>
      </c>
      <c r="AE19" s="816">
        <f t="shared" si="8"/>
        <v>117</v>
      </c>
      <c r="AF19" s="811">
        <f t="shared" si="8"/>
        <v>107</v>
      </c>
      <c r="AG19" s="1103">
        <f t="shared" si="8"/>
        <v>224</v>
      </c>
      <c r="AH19" s="817">
        <v>14</v>
      </c>
      <c r="AI19" s="811">
        <v>5</v>
      </c>
      <c r="AJ19" s="1104">
        <f t="shared" si="9"/>
        <v>19</v>
      </c>
      <c r="AK19" s="564" t="s">
        <v>511</v>
      </c>
    </row>
    <row r="20" spans="1:37" ht="15.75" customHeight="1">
      <c r="A20" s="563"/>
      <c r="B20" s="564" t="s">
        <v>512</v>
      </c>
      <c r="C20" s="569">
        <v>1</v>
      </c>
      <c r="D20" s="570">
        <v>1</v>
      </c>
      <c r="E20" s="570">
        <v>1</v>
      </c>
      <c r="F20" s="813">
        <v>1</v>
      </c>
      <c r="G20" s="813">
        <v>1</v>
      </c>
      <c r="H20" s="811">
        <v>1</v>
      </c>
      <c r="I20" s="1101">
        <f t="shared" si="0"/>
        <v>6</v>
      </c>
      <c r="J20" s="814">
        <v>0</v>
      </c>
      <c r="K20" s="814">
        <v>3</v>
      </c>
      <c r="L20" s="1102">
        <f t="shared" si="1"/>
        <v>9</v>
      </c>
      <c r="M20" s="815">
        <v>12</v>
      </c>
      <c r="N20" s="811">
        <v>11</v>
      </c>
      <c r="O20" s="1098">
        <f t="shared" si="2"/>
        <v>23</v>
      </c>
      <c r="P20" s="816">
        <v>15</v>
      </c>
      <c r="Q20" s="811">
        <v>13</v>
      </c>
      <c r="R20" s="1098">
        <f t="shared" si="3"/>
        <v>28</v>
      </c>
      <c r="S20" s="816">
        <v>11</v>
      </c>
      <c r="T20" s="811">
        <v>10</v>
      </c>
      <c r="U20" s="1098">
        <f t="shared" si="4"/>
        <v>21</v>
      </c>
      <c r="V20" s="815">
        <v>19</v>
      </c>
      <c r="W20" s="811">
        <v>10</v>
      </c>
      <c r="X20" s="1101">
        <f t="shared" si="5"/>
        <v>29</v>
      </c>
      <c r="Y20" s="816">
        <v>15</v>
      </c>
      <c r="Z20" s="811">
        <v>16</v>
      </c>
      <c r="AA20" s="1098">
        <f t="shared" si="6"/>
        <v>31</v>
      </c>
      <c r="AB20" s="816">
        <v>14</v>
      </c>
      <c r="AC20" s="811">
        <v>9</v>
      </c>
      <c r="AD20" s="1098">
        <f t="shared" si="7"/>
        <v>23</v>
      </c>
      <c r="AE20" s="816">
        <f t="shared" si="8"/>
        <v>86</v>
      </c>
      <c r="AF20" s="811">
        <f t="shared" si="8"/>
        <v>69</v>
      </c>
      <c r="AG20" s="1103">
        <f t="shared" si="8"/>
        <v>155</v>
      </c>
      <c r="AH20" s="817">
        <v>8</v>
      </c>
      <c r="AI20" s="811">
        <v>4</v>
      </c>
      <c r="AJ20" s="1104">
        <f t="shared" si="9"/>
        <v>12</v>
      </c>
      <c r="AK20" s="564" t="s">
        <v>512</v>
      </c>
    </row>
    <row r="21" spans="1:37" ht="15.75" customHeight="1">
      <c r="A21" s="563"/>
      <c r="B21" s="564" t="s">
        <v>513</v>
      </c>
      <c r="C21" s="569">
        <v>1</v>
      </c>
      <c r="D21" s="570">
        <v>1</v>
      </c>
      <c r="E21" s="570">
        <v>1</v>
      </c>
      <c r="F21" s="813">
        <v>1</v>
      </c>
      <c r="G21" s="813">
        <v>1</v>
      </c>
      <c r="H21" s="811">
        <v>1</v>
      </c>
      <c r="I21" s="1101">
        <f t="shared" si="0"/>
        <v>6</v>
      </c>
      <c r="J21" s="814">
        <v>0</v>
      </c>
      <c r="K21" s="814">
        <v>2</v>
      </c>
      <c r="L21" s="1102">
        <f t="shared" si="1"/>
        <v>8</v>
      </c>
      <c r="M21" s="815">
        <v>5</v>
      </c>
      <c r="N21" s="811">
        <v>9</v>
      </c>
      <c r="O21" s="1098">
        <f t="shared" si="2"/>
        <v>14</v>
      </c>
      <c r="P21" s="816">
        <v>7</v>
      </c>
      <c r="Q21" s="811">
        <v>6</v>
      </c>
      <c r="R21" s="1098">
        <f t="shared" si="3"/>
        <v>13</v>
      </c>
      <c r="S21" s="816">
        <v>8</v>
      </c>
      <c r="T21" s="811">
        <v>4</v>
      </c>
      <c r="U21" s="1098">
        <f t="shared" si="4"/>
        <v>12</v>
      </c>
      <c r="V21" s="815">
        <v>9</v>
      </c>
      <c r="W21" s="811">
        <v>4</v>
      </c>
      <c r="X21" s="1101">
        <f t="shared" si="5"/>
        <v>13</v>
      </c>
      <c r="Y21" s="816">
        <v>4</v>
      </c>
      <c r="Z21" s="811">
        <v>7</v>
      </c>
      <c r="AA21" s="1098">
        <f t="shared" si="6"/>
        <v>11</v>
      </c>
      <c r="AB21" s="816">
        <v>9</v>
      </c>
      <c r="AC21" s="811">
        <v>7</v>
      </c>
      <c r="AD21" s="1098">
        <f t="shared" si="7"/>
        <v>16</v>
      </c>
      <c r="AE21" s="816">
        <f t="shared" si="8"/>
        <v>42</v>
      </c>
      <c r="AF21" s="811">
        <f t="shared" si="8"/>
        <v>37</v>
      </c>
      <c r="AG21" s="1103">
        <f t="shared" si="8"/>
        <v>79</v>
      </c>
      <c r="AH21" s="817">
        <v>9</v>
      </c>
      <c r="AI21" s="811">
        <v>2</v>
      </c>
      <c r="AJ21" s="1104">
        <f t="shared" si="9"/>
        <v>11</v>
      </c>
      <c r="AK21" s="564" t="s">
        <v>513</v>
      </c>
    </row>
    <row r="22" spans="1:37" ht="15.75" customHeight="1">
      <c r="A22" s="563"/>
      <c r="B22" s="564" t="s">
        <v>514</v>
      </c>
      <c r="C22" s="569">
        <v>2</v>
      </c>
      <c r="D22" s="570">
        <v>2</v>
      </c>
      <c r="E22" s="570">
        <v>2</v>
      </c>
      <c r="F22" s="813">
        <v>2</v>
      </c>
      <c r="G22" s="813">
        <v>2</v>
      </c>
      <c r="H22" s="811">
        <v>2</v>
      </c>
      <c r="I22" s="1101">
        <f t="shared" si="0"/>
        <v>12</v>
      </c>
      <c r="J22" s="814">
        <v>0</v>
      </c>
      <c r="K22" s="814">
        <v>7</v>
      </c>
      <c r="L22" s="1102">
        <f t="shared" si="1"/>
        <v>19</v>
      </c>
      <c r="M22" s="815">
        <v>41</v>
      </c>
      <c r="N22" s="811">
        <v>32</v>
      </c>
      <c r="O22" s="1098">
        <f t="shared" si="2"/>
        <v>73</v>
      </c>
      <c r="P22" s="816">
        <v>29</v>
      </c>
      <c r="Q22" s="811">
        <v>21</v>
      </c>
      <c r="R22" s="1098">
        <f t="shared" si="3"/>
        <v>50</v>
      </c>
      <c r="S22" s="816">
        <v>46</v>
      </c>
      <c r="T22" s="811">
        <v>33</v>
      </c>
      <c r="U22" s="1098">
        <f t="shared" si="4"/>
        <v>79</v>
      </c>
      <c r="V22" s="815">
        <v>33</v>
      </c>
      <c r="W22" s="811">
        <v>32</v>
      </c>
      <c r="X22" s="1101">
        <f t="shared" si="5"/>
        <v>65</v>
      </c>
      <c r="Y22" s="816">
        <v>38</v>
      </c>
      <c r="Z22" s="811">
        <v>37</v>
      </c>
      <c r="AA22" s="1098">
        <f t="shared" si="6"/>
        <v>75</v>
      </c>
      <c r="AB22" s="816">
        <v>29</v>
      </c>
      <c r="AC22" s="811">
        <v>29</v>
      </c>
      <c r="AD22" s="1098">
        <f t="shared" si="7"/>
        <v>58</v>
      </c>
      <c r="AE22" s="816">
        <f t="shared" si="8"/>
        <v>216</v>
      </c>
      <c r="AF22" s="811">
        <f t="shared" si="8"/>
        <v>184</v>
      </c>
      <c r="AG22" s="1103">
        <f t="shared" si="8"/>
        <v>400</v>
      </c>
      <c r="AH22" s="817">
        <v>27</v>
      </c>
      <c r="AI22" s="811">
        <v>9</v>
      </c>
      <c r="AJ22" s="1104">
        <f t="shared" si="9"/>
        <v>36</v>
      </c>
      <c r="AK22" s="564" t="s">
        <v>514</v>
      </c>
    </row>
    <row r="23" spans="1:37" ht="15.75" customHeight="1">
      <c r="A23" s="563"/>
      <c r="B23" s="564" t="s">
        <v>515</v>
      </c>
      <c r="C23" s="569">
        <v>2</v>
      </c>
      <c r="D23" s="570">
        <v>2</v>
      </c>
      <c r="E23" s="570">
        <v>2</v>
      </c>
      <c r="F23" s="813">
        <v>2</v>
      </c>
      <c r="G23" s="813">
        <v>2</v>
      </c>
      <c r="H23" s="811">
        <v>2</v>
      </c>
      <c r="I23" s="1101">
        <f t="shared" si="0"/>
        <v>12</v>
      </c>
      <c r="J23" s="814">
        <v>0</v>
      </c>
      <c r="K23" s="814">
        <v>5</v>
      </c>
      <c r="L23" s="1102">
        <f t="shared" si="1"/>
        <v>17</v>
      </c>
      <c r="M23" s="815">
        <v>27</v>
      </c>
      <c r="N23" s="811">
        <v>27</v>
      </c>
      <c r="O23" s="1098">
        <f t="shared" si="2"/>
        <v>54</v>
      </c>
      <c r="P23" s="816">
        <v>23</v>
      </c>
      <c r="Q23" s="811">
        <v>24</v>
      </c>
      <c r="R23" s="1098">
        <f t="shared" si="3"/>
        <v>47</v>
      </c>
      <c r="S23" s="816">
        <v>27</v>
      </c>
      <c r="T23" s="811">
        <v>20</v>
      </c>
      <c r="U23" s="1098">
        <f t="shared" si="4"/>
        <v>47</v>
      </c>
      <c r="V23" s="815">
        <v>29</v>
      </c>
      <c r="W23" s="811">
        <v>22</v>
      </c>
      <c r="X23" s="1101">
        <f t="shared" si="5"/>
        <v>51</v>
      </c>
      <c r="Y23" s="816">
        <v>29</v>
      </c>
      <c r="Z23" s="811">
        <v>24</v>
      </c>
      <c r="AA23" s="1098">
        <f t="shared" si="6"/>
        <v>53</v>
      </c>
      <c r="AB23" s="816">
        <v>28</v>
      </c>
      <c r="AC23" s="811">
        <v>23</v>
      </c>
      <c r="AD23" s="1098">
        <f t="shared" si="7"/>
        <v>51</v>
      </c>
      <c r="AE23" s="816">
        <f t="shared" si="8"/>
        <v>163</v>
      </c>
      <c r="AF23" s="811">
        <f t="shared" si="8"/>
        <v>140</v>
      </c>
      <c r="AG23" s="1103">
        <f t="shared" si="8"/>
        <v>303</v>
      </c>
      <c r="AH23" s="817">
        <v>16</v>
      </c>
      <c r="AI23" s="811">
        <v>8</v>
      </c>
      <c r="AJ23" s="1104">
        <f t="shared" si="9"/>
        <v>24</v>
      </c>
      <c r="AK23" s="564" t="s">
        <v>515</v>
      </c>
    </row>
    <row r="24" spans="1:37" ht="15.75" customHeight="1">
      <c r="A24" s="563"/>
      <c r="B24" s="564" t="s">
        <v>516</v>
      </c>
      <c r="C24" s="569">
        <v>3</v>
      </c>
      <c r="D24" s="570">
        <v>2</v>
      </c>
      <c r="E24" s="570">
        <v>3</v>
      </c>
      <c r="F24" s="813">
        <v>3</v>
      </c>
      <c r="G24" s="813">
        <v>3</v>
      </c>
      <c r="H24" s="811">
        <v>3</v>
      </c>
      <c r="I24" s="1101">
        <f t="shared" si="0"/>
        <v>17</v>
      </c>
      <c r="J24" s="814">
        <v>0</v>
      </c>
      <c r="K24" s="814">
        <v>10</v>
      </c>
      <c r="L24" s="1102">
        <f t="shared" si="1"/>
        <v>27</v>
      </c>
      <c r="M24" s="815">
        <v>54</v>
      </c>
      <c r="N24" s="811">
        <v>39</v>
      </c>
      <c r="O24" s="1098">
        <f t="shared" si="2"/>
        <v>93</v>
      </c>
      <c r="P24" s="816">
        <v>40</v>
      </c>
      <c r="Q24" s="811">
        <v>21</v>
      </c>
      <c r="R24" s="1098">
        <f t="shared" si="3"/>
        <v>61</v>
      </c>
      <c r="S24" s="816">
        <v>48</v>
      </c>
      <c r="T24" s="811">
        <v>34</v>
      </c>
      <c r="U24" s="1098">
        <f t="shared" si="4"/>
        <v>82</v>
      </c>
      <c r="V24" s="815">
        <v>51</v>
      </c>
      <c r="W24" s="811">
        <v>37</v>
      </c>
      <c r="X24" s="1101">
        <f t="shared" si="5"/>
        <v>88</v>
      </c>
      <c r="Y24" s="816">
        <v>40</v>
      </c>
      <c r="Z24" s="811">
        <v>43</v>
      </c>
      <c r="AA24" s="1098">
        <f t="shared" si="6"/>
        <v>83</v>
      </c>
      <c r="AB24" s="816">
        <v>43</v>
      </c>
      <c r="AC24" s="811">
        <v>51</v>
      </c>
      <c r="AD24" s="1098">
        <f t="shared" si="7"/>
        <v>94</v>
      </c>
      <c r="AE24" s="816">
        <f t="shared" si="8"/>
        <v>276</v>
      </c>
      <c r="AF24" s="811">
        <f t="shared" si="8"/>
        <v>225</v>
      </c>
      <c r="AG24" s="1103">
        <f t="shared" si="8"/>
        <v>501</v>
      </c>
      <c r="AH24" s="817">
        <v>34</v>
      </c>
      <c r="AI24" s="811">
        <v>11</v>
      </c>
      <c r="AJ24" s="1104">
        <f t="shared" si="9"/>
        <v>45</v>
      </c>
      <c r="AK24" s="564" t="s">
        <v>516</v>
      </c>
    </row>
    <row r="25" spans="1:37" ht="15.75" customHeight="1">
      <c r="A25" s="563"/>
      <c r="B25" s="564" t="s">
        <v>517</v>
      </c>
      <c r="C25" s="569">
        <v>2</v>
      </c>
      <c r="D25" s="570">
        <v>1</v>
      </c>
      <c r="E25" s="570">
        <v>1</v>
      </c>
      <c r="F25" s="813">
        <v>1</v>
      </c>
      <c r="G25" s="813">
        <v>1</v>
      </c>
      <c r="H25" s="811">
        <v>1</v>
      </c>
      <c r="I25" s="1101">
        <f t="shared" si="0"/>
        <v>7</v>
      </c>
      <c r="J25" s="814">
        <v>0</v>
      </c>
      <c r="K25" s="814">
        <v>3</v>
      </c>
      <c r="L25" s="1102">
        <f t="shared" si="1"/>
        <v>10</v>
      </c>
      <c r="M25" s="815">
        <v>24</v>
      </c>
      <c r="N25" s="811">
        <v>20</v>
      </c>
      <c r="O25" s="1098">
        <f t="shared" si="2"/>
        <v>44</v>
      </c>
      <c r="P25" s="816">
        <v>17</v>
      </c>
      <c r="Q25" s="811">
        <v>17</v>
      </c>
      <c r="R25" s="1098">
        <f t="shared" si="3"/>
        <v>34</v>
      </c>
      <c r="S25" s="816">
        <v>18</v>
      </c>
      <c r="T25" s="811">
        <v>16</v>
      </c>
      <c r="U25" s="1098">
        <f t="shared" si="4"/>
        <v>34</v>
      </c>
      <c r="V25" s="815">
        <v>20</v>
      </c>
      <c r="W25" s="811">
        <v>19</v>
      </c>
      <c r="X25" s="1101">
        <f t="shared" si="5"/>
        <v>39</v>
      </c>
      <c r="Y25" s="816">
        <v>23</v>
      </c>
      <c r="Z25" s="811">
        <v>12</v>
      </c>
      <c r="AA25" s="1098">
        <f t="shared" si="6"/>
        <v>35</v>
      </c>
      <c r="AB25" s="816">
        <v>14</v>
      </c>
      <c r="AC25" s="811">
        <v>18</v>
      </c>
      <c r="AD25" s="1098">
        <f t="shared" si="7"/>
        <v>32</v>
      </c>
      <c r="AE25" s="816">
        <f t="shared" si="8"/>
        <v>116</v>
      </c>
      <c r="AF25" s="811">
        <f t="shared" si="8"/>
        <v>102</v>
      </c>
      <c r="AG25" s="1103">
        <f t="shared" si="8"/>
        <v>218</v>
      </c>
      <c r="AH25" s="817">
        <v>10</v>
      </c>
      <c r="AI25" s="811">
        <v>3</v>
      </c>
      <c r="AJ25" s="1104">
        <f t="shared" si="9"/>
        <v>13</v>
      </c>
      <c r="AK25" s="564" t="s">
        <v>517</v>
      </c>
    </row>
    <row r="26" spans="1:37" ht="15.75" customHeight="1">
      <c r="A26" s="563"/>
      <c r="B26" s="564" t="s">
        <v>518</v>
      </c>
      <c r="C26" s="569">
        <v>2</v>
      </c>
      <c r="D26" s="570">
        <v>2</v>
      </c>
      <c r="E26" s="570">
        <v>1</v>
      </c>
      <c r="F26" s="813">
        <v>1</v>
      </c>
      <c r="G26" s="813">
        <v>2</v>
      </c>
      <c r="H26" s="811">
        <v>2</v>
      </c>
      <c r="I26" s="1101">
        <f t="shared" si="0"/>
        <v>10</v>
      </c>
      <c r="J26" s="814">
        <v>0</v>
      </c>
      <c r="K26" s="814">
        <v>5</v>
      </c>
      <c r="L26" s="1102">
        <f t="shared" si="1"/>
        <v>15</v>
      </c>
      <c r="M26" s="815">
        <v>23</v>
      </c>
      <c r="N26" s="811">
        <v>21</v>
      </c>
      <c r="O26" s="1098">
        <f t="shared" si="2"/>
        <v>44</v>
      </c>
      <c r="P26" s="816">
        <v>19</v>
      </c>
      <c r="Q26" s="811">
        <v>28</v>
      </c>
      <c r="R26" s="1098">
        <f t="shared" si="3"/>
        <v>47</v>
      </c>
      <c r="S26" s="816">
        <v>21</v>
      </c>
      <c r="T26" s="811">
        <v>16</v>
      </c>
      <c r="U26" s="1098">
        <f t="shared" si="4"/>
        <v>37</v>
      </c>
      <c r="V26" s="815">
        <v>18</v>
      </c>
      <c r="W26" s="811">
        <v>19</v>
      </c>
      <c r="X26" s="1101">
        <f t="shared" si="5"/>
        <v>37</v>
      </c>
      <c r="Y26" s="816">
        <v>26</v>
      </c>
      <c r="Z26" s="811">
        <v>22</v>
      </c>
      <c r="AA26" s="1098">
        <f t="shared" si="6"/>
        <v>48</v>
      </c>
      <c r="AB26" s="816">
        <v>24</v>
      </c>
      <c r="AC26" s="811">
        <v>28</v>
      </c>
      <c r="AD26" s="1098">
        <f t="shared" si="7"/>
        <v>52</v>
      </c>
      <c r="AE26" s="816">
        <f t="shared" si="8"/>
        <v>131</v>
      </c>
      <c r="AF26" s="811">
        <f t="shared" si="8"/>
        <v>134</v>
      </c>
      <c r="AG26" s="1103">
        <f t="shared" si="8"/>
        <v>265</v>
      </c>
      <c r="AH26" s="817">
        <v>10</v>
      </c>
      <c r="AI26" s="811">
        <v>5</v>
      </c>
      <c r="AJ26" s="1104">
        <f t="shared" si="9"/>
        <v>15</v>
      </c>
      <c r="AK26" s="564" t="s">
        <v>518</v>
      </c>
    </row>
    <row r="27" spans="1:37" ht="15.75" customHeight="1">
      <c r="A27" s="563"/>
      <c r="B27" s="564" t="s">
        <v>519</v>
      </c>
      <c r="C27" s="569">
        <v>1</v>
      </c>
      <c r="D27" s="570">
        <v>1</v>
      </c>
      <c r="E27" s="570">
        <v>1</v>
      </c>
      <c r="F27" s="813">
        <v>1</v>
      </c>
      <c r="G27" s="813">
        <v>1</v>
      </c>
      <c r="H27" s="811">
        <v>1</v>
      </c>
      <c r="I27" s="1101">
        <f t="shared" si="0"/>
        <v>6</v>
      </c>
      <c r="J27" s="814">
        <v>0</v>
      </c>
      <c r="K27" s="814">
        <v>2</v>
      </c>
      <c r="L27" s="1102">
        <f t="shared" si="1"/>
        <v>8</v>
      </c>
      <c r="M27" s="815">
        <v>6</v>
      </c>
      <c r="N27" s="811">
        <v>5</v>
      </c>
      <c r="O27" s="1098">
        <f t="shared" si="2"/>
        <v>11</v>
      </c>
      <c r="P27" s="816">
        <v>11</v>
      </c>
      <c r="Q27" s="811">
        <v>6</v>
      </c>
      <c r="R27" s="1098">
        <f t="shared" si="3"/>
        <v>17</v>
      </c>
      <c r="S27" s="816">
        <v>9</v>
      </c>
      <c r="T27" s="811">
        <v>7</v>
      </c>
      <c r="U27" s="1098">
        <f t="shared" si="4"/>
        <v>16</v>
      </c>
      <c r="V27" s="815">
        <v>6</v>
      </c>
      <c r="W27" s="811">
        <v>4</v>
      </c>
      <c r="X27" s="1101">
        <f t="shared" si="5"/>
        <v>10</v>
      </c>
      <c r="Y27" s="816">
        <v>4</v>
      </c>
      <c r="Z27" s="811">
        <v>6</v>
      </c>
      <c r="AA27" s="1098">
        <f t="shared" si="6"/>
        <v>10</v>
      </c>
      <c r="AB27" s="816">
        <v>1</v>
      </c>
      <c r="AC27" s="811">
        <v>9</v>
      </c>
      <c r="AD27" s="1098">
        <f t="shared" si="7"/>
        <v>10</v>
      </c>
      <c r="AE27" s="816">
        <f t="shared" si="8"/>
        <v>37</v>
      </c>
      <c r="AF27" s="811">
        <f t="shared" si="8"/>
        <v>37</v>
      </c>
      <c r="AG27" s="1103">
        <f t="shared" si="8"/>
        <v>74</v>
      </c>
      <c r="AH27" s="817">
        <v>1</v>
      </c>
      <c r="AI27" s="811">
        <v>1</v>
      </c>
      <c r="AJ27" s="1104">
        <f t="shared" si="9"/>
        <v>2</v>
      </c>
      <c r="AK27" s="564" t="s">
        <v>519</v>
      </c>
    </row>
    <row r="28" spans="1:37" ht="15.75" customHeight="1">
      <c r="A28" s="563"/>
      <c r="B28" s="564" t="s">
        <v>520</v>
      </c>
      <c r="C28" s="569">
        <v>1</v>
      </c>
      <c r="D28" s="570">
        <v>1</v>
      </c>
      <c r="E28" s="570">
        <v>0</v>
      </c>
      <c r="F28" s="813">
        <v>0</v>
      </c>
      <c r="G28" s="813">
        <v>0</v>
      </c>
      <c r="H28" s="811">
        <v>0</v>
      </c>
      <c r="I28" s="1101">
        <f t="shared" si="0"/>
        <v>2</v>
      </c>
      <c r="J28" s="814">
        <v>2</v>
      </c>
      <c r="K28" s="814">
        <v>2</v>
      </c>
      <c r="L28" s="1102">
        <f t="shared" si="1"/>
        <v>6</v>
      </c>
      <c r="M28" s="815">
        <v>4</v>
      </c>
      <c r="N28" s="811">
        <v>5</v>
      </c>
      <c r="O28" s="1098">
        <f t="shared" si="2"/>
        <v>9</v>
      </c>
      <c r="P28" s="816">
        <v>11</v>
      </c>
      <c r="Q28" s="811">
        <v>5</v>
      </c>
      <c r="R28" s="1098">
        <f t="shared" si="3"/>
        <v>16</v>
      </c>
      <c r="S28" s="816">
        <v>6</v>
      </c>
      <c r="T28" s="811">
        <v>3</v>
      </c>
      <c r="U28" s="1098">
        <f t="shared" si="4"/>
        <v>9</v>
      </c>
      <c r="V28" s="815">
        <v>2</v>
      </c>
      <c r="W28" s="811">
        <v>3</v>
      </c>
      <c r="X28" s="1101">
        <f t="shared" si="5"/>
        <v>5</v>
      </c>
      <c r="Y28" s="816">
        <v>5</v>
      </c>
      <c r="Z28" s="811">
        <v>4</v>
      </c>
      <c r="AA28" s="1098">
        <f t="shared" si="6"/>
        <v>9</v>
      </c>
      <c r="AB28" s="816">
        <v>5</v>
      </c>
      <c r="AC28" s="811">
        <v>2</v>
      </c>
      <c r="AD28" s="1098">
        <f t="shared" si="7"/>
        <v>7</v>
      </c>
      <c r="AE28" s="816">
        <f t="shared" si="8"/>
        <v>33</v>
      </c>
      <c r="AF28" s="811">
        <f t="shared" si="8"/>
        <v>22</v>
      </c>
      <c r="AG28" s="1103">
        <f t="shared" si="8"/>
        <v>55</v>
      </c>
      <c r="AH28" s="817">
        <v>2</v>
      </c>
      <c r="AI28" s="811">
        <v>0</v>
      </c>
      <c r="AJ28" s="1104">
        <f t="shared" si="9"/>
        <v>2</v>
      </c>
      <c r="AK28" s="564" t="s">
        <v>520</v>
      </c>
    </row>
    <row r="29" spans="1:37" ht="15.75" customHeight="1">
      <c r="A29" s="563"/>
      <c r="B29" s="564" t="s">
        <v>521</v>
      </c>
      <c r="C29" s="569">
        <v>1</v>
      </c>
      <c r="D29" s="570">
        <v>1</v>
      </c>
      <c r="E29" s="570">
        <v>1</v>
      </c>
      <c r="F29" s="813">
        <v>1</v>
      </c>
      <c r="G29" s="813">
        <v>2</v>
      </c>
      <c r="H29" s="811">
        <v>2</v>
      </c>
      <c r="I29" s="1101">
        <f t="shared" si="0"/>
        <v>8</v>
      </c>
      <c r="J29" s="814">
        <v>0</v>
      </c>
      <c r="K29" s="814">
        <v>3</v>
      </c>
      <c r="L29" s="1102">
        <f t="shared" si="1"/>
        <v>11</v>
      </c>
      <c r="M29" s="815">
        <v>14</v>
      </c>
      <c r="N29" s="811">
        <v>16</v>
      </c>
      <c r="O29" s="1098">
        <f t="shared" si="2"/>
        <v>30</v>
      </c>
      <c r="P29" s="816">
        <v>18</v>
      </c>
      <c r="Q29" s="811">
        <v>14</v>
      </c>
      <c r="R29" s="1098">
        <f t="shared" si="3"/>
        <v>32</v>
      </c>
      <c r="S29" s="816">
        <v>15</v>
      </c>
      <c r="T29" s="811">
        <v>13</v>
      </c>
      <c r="U29" s="1098">
        <f t="shared" si="4"/>
        <v>28</v>
      </c>
      <c r="V29" s="815">
        <v>12</v>
      </c>
      <c r="W29" s="811">
        <v>18</v>
      </c>
      <c r="X29" s="1101">
        <f t="shared" si="5"/>
        <v>30</v>
      </c>
      <c r="Y29" s="816">
        <v>18</v>
      </c>
      <c r="Z29" s="811">
        <v>29</v>
      </c>
      <c r="AA29" s="1098">
        <f t="shared" si="6"/>
        <v>47</v>
      </c>
      <c r="AB29" s="816">
        <v>19</v>
      </c>
      <c r="AC29" s="811">
        <v>18</v>
      </c>
      <c r="AD29" s="1098">
        <f t="shared" si="7"/>
        <v>37</v>
      </c>
      <c r="AE29" s="816">
        <f t="shared" si="8"/>
        <v>96</v>
      </c>
      <c r="AF29" s="811">
        <f t="shared" si="8"/>
        <v>108</v>
      </c>
      <c r="AG29" s="1103">
        <f t="shared" si="8"/>
        <v>204</v>
      </c>
      <c r="AH29" s="817">
        <v>5</v>
      </c>
      <c r="AI29" s="811">
        <v>3</v>
      </c>
      <c r="AJ29" s="1104">
        <f t="shared" si="9"/>
        <v>8</v>
      </c>
      <c r="AK29" s="564" t="s">
        <v>521</v>
      </c>
    </row>
    <row r="30" spans="1:37" ht="15.75" customHeight="1">
      <c r="A30" s="563"/>
      <c r="B30" s="564" t="s">
        <v>522</v>
      </c>
      <c r="C30" s="569">
        <v>2</v>
      </c>
      <c r="D30" s="570">
        <v>2</v>
      </c>
      <c r="E30" s="570">
        <v>2</v>
      </c>
      <c r="F30" s="813">
        <v>2</v>
      </c>
      <c r="G30" s="813">
        <v>2</v>
      </c>
      <c r="H30" s="811">
        <v>2</v>
      </c>
      <c r="I30" s="1101">
        <f t="shared" si="0"/>
        <v>12</v>
      </c>
      <c r="J30" s="814">
        <v>0</v>
      </c>
      <c r="K30" s="814">
        <v>2</v>
      </c>
      <c r="L30" s="1102">
        <f t="shared" si="1"/>
        <v>14</v>
      </c>
      <c r="M30" s="815">
        <v>24</v>
      </c>
      <c r="N30" s="811">
        <v>20</v>
      </c>
      <c r="O30" s="1098">
        <f t="shared" si="2"/>
        <v>44</v>
      </c>
      <c r="P30" s="816">
        <v>30</v>
      </c>
      <c r="Q30" s="811">
        <v>30</v>
      </c>
      <c r="R30" s="1098">
        <f t="shared" si="3"/>
        <v>60</v>
      </c>
      <c r="S30" s="816">
        <v>30</v>
      </c>
      <c r="T30" s="811">
        <v>31</v>
      </c>
      <c r="U30" s="1098">
        <f t="shared" si="4"/>
        <v>61</v>
      </c>
      <c r="V30" s="815">
        <v>27</v>
      </c>
      <c r="W30" s="811">
        <v>20</v>
      </c>
      <c r="X30" s="1101">
        <f t="shared" si="5"/>
        <v>47</v>
      </c>
      <c r="Y30" s="816">
        <v>28</v>
      </c>
      <c r="Z30" s="811">
        <v>20</v>
      </c>
      <c r="AA30" s="1098">
        <f t="shared" si="6"/>
        <v>48</v>
      </c>
      <c r="AB30" s="816">
        <v>22</v>
      </c>
      <c r="AC30" s="811">
        <v>32</v>
      </c>
      <c r="AD30" s="1098">
        <f t="shared" si="7"/>
        <v>54</v>
      </c>
      <c r="AE30" s="816">
        <f t="shared" si="8"/>
        <v>161</v>
      </c>
      <c r="AF30" s="811">
        <f t="shared" si="8"/>
        <v>153</v>
      </c>
      <c r="AG30" s="1103">
        <f t="shared" si="8"/>
        <v>314</v>
      </c>
      <c r="AH30" s="817">
        <v>7</v>
      </c>
      <c r="AI30" s="811">
        <v>3</v>
      </c>
      <c r="AJ30" s="1104">
        <f t="shared" si="9"/>
        <v>10</v>
      </c>
      <c r="AK30" s="564" t="s">
        <v>522</v>
      </c>
    </row>
    <row r="31" spans="1:37" ht="15.75" customHeight="1">
      <c r="A31" s="563"/>
      <c r="B31" s="564" t="s">
        <v>523</v>
      </c>
      <c r="C31" s="569">
        <v>2</v>
      </c>
      <c r="D31" s="570">
        <v>3</v>
      </c>
      <c r="E31" s="570">
        <v>2</v>
      </c>
      <c r="F31" s="813">
        <v>2</v>
      </c>
      <c r="G31" s="813">
        <v>2</v>
      </c>
      <c r="H31" s="811">
        <v>3</v>
      </c>
      <c r="I31" s="1101">
        <f t="shared" si="0"/>
        <v>14</v>
      </c>
      <c r="J31" s="814">
        <v>0</v>
      </c>
      <c r="K31" s="814">
        <v>8</v>
      </c>
      <c r="L31" s="1102">
        <f t="shared" si="1"/>
        <v>22</v>
      </c>
      <c r="M31" s="815">
        <v>39</v>
      </c>
      <c r="N31" s="811">
        <v>31</v>
      </c>
      <c r="O31" s="1098">
        <f t="shared" si="2"/>
        <v>70</v>
      </c>
      <c r="P31" s="816">
        <v>40</v>
      </c>
      <c r="Q31" s="811">
        <v>39</v>
      </c>
      <c r="R31" s="1098">
        <f t="shared" si="3"/>
        <v>79</v>
      </c>
      <c r="S31" s="816">
        <v>28</v>
      </c>
      <c r="T31" s="811">
        <v>35</v>
      </c>
      <c r="U31" s="1098">
        <f t="shared" si="4"/>
        <v>63</v>
      </c>
      <c r="V31" s="815">
        <v>45</v>
      </c>
      <c r="W31" s="811">
        <v>36</v>
      </c>
      <c r="X31" s="1101">
        <f t="shared" si="5"/>
        <v>81</v>
      </c>
      <c r="Y31" s="816">
        <v>37</v>
      </c>
      <c r="Z31" s="811">
        <v>40</v>
      </c>
      <c r="AA31" s="1098">
        <f t="shared" si="6"/>
        <v>77</v>
      </c>
      <c r="AB31" s="816">
        <v>36</v>
      </c>
      <c r="AC31" s="811">
        <v>51</v>
      </c>
      <c r="AD31" s="1098">
        <f t="shared" si="7"/>
        <v>87</v>
      </c>
      <c r="AE31" s="816">
        <f t="shared" si="8"/>
        <v>225</v>
      </c>
      <c r="AF31" s="811">
        <f t="shared" si="8"/>
        <v>232</v>
      </c>
      <c r="AG31" s="1103">
        <f t="shared" si="8"/>
        <v>457</v>
      </c>
      <c r="AH31" s="817">
        <v>25</v>
      </c>
      <c r="AI31" s="811">
        <v>11</v>
      </c>
      <c r="AJ31" s="1104">
        <f t="shared" si="9"/>
        <v>36</v>
      </c>
      <c r="AK31" s="564" t="s">
        <v>523</v>
      </c>
    </row>
    <row r="32" spans="1:37" ht="15.75" customHeight="1">
      <c r="A32" s="563"/>
      <c r="B32" s="564" t="s">
        <v>524</v>
      </c>
      <c r="C32" s="569">
        <v>2</v>
      </c>
      <c r="D32" s="570">
        <v>3</v>
      </c>
      <c r="E32" s="570">
        <v>2</v>
      </c>
      <c r="F32" s="813">
        <v>2</v>
      </c>
      <c r="G32" s="813">
        <v>3</v>
      </c>
      <c r="H32" s="811">
        <v>2</v>
      </c>
      <c r="I32" s="1101">
        <f t="shared" si="0"/>
        <v>14</v>
      </c>
      <c r="J32" s="814">
        <v>0</v>
      </c>
      <c r="K32" s="814">
        <v>5</v>
      </c>
      <c r="L32" s="1102">
        <f t="shared" si="1"/>
        <v>19</v>
      </c>
      <c r="M32" s="815">
        <v>24</v>
      </c>
      <c r="N32" s="811">
        <v>31</v>
      </c>
      <c r="O32" s="1098">
        <f t="shared" si="2"/>
        <v>55</v>
      </c>
      <c r="P32" s="816">
        <v>44</v>
      </c>
      <c r="Q32" s="811">
        <v>42</v>
      </c>
      <c r="R32" s="1098">
        <f t="shared" si="3"/>
        <v>86</v>
      </c>
      <c r="S32" s="816">
        <v>34</v>
      </c>
      <c r="T32" s="811">
        <v>26</v>
      </c>
      <c r="U32" s="1098">
        <f t="shared" si="4"/>
        <v>60</v>
      </c>
      <c r="V32" s="815">
        <v>45</v>
      </c>
      <c r="W32" s="811">
        <v>35</v>
      </c>
      <c r="X32" s="1101">
        <f t="shared" si="5"/>
        <v>80</v>
      </c>
      <c r="Y32" s="816">
        <v>44</v>
      </c>
      <c r="Z32" s="811">
        <v>34</v>
      </c>
      <c r="AA32" s="1098">
        <f t="shared" si="6"/>
        <v>78</v>
      </c>
      <c r="AB32" s="816">
        <v>31</v>
      </c>
      <c r="AC32" s="811">
        <v>40</v>
      </c>
      <c r="AD32" s="1098">
        <f t="shared" si="7"/>
        <v>71</v>
      </c>
      <c r="AE32" s="816">
        <f t="shared" si="8"/>
        <v>222</v>
      </c>
      <c r="AF32" s="811">
        <f t="shared" si="8"/>
        <v>208</v>
      </c>
      <c r="AG32" s="1103">
        <f t="shared" si="8"/>
        <v>430</v>
      </c>
      <c r="AH32" s="817">
        <v>24</v>
      </c>
      <c r="AI32" s="811">
        <v>4</v>
      </c>
      <c r="AJ32" s="1104">
        <f t="shared" si="9"/>
        <v>28</v>
      </c>
      <c r="AK32" s="564" t="s">
        <v>524</v>
      </c>
    </row>
    <row r="33" spans="1:37" ht="15.75" customHeight="1">
      <c r="A33" s="563"/>
      <c r="B33" s="564" t="s">
        <v>525</v>
      </c>
      <c r="C33" s="569">
        <v>3</v>
      </c>
      <c r="D33" s="570">
        <v>3</v>
      </c>
      <c r="E33" s="570">
        <v>3</v>
      </c>
      <c r="F33" s="813">
        <v>2</v>
      </c>
      <c r="G33" s="813">
        <v>3</v>
      </c>
      <c r="H33" s="811">
        <v>3</v>
      </c>
      <c r="I33" s="1101">
        <f t="shared" si="0"/>
        <v>17</v>
      </c>
      <c r="J33" s="814">
        <v>0</v>
      </c>
      <c r="K33" s="814">
        <v>4</v>
      </c>
      <c r="L33" s="1102">
        <f t="shared" si="1"/>
        <v>21</v>
      </c>
      <c r="M33" s="815">
        <v>47</v>
      </c>
      <c r="N33" s="811">
        <v>47</v>
      </c>
      <c r="O33" s="1098">
        <f t="shared" si="2"/>
        <v>94</v>
      </c>
      <c r="P33" s="816">
        <v>41</v>
      </c>
      <c r="Q33" s="811">
        <v>38</v>
      </c>
      <c r="R33" s="1098">
        <f t="shared" si="3"/>
        <v>79</v>
      </c>
      <c r="S33" s="816">
        <v>57</v>
      </c>
      <c r="T33" s="811">
        <v>52</v>
      </c>
      <c r="U33" s="1098">
        <f t="shared" si="4"/>
        <v>109</v>
      </c>
      <c r="V33" s="815">
        <v>36</v>
      </c>
      <c r="W33" s="811">
        <v>31</v>
      </c>
      <c r="X33" s="1101">
        <f t="shared" si="5"/>
        <v>67</v>
      </c>
      <c r="Y33" s="816">
        <v>51</v>
      </c>
      <c r="Z33" s="811">
        <v>36</v>
      </c>
      <c r="AA33" s="1098">
        <f t="shared" si="6"/>
        <v>87</v>
      </c>
      <c r="AB33" s="816">
        <v>47</v>
      </c>
      <c r="AC33" s="811">
        <v>36</v>
      </c>
      <c r="AD33" s="1098">
        <f t="shared" si="7"/>
        <v>83</v>
      </c>
      <c r="AE33" s="816">
        <f t="shared" si="8"/>
        <v>279</v>
      </c>
      <c r="AF33" s="811">
        <f t="shared" si="8"/>
        <v>240</v>
      </c>
      <c r="AG33" s="1103">
        <f t="shared" si="8"/>
        <v>519</v>
      </c>
      <c r="AH33" s="817">
        <v>22</v>
      </c>
      <c r="AI33" s="811">
        <v>4</v>
      </c>
      <c r="AJ33" s="1104">
        <f t="shared" si="9"/>
        <v>26</v>
      </c>
      <c r="AK33" s="564" t="s">
        <v>525</v>
      </c>
    </row>
    <row r="34" spans="1:37" ht="15.75" customHeight="1">
      <c r="A34" s="563"/>
      <c r="B34" s="564" t="s">
        <v>526</v>
      </c>
      <c r="C34" s="569">
        <v>2</v>
      </c>
      <c r="D34" s="570">
        <v>2</v>
      </c>
      <c r="E34" s="570">
        <v>2</v>
      </c>
      <c r="F34" s="813">
        <v>2</v>
      </c>
      <c r="G34" s="813">
        <v>2</v>
      </c>
      <c r="H34" s="811">
        <v>2</v>
      </c>
      <c r="I34" s="1101">
        <f t="shared" si="0"/>
        <v>12</v>
      </c>
      <c r="J34" s="814">
        <v>0</v>
      </c>
      <c r="K34" s="814">
        <v>3</v>
      </c>
      <c r="L34" s="1102">
        <f t="shared" si="1"/>
        <v>15</v>
      </c>
      <c r="M34" s="815">
        <v>27</v>
      </c>
      <c r="N34" s="811">
        <v>29</v>
      </c>
      <c r="O34" s="1098">
        <f t="shared" si="2"/>
        <v>56</v>
      </c>
      <c r="P34" s="816">
        <v>28</v>
      </c>
      <c r="Q34" s="811">
        <v>24</v>
      </c>
      <c r="R34" s="1098">
        <f t="shared" si="3"/>
        <v>52</v>
      </c>
      <c r="S34" s="816">
        <v>21</v>
      </c>
      <c r="T34" s="811">
        <v>29</v>
      </c>
      <c r="U34" s="1098">
        <f t="shared" si="4"/>
        <v>50</v>
      </c>
      <c r="V34" s="815">
        <v>30</v>
      </c>
      <c r="W34" s="811">
        <v>19</v>
      </c>
      <c r="X34" s="1101">
        <f t="shared" si="5"/>
        <v>49</v>
      </c>
      <c r="Y34" s="816">
        <v>30</v>
      </c>
      <c r="Z34" s="811">
        <v>23</v>
      </c>
      <c r="AA34" s="1098">
        <f t="shared" si="6"/>
        <v>53</v>
      </c>
      <c r="AB34" s="816">
        <v>17</v>
      </c>
      <c r="AC34" s="811">
        <v>27</v>
      </c>
      <c r="AD34" s="1098">
        <f t="shared" si="7"/>
        <v>44</v>
      </c>
      <c r="AE34" s="816">
        <f t="shared" si="8"/>
        <v>153</v>
      </c>
      <c r="AF34" s="811">
        <f t="shared" si="8"/>
        <v>151</v>
      </c>
      <c r="AG34" s="1103">
        <f t="shared" si="8"/>
        <v>304</v>
      </c>
      <c r="AH34" s="817">
        <v>12</v>
      </c>
      <c r="AI34" s="811">
        <v>4</v>
      </c>
      <c r="AJ34" s="1104">
        <f t="shared" si="9"/>
        <v>16</v>
      </c>
      <c r="AK34" s="564" t="s">
        <v>526</v>
      </c>
    </row>
    <row r="35" spans="1:37" ht="15.75" customHeight="1">
      <c r="A35" s="563"/>
      <c r="B35" s="564" t="s">
        <v>527</v>
      </c>
      <c r="C35" s="569">
        <v>1</v>
      </c>
      <c r="D35" s="570">
        <v>0</v>
      </c>
      <c r="E35" s="571">
        <v>0</v>
      </c>
      <c r="F35" s="818">
        <v>0</v>
      </c>
      <c r="G35" s="818">
        <v>0</v>
      </c>
      <c r="H35" s="819">
        <v>1</v>
      </c>
      <c r="I35" s="1101">
        <f t="shared" si="0"/>
        <v>2</v>
      </c>
      <c r="J35" s="814">
        <v>2</v>
      </c>
      <c r="K35" s="814">
        <v>2</v>
      </c>
      <c r="L35" s="1102">
        <f t="shared" si="1"/>
        <v>6</v>
      </c>
      <c r="M35" s="815">
        <v>1</v>
      </c>
      <c r="N35" s="811">
        <v>10</v>
      </c>
      <c r="O35" s="1098">
        <f t="shared" si="2"/>
        <v>11</v>
      </c>
      <c r="P35" s="816">
        <v>3</v>
      </c>
      <c r="Q35" s="811">
        <v>7</v>
      </c>
      <c r="R35" s="1098">
        <f t="shared" si="3"/>
        <v>10</v>
      </c>
      <c r="S35" s="816">
        <v>3</v>
      </c>
      <c r="T35" s="811">
        <v>4</v>
      </c>
      <c r="U35" s="1098">
        <f t="shared" si="4"/>
        <v>7</v>
      </c>
      <c r="V35" s="815">
        <v>8</v>
      </c>
      <c r="W35" s="811">
        <v>0</v>
      </c>
      <c r="X35" s="1101">
        <f t="shared" si="5"/>
        <v>8</v>
      </c>
      <c r="Y35" s="816">
        <v>5</v>
      </c>
      <c r="Z35" s="811">
        <v>3</v>
      </c>
      <c r="AA35" s="1098">
        <f t="shared" si="6"/>
        <v>8</v>
      </c>
      <c r="AB35" s="816">
        <v>7</v>
      </c>
      <c r="AC35" s="811">
        <v>9</v>
      </c>
      <c r="AD35" s="1098">
        <f t="shared" si="7"/>
        <v>16</v>
      </c>
      <c r="AE35" s="816">
        <f t="shared" si="8"/>
        <v>27</v>
      </c>
      <c r="AF35" s="811">
        <f t="shared" si="8"/>
        <v>33</v>
      </c>
      <c r="AG35" s="1103">
        <f t="shared" si="8"/>
        <v>60</v>
      </c>
      <c r="AH35" s="817">
        <v>5</v>
      </c>
      <c r="AI35" s="811">
        <v>0</v>
      </c>
      <c r="AJ35" s="1104">
        <f t="shared" si="9"/>
        <v>5</v>
      </c>
      <c r="AK35" s="564" t="s">
        <v>527</v>
      </c>
    </row>
    <row r="36" spans="1:37" ht="15.75" customHeight="1">
      <c r="A36" s="563"/>
      <c r="B36" s="564" t="s">
        <v>528</v>
      </c>
      <c r="C36" s="569">
        <v>3</v>
      </c>
      <c r="D36" s="570">
        <v>3</v>
      </c>
      <c r="E36" s="570">
        <v>3</v>
      </c>
      <c r="F36" s="813">
        <v>3</v>
      </c>
      <c r="G36" s="813">
        <v>2</v>
      </c>
      <c r="H36" s="811">
        <v>3</v>
      </c>
      <c r="I36" s="1101">
        <f>SUM(C36:H36)</f>
        <v>17</v>
      </c>
      <c r="J36" s="814">
        <v>0</v>
      </c>
      <c r="K36" s="814">
        <v>5</v>
      </c>
      <c r="L36" s="1102">
        <f>SUM(I36:K36)</f>
        <v>22</v>
      </c>
      <c r="M36" s="815">
        <v>51</v>
      </c>
      <c r="N36" s="811">
        <v>46</v>
      </c>
      <c r="O36" s="1098">
        <f>SUM(M36,N36)</f>
        <v>97</v>
      </c>
      <c r="P36" s="816">
        <v>40</v>
      </c>
      <c r="Q36" s="811">
        <v>38</v>
      </c>
      <c r="R36" s="1098">
        <f>SUM(P36,Q36)</f>
        <v>78</v>
      </c>
      <c r="S36" s="816">
        <v>55</v>
      </c>
      <c r="T36" s="811">
        <v>55</v>
      </c>
      <c r="U36" s="1098">
        <f>SUM(S36,T36)</f>
        <v>110</v>
      </c>
      <c r="V36" s="815">
        <v>47</v>
      </c>
      <c r="W36" s="811">
        <v>41</v>
      </c>
      <c r="X36" s="1101">
        <f>SUM(V36,W36)</f>
        <v>88</v>
      </c>
      <c r="Y36" s="816">
        <v>36</v>
      </c>
      <c r="Z36" s="811">
        <v>42</v>
      </c>
      <c r="AA36" s="1098">
        <f>SUM(Y36,Z36)</f>
        <v>78</v>
      </c>
      <c r="AB36" s="816">
        <v>45</v>
      </c>
      <c r="AC36" s="811">
        <v>43</v>
      </c>
      <c r="AD36" s="1098">
        <f>SUM(AB36,AC36)</f>
        <v>88</v>
      </c>
      <c r="AE36" s="816">
        <f>SUM(M36,P36,S36,V36,Y36,AB36)</f>
        <v>274</v>
      </c>
      <c r="AF36" s="811">
        <f>SUM(N36,Q36,T36,W36,Z36,AC36)</f>
        <v>265</v>
      </c>
      <c r="AG36" s="1103">
        <f>SUM(O36,R36,U36,X36,AA36,AD36)</f>
        <v>539</v>
      </c>
      <c r="AH36" s="817">
        <v>19</v>
      </c>
      <c r="AI36" s="811">
        <v>12</v>
      </c>
      <c r="AJ36" s="1104">
        <f>SUM(AH36:AI36)</f>
        <v>31</v>
      </c>
      <c r="AK36" s="564" t="s">
        <v>528</v>
      </c>
    </row>
    <row r="37" spans="1:37" ht="15.75" customHeight="1">
      <c r="A37" s="563"/>
      <c r="B37" s="572" t="s">
        <v>529</v>
      </c>
      <c r="C37" s="569">
        <v>1</v>
      </c>
      <c r="D37" s="570">
        <v>1</v>
      </c>
      <c r="E37" s="570">
        <v>1</v>
      </c>
      <c r="F37" s="813">
        <v>1</v>
      </c>
      <c r="G37" s="813">
        <v>1</v>
      </c>
      <c r="H37" s="811">
        <v>1</v>
      </c>
      <c r="I37" s="1101">
        <f t="shared" ref="I37" si="10">SUM(C37:H37)</f>
        <v>6</v>
      </c>
      <c r="J37" s="814">
        <v>0</v>
      </c>
      <c r="K37" s="814">
        <v>2</v>
      </c>
      <c r="L37" s="1102">
        <f t="shared" ref="L37" si="11">SUM(I37:K37)</f>
        <v>8</v>
      </c>
      <c r="M37" s="815">
        <v>5</v>
      </c>
      <c r="N37" s="811">
        <v>6</v>
      </c>
      <c r="O37" s="1098">
        <f t="shared" ref="O37" si="12">SUM(M37,N37)</f>
        <v>11</v>
      </c>
      <c r="P37" s="816">
        <v>11</v>
      </c>
      <c r="Q37" s="811">
        <v>2</v>
      </c>
      <c r="R37" s="1098">
        <f t="shared" ref="R37" si="13">SUM(P37,Q37)</f>
        <v>13</v>
      </c>
      <c r="S37" s="816">
        <v>6</v>
      </c>
      <c r="T37" s="811">
        <v>5</v>
      </c>
      <c r="U37" s="1098">
        <f t="shared" ref="U37" si="14">SUM(S37,T37)</f>
        <v>11</v>
      </c>
      <c r="V37" s="815">
        <v>10</v>
      </c>
      <c r="W37" s="811">
        <v>7</v>
      </c>
      <c r="X37" s="1101">
        <f t="shared" ref="X37" si="15">SUM(V37,W37)</f>
        <v>17</v>
      </c>
      <c r="Y37" s="816">
        <v>11</v>
      </c>
      <c r="Z37" s="811">
        <v>5</v>
      </c>
      <c r="AA37" s="1098">
        <f t="shared" ref="AA37" si="16">SUM(Y37,Z37)</f>
        <v>16</v>
      </c>
      <c r="AB37" s="816">
        <v>5</v>
      </c>
      <c r="AC37" s="811">
        <v>10</v>
      </c>
      <c r="AD37" s="1098">
        <f t="shared" ref="AD37" si="17">SUM(AB37,AC37)</f>
        <v>15</v>
      </c>
      <c r="AE37" s="816">
        <f t="shared" ref="AE37:AG37" si="18">SUM(M37,P37,S37,V37,Y37,AB37)</f>
        <v>48</v>
      </c>
      <c r="AF37" s="811">
        <f t="shared" si="18"/>
        <v>35</v>
      </c>
      <c r="AG37" s="1103">
        <f t="shared" si="18"/>
        <v>83</v>
      </c>
      <c r="AH37" s="817">
        <v>4</v>
      </c>
      <c r="AI37" s="811">
        <v>1</v>
      </c>
      <c r="AJ37" s="1104">
        <f t="shared" ref="AJ37" si="19">SUM(AH37:AI37)</f>
        <v>5</v>
      </c>
      <c r="AK37" s="564" t="s">
        <v>529</v>
      </c>
    </row>
    <row r="38" spans="1:37" ht="15.75" customHeight="1">
      <c r="A38" s="573"/>
      <c r="B38" s="564" t="s">
        <v>530</v>
      </c>
      <c r="C38" s="569">
        <v>1</v>
      </c>
      <c r="D38" s="570">
        <v>1</v>
      </c>
      <c r="E38" s="571">
        <v>0</v>
      </c>
      <c r="F38" s="818">
        <v>0</v>
      </c>
      <c r="G38" s="818">
        <v>0</v>
      </c>
      <c r="H38" s="819">
        <v>0</v>
      </c>
      <c r="I38" s="1101">
        <f t="shared" si="0"/>
        <v>2</v>
      </c>
      <c r="J38" s="814">
        <v>2</v>
      </c>
      <c r="K38" s="814">
        <v>0</v>
      </c>
      <c r="L38" s="1102">
        <f t="shared" si="1"/>
        <v>4</v>
      </c>
      <c r="M38" s="820">
        <v>3</v>
      </c>
      <c r="N38" s="811">
        <v>3</v>
      </c>
      <c r="O38" s="1098">
        <f t="shared" si="2"/>
        <v>6</v>
      </c>
      <c r="P38" s="816">
        <v>4</v>
      </c>
      <c r="Q38" s="811">
        <v>5</v>
      </c>
      <c r="R38" s="1098">
        <f t="shared" si="3"/>
        <v>9</v>
      </c>
      <c r="S38" s="816">
        <v>3</v>
      </c>
      <c r="T38" s="811">
        <v>2</v>
      </c>
      <c r="U38" s="1098">
        <f t="shared" si="4"/>
        <v>5</v>
      </c>
      <c r="V38" s="815">
        <v>7</v>
      </c>
      <c r="W38" s="811">
        <v>4</v>
      </c>
      <c r="X38" s="1101">
        <f t="shared" si="5"/>
        <v>11</v>
      </c>
      <c r="Y38" s="816">
        <v>2</v>
      </c>
      <c r="Z38" s="811">
        <v>1</v>
      </c>
      <c r="AA38" s="1098">
        <f t="shared" si="6"/>
        <v>3</v>
      </c>
      <c r="AB38" s="816">
        <v>0</v>
      </c>
      <c r="AC38" s="811">
        <v>2</v>
      </c>
      <c r="AD38" s="1098">
        <f t="shared" si="7"/>
        <v>2</v>
      </c>
      <c r="AE38" s="816">
        <f t="shared" si="8"/>
        <v>19</v>
      </c>
      <c r="AF38" s="811">
        <f t="shared" si="8"/>
        <v>17</v>
      </c>
      <c r="AG38" s="1103">
        <f t="shared" si="8"/>
        <v>36</v>
      </c>
      <c r="AH38" s="817">
        <v>0</v>
      </c>
      <c r="AI38" s="811">
        <v>0</v>
      </c>
      <c r="AJ38" s="1104">
        <f t="shared" si="9"/>
        <v>0</v>
      </c>
      <c r="AK38" s="564" t="s">
        <v>530</v>
      </c>
    </row>
    <row r="39" spans="1:37" ht="15.75" customHeight="1">
      <c r="A39" s="563"/>
      <c r="B39" s="564" t="s">
        <v>531</v>
      </c>
      <c r="C39" s="569">
        <v>0</v>
      </c>
      <c r="D39" s="570">
        <v>0</v>
      </c>
      <c r="E39" s="570">
        <v>0</v>
      </c>
      <c r="F39" s="813">
        <v>0</v>
      </c>
      <c r="G39" s="813">
        <v>0</v>
      </c>
      <c r="H39" s="811">
        <v>0</v>
      </c>
      <c r="I39" s="1101">
        <f t="shared" si="0"/>
        <v>0</v>
      </c>
      <c r="J39" s="814">
        <v>3</v>
      </c>
      <c r="K39" s="814">
        <v>0</v>
      </c>
      <c r="L39" s="1102">
        <f t="shared" si="1"/>
        <v>3</v>
      </c>
      <c r="M39" s="815">
        <v>0</v>
      </c>
      <c r="N39" s="811">
        <v>1</v>
      </c>
      <c r="O39" s="1098">
        <f t="shared" si="2"/>
        <v>1</v>
      </c>
      <c r="P39" s="816">
        <v>2</v>
      </c>
      <c r="Q39" s="811">
        <v>1</v>
      </c>
      <c r="R39" s="1098">
        <f t="shared" si="3"/>
        <v>3</v>
      </c>
      <c r="S39" s="816">
        <v>1</v>
      </c>
      <c r="T39" s="811">
        <v>2</v>
      </c>
      <c r="U39" s="1098">
        <f t="shared" si="4"/>
        <v>3</v>
      </c>
      <c r="V39" s="815">
        <v>1</v>
      </c>
      <c r="W39" s="811">
        <v>0</v>
      </c>
      <c r="X39" s="1101">
        <f t="shared" si="5"/>
        <v>1</v>
      </c>
      <c r="Y39" s="816">
        <v>1</v>
      </c>
      <c r="Z39" s="811">
        <v>1</v>
      </c>
      <c r="AA39" s="1098">
        <f t="shared" si="6"/>
        <v>2</v>
      </c>
      <c r="AB39" s="816">
        <v>3</v>
      </c>
      <c r="AC39" s="811">
        <v>1</v>
      </c>
      <c r="AD39" s="1098">
        <f t="shared" si="7"/>
        <v>4</v>
      </c>
      <c r="AE39" s="816">
        <f t="shared" si="8"/>
        <v>8</v>
      </c>
      <c r="AF39" s="811">
        <f t="shared" si="8"/>
        <v>6</v>
      </c>
      <c r="AG39" s="1103">
        <f t="shared" si="8"/>
        <v>14</v>
      </c>
      <c r="AH39" s="817">
        <v>0</v>
      </c>
      <c r="AI39" s="811">
        <v>0</v>
      </c>
      <c r="AJ39" s="1104">
        <f t="shared" si="9"/>
        <v>0</v>
      </c>
      <c r="AK39" s="564" t="s">
        <v>531</v>
      </c>
    </row>
    <row r="40" spans="1:37" ht="15.75" customHeight="1">
      <c r="A40" s="563"/>
      <c r="B40" s="564" t="s">
        <v>532</v>
      </c>
      <c r="C40" s="569">
        <v>1</v>
      </c>
      <c r="D40" s="570">
        <v>1</v>
      </c>
      <c r="E40" s="570">
        <v>1</v>
      </c>
      <c r="F40" s="813">
        <v>1</v>
      </c>
      <c r="G40" s="813">
        <v>1</v>
      </c>
      <c r="H40" s="811">
        <v>1</v>
      </c>
      <c r="I40" s="1101">
        <f t="shared" si="0"/>
        <v>6</v>
      </c>
      <c r="J40" s="814">
        <v>0</v>
      </c>
      <c r="K40" s="814">
        <v>2</v>
      </c>
      <c r="L40" s="1102">
        <f t="shared" si="1"/>
        <v>8</v>
      </c>
      <c r="M40" s="815">
        <v>7</v>
      </c>
      <c r="N40" s="811">
        <v>4</v>
      </c>
      <c r="O40" s="1098">
        <f t="shared" si="2"/>
        <v>11</v>
      </c>
      <c r="P40" s="816">
        <v>4</v>
      </c>
      <c r="Q40" s="811">
        <v>7</v>
      </c>
      <c r="R40" s="1098">
        <f t="shared" si="3"/>
        <v>11</v>
      </c>
      <c r="S40" s="816">
        <v>4</v>
      </c>
      <c r="T40" s="811">
        <v>7</v>
      </c>
      <c r="U40" s="1098">
        <f t="shared" si="4"/>
        <v>11</v>
      </c>
      <c r="V40" s="815">
        <v>7</v>
      </c>
      <c r="W40" s="811">
        <v>7</v>
      </c>
      <c r="X40" s="1101">
        <f t="shared" si="5"/>
        <v>14</v>
      </c>
      <c r="Y40" s="816">
        <v>9</v>
      </c>
      <c r="Z40" s="811">
        <v>6</v>
      </c>
      <c r="AA40" s="1098">
        <f t="shared" si="6"/>
        <v>15</v>
      </c>
      <c r="AB40" s="816">
        <v>5</v>
      </c>
      <c r="AC40" s="811">
        <v>6</v>
      </c>
      <c r="AD40" s="1098">
        <f t="shared" si="7"/>
        <v>11</v>
      </c>
      <c r="AE40" s="816">
        <f t="shared" si="8"/>
        <v>36</v>
      </c>
      <c r="AF40" s="811">
        <f t="shared" si="8"/>
        <v>37</v>
      </c>
      <c r="AG40" s="1103">
        <f t="shared" si="8"/>
        <v>73</v>
      </c>
      <c r="AH40" s="817">
        <v>0</v>
      </c>
      <c r="AI40" s="811">
        <v>3</v>
      </c>
      <c r="AJ40" s="1104">
        <f t="shared" si="9"/>
        <v>3</v>
      </c>
      <c r="AK40" s="564" t="s">
        <v>532</v>
      </c>
    </row>
    <row r="41" spans="1:37" ht="15.75" customHeight="1" thickBot="1">
      <c r="A41" s="574" t="s">
        <v>533</v>
      </c>
      <c r="B41" s="575"/>
      <c r="C41" s="1105">
        <f t="shared" ref="C41:K41" si="20">SUM(C6:C40)</f>
        <v>76</v>
      </c>
      <c r="D41" s="1106">
        <f t="shared" si="20"/>
        <v>73</v>
      </c>
      <c r="E41" s="1106">
        <f t="shared" si="20"/>
        <v>70</v>
      </c>
      <c r="F41" s="1107">
        <f t="shared" si="20"/>
        <v>70</v>
      </c>
      <c r="G41" s="1107">
        <f t="shared" si="20"/>
        <v>70</v>
      </c>
      <c r="H41" s="1108">
        <f t="shared" si="20"/>
        <v>75</v>
      </c>
      <c r="I41" s="1109">
        <f t="shared" si="20"/>
        <v>434</v>
      </c>
      <c r="J41" s="1109">
        <f t="shared" si="20"/>
        <v>9</v>
      </c>
      <c r="K41" s="1109">
        <f t="shared" si="20"/>
        <v>150</v>
      </c>
      <c r="L41" s="1110">
        <f>SUM(I41:K41)</f>
        <v>593</v>
      </c>
      <c r="M41" s="1111">
        <f>SUM(M6:M40)</f>
        <v>1054</v>
      </c>
      <c r="N41" s="1108">
        <f>SUM(N6:N40)</f>
        <v>1018</v>
      </c>
      <c r="O41" s="1109">
        <f>SUM(M41,N41)</f>
        <v>2072</v>
      </c>
      <c r="P41" s="1112">
        <f>SUM(P6:P40)</f>
        <v>1036</v>
      </c>
      <c r="Q41" s="1108">
        <f>SUM(Q6:Q40)</f>
        <v>982</v>
      </c>
      <c r="R41" s="1113">
        <f>SUM(P41,Q41)</f>
        <v>2018</v>
      </c>
      <c r="S41" s="1112">
        <f>SUM(S6:S40)</f>
        <v>1056</v>
      </c>
      <c r="T41" s="1108">
        <f>SUM(T6:T40)</f>
        <v>987</v>
      </c>
      <c r="U41" s="1113">
        <f>SUM(S41,T41)</f>
        <v>2043</v>
      </c>
      <c r="V41" s="1111">
        <f>SUM(V6:V40)</f>
        <v>1118</v>
      </c>
      <c r="W41" s="1108">
        <f>SUM(W6:W40)</f>
        <v>1007</v>
      </c>
      <c r="X41" s="1109">
        <f>SUM(V41,W41)</f>
        <v>2125</v>
      </c>
      <c r="Y41" s="1112">
        <f>SUM(Y6:Y40)</f>
        <v>1087</v>
      </c>
      <c r="Z41" s="1108">
        <f>SUM(Z6:Z40)</f>
        <v>1024</v>
      </c>
      <c r="AA41" s="1109">
        <f t="shared" si="6"/>
        <v>2111</v>
      </c>
      <c r="AB41" s="1112">
        <f>SUM(AB6:AB40)</f>
        <v>1051</v>
      </c>
      <c r="AC41" s="1108">
        <f>SUM(AC6:AC40)</f>
        <v>1040</v>
      </c>
      <c r="AD41" s="1109">
        <f t="shared" si="7"/>
        <v>2091</v>
      </c>
      <c r="AE41" s="1112">
        <f t="shared" si="8"/>
        <v>6402</v>
      </c>
      <c r="AF41" s="1108">
        <f t="shared" si="8"/>
        <v>6058</v>
      </c>
      <c r="AG41" s="1114">
        <f t="shared" si="8"/>
        <v>12460</v>
      </c>
      <c r="AH41" s="1115">
        <f>SUM(AH6:AH40)</f>
        <v>505</v>
      </c>
      <c r="AI41" s="1108">
        <f>SUM(AI6:AI40)</f>
        <v>204</v>
      </c>
      <c r="AJ41" s="1116">
        <f>SUM(AJ6:AJ40)</f>
        <v>709</v>
      </c>
      <c r="AK41" s="575" t="s">
        <v>533</v>
      </c>
    </row>
    <row r="42" spans="1:37" ht="15.75" customHeight="1">
      <c r="A42" s="576" t="s">
        <v>534</v>
      </c>
      <c r="B42" s="567" t="s">
        <v>535</v>
      </c>
      <c r="C42" s="565">
        <v>1</v>
      </c>
      <c r="D42" s="566">
        <v>1</v>
      </c>
      <c r="E42" s="566">
        <v>0</v>
      </c>
      <c r="F42" s="806">
        <v>0</v>
      </c>
      <c r="G42" s="806">
        <v>1</v>
      </c>
      <c r="H42" s="807">
        <v>1</v>
      </c>
      <c r="I42" s="1095">
        <f>SUM(C42:H42)</f>
        <v>4</v>
      </c>
      <c r="J42" s="808">
        <v>1</v>
      </c>
      <c r="K42" s="808">
        <v>0</v>
      </c>
      <c r="L42" s="1096">
        <f>SUM(I42:K42)</f>
        <v>5</v>
      </c>
      <c r="M42" s="809">
        <v>5</v>
      </c>
      <c r="N42" s="807">
        <v>4</v>
      </c>
      <c r="O42" s="1097">
        <f t="shared" si="2"/>
        <v>9</v>
      </c>
      <c r="P42" s="810">
        <v>1</v>
      </c>
      <c r="Q42" s="807">
        <v>7</v>
      </c>
      <c r="R42" s="1097">
        <f t="shared" si="3"/>
        <v>8</v>
      </c>
      <c r="S42" s="810">
        <v>4</v>
      </c>
      <c r="T42" s="807">
        <v>3</v>
      </c>
      <c r="U42" s="1097">
        <f t="shared" si="4"/>
        <v>7</v>
      </c>
      <c r="V42" s="809">
        <v>4</v>
      </c>
      <c r="W42" s="807">
        <v>2</v>
      </c>
      <c r="X42" s="1095">
        <f t="shared" si="5"/>
        <v>6</v>
      </c>
      <c r="Y42" s="810">
        <v>6</v>
      </c>
      <c r="Z42" s="807">
        <v>5</v>
      </c>
      <c r="AA42" s="1097">
        <f t="shared" si="6"/>
        <v>11</v>
      </c>
      <c r="AB42" s="810">
        <v>4</v>
      </c>
      <c r="AC42" s="807">
        <v>3</v>
      </c>
      <c r="AD42" s="1097">
        <f t="shared" si="7"/>
        <v>7</v>
      </c>
      <c r="AE42" s="810">
        <f t="shared" ref="AE42:AG71" si="21">SUM(M42,P42,S42,V42,Y42,AB42)</f>
        <v>24</v>
      </c>
      <c r="AF42" s="807">
        <f t="shared" si="21"/>
        <v>24</v>
      </c>
      <c r="AG42" s="1099">
        <f t="shared" si="21"/>
        <v>48</v>
      </c>
      <c r="AH42" s="812">
        <v>0</v>
      </c>
      <c r="AI42" s="807">
        <v>0</v>
      </c>
      <c r="AJ42" s="1100">
        <f t="shared" ref="AJ42:AJ77" si="22">SUM(AH42:AI42)</f>
        <v>0</v>
      </c>
      <c r="AK42" s="567" t="s">
        <v>536</v>
      </c>
    </row>
    <row r="43" spans="1:37" ht="15.75" customHeight="1">
      <c r="A43" s="568">
        <v>36</v>
      </c>
      <c r="B43" s="564" t="s">
        <v>537</v>
      </c>
      <c r="C43" s="569">
        <v>2</v>
      </c>
      <c r="D43" s="570">
        <v>2</v>
      </c>
      <c r="E43" s="570">
        <v>2</v>
      </c>
      <c r="F43" s="813">
        <v>2</v>
      </c>
      <c r="G43" s="813">
        <v>3</v>
      </c>
      <c r="H43" s="811">
        <v>2</v>
      </c>
      <c r="I43" s="1101">
        <f t="shared" ref="I43:I77" si="23">SUM(C43:H43)</f>
        <v>13</v>
      </c>
      <c r="J43" s="814">
        <v>0</v>
      </c>
      <c r="K43" s="814">
        <v>6</v>
      </c>
      <c r="L43" s="1102">
        <f t="shared" ref="L43:L71" si="24">SUM(I43:K43)</f>
        <v>19</v>
      </c>
      <c r="M43" s="815">
        <v>30</v>
      </c>
      <c r="N43" s="811">
        <v>32</v>
      </c>
      <c r="O43" s="1098">
        <f t="shared" si="2"/>
        <v>62</v>
      </c>
      <c r="P43" s="816">
        <v>28</v>
      </c>
      <c r="Q43" s="811">
        <v>28</v>
      </c>
      <c r="R43" s="1098">
        <f t="shared" si="3"/>
        <v>56</v>
      </c>
      <c r="S43" s="816">
        <v>28</v>
      </c>
      <c r="T43" s="811">
        <v>37</v>
      </c>
      <c r="U43" s="1098">
        <f t="shared" si="4"/>
        <v>65</v>
      </c>
      <c r="V43" s="815">
        <v>23</v>
      </c>
      <c r="W43" s="811">
        <v>33</v>
      </c>
      <c r="X43" s="1101">
        <f t="shared" si="5"/>
        <v>56</v>
      </c>
      <c r="Y43" s="816">
        <v>43</v>
      </c>
      <c r="Z43" s="811">
        <v>34</v>
      </c>
      <c r="AA43" s="1098">
        <f t="shared" si="6"/>
        <v>77</v>
      </c>
      <c r="AB43" s="816">
        <v>26</v>
      </c>
      <c r="AC43" s="811">
        <v>31</v>
      </c>
      <c r="AD43" s="1098">
        <f t="shared" si="7"/>
        <v>57</v>
      </c>
      <c r="AE43" s="816">
        <f t="shared" si="21"/>
        <v>178</v>
      </c>
      <c r="AF43" s="811">
        <f t="shared" si="21"/>
        <v>195</v>
      </c>
      <c r="AG43" s="1103">
        <f t="shared" si="21"/>
        <v>373</v>
      </c>
      <c r="AH43" s="817">
        <v>13</v>
      </c>
      <c r="AI43" s="811">
        <v>7</v>
      </c>
      <c r="AJ43" s="1104">
        <f t="shared" si="22"/>
        <v>20</v>
      </c>
      <c r="AK43" s="564" t="s">
        <v>537</v>
      </c>
    </row>
    <row r="44" spans="1:37" ht="15.75" customHeight="1">
      <c r="A44" s="577" t="s">
        <v>538</v>
      </c>
      <c r="B44" s="564" t="s">
        <v>539</v>
      </c>
      <c r="C44" s="569">
        <v>4</v>
      </c>
      <c r="D44" s="570">
        <v>4</v>
      </c>
      <c r="E44" s="570">
        <v>4</v>
      </c>
      <c r="F44" s="813">
        <v>4</v>
      </c>
      <c r="G44" s="813">
        <v>4</v>
      </c>
      <c r="H44" s="811">
        <v>4</v>
      </c>
      <c r="I44" s="1101">
        <f t="shared" si="23"/>
        <v>24</v>
      </c>
      <c r="J44" s="814">
        <v>0</v>
      </c>
      <c r="K44" s="814">
        <v>6</v>
      </c>
      <c r="L44" s="1102">
        <f t="shared" si="24"/>
        <v>30</v>
      </c>
      <c r="M44" s="815">
        <v>66</v>
      </c>
      <c r="N44" s="811">
        <v>52</v>
      </c>
      <c r="O44" s="1098">
        <f t="shared" si="2"/>
        <v>118</v>
      </c>
      <c r="P44" s="816">
        <v>61</v>
      </c>
      <c r="Q44" s="811">
        <v>57</v>
      </c>
      <c r="R44" s="1098">
        <f t="shared" si="3"/>
        <v>118</v>
      </c>
      <c r="S44" s="816">
        <v>48</v>
      </c>
      <c r="T44" s="811">
        <v>76</v>
      </c>
      <c r="U44" s="1098">
        <f t="shared" si="4"/>
        <v>124</v>
      </c>
      <c r="V44" s="815">
        <v>69</v>
      </c>
      <c r="W44" s="811">
        <v>57</v>
      </c>
      <c r="X44" s="1101">
        <f t="shared" si="5"/>
        <v>126</v>
      </c>
      <c r="Y44" s="816">
        <v>87</v>
      </c>
      <c r="Z44" s="811">
        <v>61</v>
      </c>
      <c r="AA44" s="1098">
        <f t="shared" si="6"/>
        <v>148</v>
      </c>
      <c r="AB44" s="816">
        <v>54</v>
      </c>
      <c r="AC44" s="811">
        <v>71</v>
      </c>
      <c r="AD44" s="1098">
        <f t="shared" si="7"/>
        <v>125</v>
      </c>
      <c r="AE44" s="816">
        <f t="shared" si="21"/>
        <v>385</v>
      </c>
      <c r="AF44" s="811">
        <f t="shared" si="21"/>
        <v>374</v>
      </c>
      <c r="AG44" s="1103">
        <f t="shared" si="21"/>
        <v>759</v>
      </c>
      <c r="AH44" s="817">
        <v>26</v>
      </c>
      <c r="AI44" s="811">
        <v>7</v>
      </c>
      <c r="AJ44" s="1104">
        <f t="shared" si="22"/>
        <v>33</v>
      </c>
      <c r="AK44" s="564" t="s">
        <v>539</v>
      </c>
    </row>
    <row r="45" spans="1:37" ht="15.75" customHeight="1">
      <c r="A45" s="563"/>
      <c r="B45" s="564" t="s">
        <v>540</v>
      </c>
      <c r="C45" s="569">
        <v>2</v>
      </c>
      <c r="D45" s="570">
        <v>2</v>
      </c>
      <c r="E45" s="570">
        <v>2</v>
      </c>
      <c r="F45" s="813">
        <v>2</v>
      </c>
      <c r="G45" s="813">
        <v>2</v>
      </c>
      <c r="H45" s="811">
        <v>2</v>
      </c>
      <c r="I45" s="1101">
        <f t="shared" si="23"/>
        <v>12</v>
      </c>
      <c r="J45" s="814">
        <v>0</v>
      </c>
      <c r="K45" s="814">
        <v>4</v>
      </c>
      <c r="L45" s="1102">
        <f t="shared" si="24"/>
        <v>16</v>
      </c>
      <c r="M45" s="815">
        <v>23</v>
      </c>
      <c r="N45" s="811">
        <v>20</v>
      </c>
      <c r="O45" s="1098">
        <f t="shared" si="2"/>
        <v>43</v>
      </c>
      <c r="P45" s="816">
        <v>27</v>
      </c>
      <c r="Q45" s="811">
        <v>23</v>
      </c>
      <c r="R45" s="1098">
        <f t="shared" si="3"/>
        <v>50</v>
      </c>
      <c r="S45" s="816">
        <v>30</v>
      </c>
      <c r="T45" s="811">
        <v>16</v>
      </c>
      <c r="U45" s="1098">
        <f t="shared" si="4"/>
        <v>46</v>
      </c>
      <c r="V45" s="815">
        <v>29</v>
      </c>
      <c r="W45" s="811">
        <v>26</v>
      </c>
      <c r="X45" s="1101">
        <f t="shared" si="5"/>
        <v>55</v>
      </c>
      <c r="Y45" s="816">
        <v>27</v>
      </c>
      <c r="Z45" s="811">
        <v>23</v>
      </c>
      <c r="AA45" s="1098">
        <f t="shared" si="6"/>
        <v>50</v>
      </c>
      <c r="AB45" s="816">
        <v>32</v>
      </c>
      <c r="AC45" s="811">
        <v>27</v>
      </c>
      <c r="AD45" s="1098">
        <f t="shared" si="7"/>
        <v>59</v>
      </c>
      <c r="AE45" s="816">
        <f t="shared" si="21"/>
        <v>168</v>
      </c>
      <c r="AF45" s="811">
        <f t="shared" si="21"/>
        <v>135</v>
      </c>
      <c r="AG45" s="1103">
        <f t="shared" si="21"/>
        <v>303</v>
      </c>
      <c r="AH45" s="817">
        <v>16</v>
      </c>
      <c r="AI45" s="811">
        <v>3</v>
      </c>
      <c r="AJ45" s="1104">
        <f t="shared" si="22"/>
        <v>19</v>
      </c>
      <c r="AK45" s="564" t="s">
        <v>540</v>
      </c>
    </row>
    <row r="46" spans="1:37" ht="15.75" customHeight="1">
      <c r="A46" s="563"/>
      <c r="B46" s="564" t="s">
        <v>541</v>
      </c>
      <c r="C46" s="569">
        <v>1</v>
      </c>
      <c r="D46" s="570">
        <v>1</v>
      </c>
      <c r="E46" s="570">
        <v>1</v>
      </c>
      <c r="F46" s="813">
        <v>0</v>
      </c>
      <c r="G46" s="813">
        <v>0</v>
      </c>
      <c r="H46" s="811">
        <v>1</v>
      </c>
      <c r="I46" s="1101">
        <f t="shared" si="23"/>
        <v>4</v>
      </c>
      <c r="J46" s="814">
        <v>1</v>
      </c>
      <c r="K46" s="814">
        <v>1</v>
      </c>
      <c r="L46" s="1102">
        <f t="shared" si="24"/>
        <v>6</v>
      </c>
      <c r="M46" s="815">
        <v>5</v>
      </c>
      <c r="N46" s="811">
        <v>4</v>
      </c>
      <c r="O46" s="1098">
        <f t="shared" si="2"/>
        <v>9</v>
      </c>
      <c r="P46" s="816">
        <v>4</v>
      </c>
      <c r="Q46" s="811">
        <v>7</v>
      </c>
      <c r="R46" s="1098">
        <f t="shared" si="3"/>
        <v>11</v>
      </c>
      <c r="S46" s="816">
        <v>4</v>
      </c>
      <c r="T46" s="811">
        <v>4</v>
      </c>
      <c r="U46" s="1098">
        <f t="shared" si="4"/>
        <v>8</v>
      </c>
      <c r="V46" s="815">
        <v>5</v>
      </c>
      <c r="W46" s="811">
        <v>5</v>
      </c>
      <c r="X46" s="1101">
        <f t="shared" si="5"/>
        <v>10</v>
      </c>
      <c r="Y46" s="816">
        <v>4</v>
      </c>
      <c r="Z46" s="811">
        <v>3</v>
      </c>
      <c r="AA46" s="1098">
        <f t="shared" si="6"/>
        <v>7</v>
      </c>
      <c r="AB46" s="816">
        <v>7</v>
      </c>
      <c r="AC46" s="811">
        <v>4</v>
      </c>
      <c r="AD46" s="1098">
        <f t="shared" si="7"/>
        <v>11</v>
      </c>
      <c r="AE46" s="816">
        <f t="shared" si="21"/>
        <v>29</v>
      </c>
      <c r="AF46" s="811">
        <f t="shared" si="21"/>
        <v>27</v>
      </c>
      <c r="AG46" s="1103">
        <f t="shared" si="21"/>
        <v>56</v>
      </c>
      <c r="AH46" s="817">
        <v>3</v>
      </c>
      <c r="AI46" s="811">
        <v>0</v>
      </c>
      <c r="AJ46" s="1104">
        <f t="shared" si="22"/>
        <v>3</v>
      </c>
      <c r="AK46" s="564" t="s">
        <v>541</v>
      </c>
    </row>
    <row r="47" spans="1:37" ht="15.75" customHeight="1">
      <c r="A47" s="563"/>
      <c r="B47" s="564" t="s">
        <v>542</v>
      </c>
      <c r="C47" s="569">
        <v>0</v>
      </c>
      <c r="D47" s="570">
        <v>0</v>
      </c>
      <c r="E47" s="570">
        <v>0</v>
      </c>
      <c r="F47" s="813">
        <v>0</v>
      </c>
      <c r="G47" s="813">
        <v>0</v>
      </c>
      <c r="H47" s="811">
        <v>1</v>
      </c>
      <c r="I47" s="1101">
        <f t="shared" si="23"/>
        <v>1</v>
      </c>
      <c r="J47" s="814">
        <v>1</v>
      </c>
      <c r="K47" s="814">
        <v>1</v>
      </c>
      <c r="L47" s="1102">
        <f t="shared" si="24"/>
        <v>3</v>
      </c>
      <c r="M47" s="815">
        <v>0</v>
      </c>
      <c r="N47" s="811">
        <v>0</v>
      </c>
      <c r="O47" s="1098">
        <f t="shared" si="2"/>
        <v>0</v>
      </c>
      <c r="P47" s="816">
        <v>0</v>
      </c>
      <c r="Q47" s="811">
        <v>0</v>
      </c>
      <c r="R47" s="1098">
        <f t="shared" si="3"/>
        <v>0</v>
      </c>
      <c r="S47" s="816">
        <v>0</v>
      </c>
      <c r="T47" s="811">
        <v>2</v>
      </c>
      <c r="U47" s="1098">
        <f t="shared" si="4"/>
        <v>2</v>
      </c>
      <c r="V47" s="815">
        <v>0</v>
      </c>
      <c r="W47" s="811">
        <v>0</v>
      </c>
      <c r="X47" s="1101">
        <f t="shared" si="5"/>
        <v>0</v>
      </c>
      <c r="Y47" s="816">
        <v>1</v>
      </c>
      <c r="Z47" s="811">
        <v>2</v>
      </c>
      <c r="AA47" s="1098">
        <f t="shared" si="6"/>
        <v>3</v>
      </c>
      <c r="AB47" s="816">
        <v>1</v>
      </c>
      <c r="AC47" s="811">
        <v>2</v>
      </c>
      <c r="AD47" s="1098">
        <f t="shared" si="7"/>
        <v>3</v>
      </c>
      <c r="AE47" s="816">
        <f t="shared" si="21"/>
        <v>2</v>
      </c>
      <c r="AF47" s="811">
        <f t="shared" si="21"/>
        <v>6</v>
      </c>
      <c r="AG47" s="1103">
        <f t="shared" si="21"/>
        <v>8</v>
      </c>
      <c r="AH47" s="817">
        <v>0</v>
      </c>
      <c r="AI47" s="811">
        <v>1</v>
      </c>
      <c r="AJ47" s="1104">
        <f t="shared" si="22"/>
        <v>1</v>
      </c>
      <c r="AK47" s="564" t="s">
        <v>542</v>
      </c>
    </row>
    <row r="48" spans="1:37" ht="15.75" customHeight="1">
      <c r="A48" s="563"/>
      <c r="B48" s="564" t="s">
        <v>543</v>
      </c>
      <c r="C48" s="569">
        <v>2</v>
      </c>
      <c r="D48" s="570">
        <v>2</v>
      </c>
      <c r="E48" s="570">
        <v>2</v>
      </c>
      <c r="F48" s="813">
        <v>2</v>
      </c>
      <c r="G48" s="813">
        <v>2</v>
      </c>
      <c r="H48" s="811">
        <v>2</v>
      </c>
      <c r="I48" s="1101">
        <f t="shared" si="23"/>
        <v>12</v>
      </c>
      <c r="J48" s="814">
        <v>0</v>
      </c>
      <c r="K48" s="814">
        <v>2</v>
      </c>
      <c r="L48" s="1102">
        <f t="shared" si="24"/>
        <v>14</v>
      </c>
      <c r="M48" s="820">
        <v>28</v>
      </c>
      <c r="N48" s="811">
        <v>21</v>
      </c>
      <c r="O48" s="1098">
        <f t="shared" si="2"/>
        <v>49</v>
      </c>
      <c r="P48" s="816">
        <v>19</v>
      </c>
      <c r="Q48" s="811">
        <v>19</v>
      </c>
      <c r="R48" s="1098">
        <f t="shared" si="3"/>
        <v>38</v>
      </c>
      <c r="S48" s="816">
        <v>24</v>
      </c>
      <c r="T48" s="811">
        <v>19</v>
      </c>
      <c r="U48" s="1098">
        <f t="shared" si="4"/>
        <v>43</v>
      </c>
      <c r="V48" s="815">
        <v>27</v>
      </c>
      <c r="W48" s="811">
        <v>19</v>
      </c>
      <c r="X48" s="1101">
        <f t="shared" si="5"/>
        <v>46</v>
      </c>
      <c r="Y48" s="816">
        <v>26</v>
      </c>
      <c r="Z48" s="811">
        <v>24</v>
      </c>
      <c r="AA48" s="1098">
        <f t="shared" si="6"/>
        <v>50</v>
      </c>
      <c r="AB48" s="816">
        <v>22</v>
      </c>
      <c r="AC48" s="811">
        <v>18</v>
      </c>
      <c r="AD48" s="1098">
        <f t="shared" si="7"/>
        <v>40</v>
      </c>
      <c r="AE48" s="816">
        <f t="shared" si="21"/>
        <v>146</v>
      </c>
      <c r="AF48" s="811">
        <f t="shared" si="21"/>
        <v>120</v>
      </c>
      <c r="AG48" s="1103">
        <f t="shared" si="21"/>
        <v>266</v>
      </c>
      <c r="AH48" s="817">
        <v>2</v>
      </c>
      <c r="AI48" s="811">
        <v>2</v>
      </c>
      <c r="AJ48" s="1104">
        <f t="shared" si="22"/>
        <v>4</v>
      </c>
      <c r="AK48" s="564" t="s">
        <v>543</v>
      </c>
    </row>
    <row r="49" spans="1:37" ht="15.75" customHeight="1">
      <c r="A49" s="563"/>
      <c r="B49" s="564" t="s">
        <v>544</v>
      </c>
      <c r="C49" s="569">
        <v>5</v>
      </c>
      <c r="D49" s="570">
        <v>5</v>
      </c>
      <c r="E49" s="570">
        <v>5</v>
      </c>
      <c r="F49" s="813">
        <v>5</v>
      </c>
      <c r="G49" s="813">
        <v>5</v>
      </c>
      <c r="H49" s="811">
        <v>4</v>
      </c>
      <c r="I49" s="1101">
        <f t="shared" si="23"/>
        <v>29</v>
      </c>
      <c r="J49" s="814">
        <v>0</v>
      </c>
      <c r="K49" s="814">
        <v>8</v>
      </c>
      <c r="L49" s="1102">
        <f t="shared" si="24"/>
        <v>37</v>
      </c>
      <c r="M49" s="815">
        <v>83</v>
      </c>
      <c r="N49" s="811">
        <v>81</v>
      </c>
      <c r="O49" s="1098">
        <f t="shared" si="2"/>
        <v>164</v>
      </c>
      <c r="P49" s="816">
        <v>91</v>
      </c>
      <c r="Q49" s="811">
        <v>70</v>
      </c>
      <c r="R49" s="1098">
        <f t="shared" si="3"/>
        <v>161</v>
      </c>
      <c r="S49" s="816">
        <v>85</v>
      </c>
      <c r="T49" s="811">
        <v>68</v>
      </c>
      <c r="U49" s="1098">
        <f t="shared" si="4"/>
        <v>153</v>
      </c>
      <c r="V49" s="815">
        <v>103</v>
      </c>
      <c r="W49" s="811">
        <v>76</v>
      </c>
      <c r="X49" s="1101">
        <f t="shared" si="5"/>
        <v>179</v>
      </c>
      <c r="Y49" s="816">
        <v>87</v>
      </c>
      <c r="Z49" s="811">
        <v>82</v>
      </c>
      <c r="AA49" s="1098">
        <f t="shared" si="6"/>
        <v>169</v>
      </c>
      <c r="AB49" s="816">
        <v>67</v>
      </c>
      <c r="AC49" s="811">
        <v>69</v>
      </c>
      <c r="AD49" s="1098">
        <f t="shared" si="7"/>
        <v>136</v>
      </c>
      <c r="AE49" s="816">
        <f t="shared" si="21"/>
        <v>516</v>
      </c>
      <c r="AF49" s="811">
        <f t="shared" si="21"/>
        <v>446</v>
      </c>
      <c r="AG49" s="1103">
        <f t="shared" si="21"/>
        <v>962</v>
      </c>
      <c r="AH49" s="817">
        <v>34</v>
      </c>
      <c r="AI49" s="811">
        <v>8</v>
      </c>
      <c r="AJ49" s="1104">
        <f t="shared" si="22"/>
        <v>42</v>
      </c>
      <c r="AK49" s="564" t="s">
        <v>544</v>
      </c>
    </row>
    <row r="50" spans="1:37" ht="15.75" customHeight="1">
      <c r="A50" s="563"/>
      <c r="B50" s="564" t="s">
        <v>545</v>
      </c>
      <c r="C50" s="569">
        <v>2</v>
      </c>
      <c r="D50" s="570">
        <v>2</v>
      </c>
      <c r="E50" s="570">
        <v>2</v>
      </c>
      <c r="F50" s="813">
        <v>2</v>
      </c>
      <c r="G50" s="813">
        <v>1</v>
      </c>
      <c r="H50" s="811">
        <v>2</v>
      </c>
      <c r="I50" s="1101">
        <f t="shared" si="23"/>
        <v>11</v>
      </c>
      <c r="J50" s="814">
        <v>0</v>
      </c>
      <c r="K50" s="814">
        <v>2</v>
      </c>
      <c r="L50" s="1102">
        <f t="shared" si="24"/>
        <v>13</v>
      </c>
      <c r="M50" s="815">
        <v>28</v>
      </c>
      <c r="N50" s="811">
        <v>22</v>
      </c>
      <c r="O50" s="1098">
        <f t="shared" si="2"/>
        <v>50</v>
      </c>
      <c r="P50" s="816">
        <v>28</v>
      </c>
      <c r="Q50" s="811">
        <v>28</v>
      </c>
      <c r="R50" s="1098">
        <f t="shared" si="3"/>
        <v>56</v>
      </c>
      <c r="S50" s="816">
        <v>22</v>
      </c>
      <c r="T50" s="811">
        <v>32</v>
      </c>
      <c r="U50" s="1098">
        <f t="shared" si="4"/>
        <v>54</v>
      </c>
      <c r="V50" s="815">
        <v>22</v>
      </c>
      <c r="W50" s="811">
        <v>27</v>
      </c>
      <c r="X50" s="1101">
        <f t="shared" si="5"/>
        <v>49</v>
      </c>
      <c r="Y50" s="816">
        <v>20</v>
      </c>
      <c r="Z50" s="811">
        <v>18</v>
      </c>
      <c r="AA50" s="1098">
        <f t="shared" si="6"/>
        <v>38</v>
      </c>
      <c r="AB50" s="816">
        <v>24</v>
      </c>
      <c r="AC50" s="811">
        <v>22</v>
      </c>
      <c r="AD50" s="1098">
        <f t="shared" si="7"/>
        <v>46</v>
      </c>
      <c r="AE50" s="816">
        <f t="shared" si="21"/>
        <v>144</v>
      </c>
      <c r="AF50" s="811">
        <f t="shared" si="21"/>
        <v>149</v>
      </c>
      <c r="AG50" s="1103">
        <f t="shared" si="21"/>
        <v>293</v>
      </c>
      <c r="AH50" s="817">
        <v>6</v>
      </c>
      <c r="AI50" s="811">
        <v>2</v>
      </c>
      <c r="AJ50" s="1104">
        <f t="shared" si="22"/>
        <v>8</v>
      </c>
      <c r="AK50" s="564" t="s">
        <v>545</v>
      </c>
    </row>
    <row r="51" spans="1:37" ht="15.75" customHeight="1">
      <c r="A51" s="563"/>
      <c r="B51" s="564" t="s">
        <v>546</v>
      </c>
      <c r="C51" s="569">
        <v>2</v>
      </c>
      <c r="D51" s="570">
        <v>2</v>
      </c>
      <c r="E51" s="570">
        <v>2</v>
      </c>
      <c r="F51" s="813">
        <v>2</v>
      </c>
      <c r="G51" s="813">
        <v>2</v>
      </c>
      <c r="H51" s="811">
        <v>2</v>
      </c>
      <c r="I51" s="1101">
        <f t="shared" si="23"/>
        <v>12</v>
      </c>
      <c r="J51" s="814">
        <v>0</v>
      </c>
      <c r="K51" s="814">
        <v>5</v>
      </c>
      <c r="L51" s="1102">
        <f t="shared" si="24"/>
        <v>17</v>
      </c>
      <c r="M51" s="815">
        <v>25</v>
      </c>
      <c r="N51" s="811">
        <v>24</v>
      </c>
      <c r="O51" s="1098">
        <f t="shared" si="2"/>
        <v>49</v>
      </c>
      <c r="P51" s="816">
        <v>25</v>
      </c>
      <c r="Q51" s="811">
        <v>32</v>
      </c>
      <c r="R51" s="1098">
        <f t="shared" si="3"/>
        <v>57</v>
      </c>
      <c r="S51" s="816">
        <v>21</v>
      </c>
      <c r="T51" s="811">
        <v>38</v>
      </c>
      <c r="U51" s="1098">
        <f t="shared" si="4"/>
        <v>59</v>
      </c>
      <c r="V51" s="815">
        <v>34</v>
      </c>
      <c r="W51" s="811">
        <v>26</v>
      </c>
      <c r="X51" s="1101">
        <f t="shared" si="5"/>
        <v>60</v>
      </c>
      <c r="Y51" s="816">
        <v>27</v>
      </c>
      <c r="Z51" s="811">
        <v>26</v>
      </c>
      <c r="AA51" s="1098">
        <f t="shared" si="6"/>
        <v>53</v>
      </c>
      <c r="AB51" s="816">
        <v>24</v>
      </c>
      <c r="AC51" s="811">
        <v>39</v>
      </c>
      <c r="AD51" s="1098">
        <f t="shared" si="7"/>
        <v>63</v>
      </c>
      <c r="AE51" s="816">
        <f t="shared" si="21"/>
        <v>156</v>
      </c>
      <c r="AF51" s="811">
        <f t="shared" si="21"/>
        <v>185</v>
      </c>
      <c r="AG51" s="1103">
        <f t="shared" si="21"/>
        <v>341</v>
      </c>
      <c r="AH51" s="817">
        <v>12</v>
      </c>
      <c r="AI51" s="811">
        <v>5</v>
      </c>
      <c r="AJ51" s="1104">
        <f t="shared" si="22"/>
        <v>17</v>
      </c>
      <c r="AK51" s="564" t="s">
        <v>546</v>
      </c>
    </row>
    <row r="52" spans="1:37" ht="15.75" customHeight="1" thickBot="1">
      <c r="A52" s="578"/>
      <c r="B52" s="579" t="s">
        <v>547</v>
      </c>
      <c r="C52" s="580">
        <v>1</v>
      </c>
      <c r="D52" s="581">
        <v>1</v>
      </c>
      <c r="E52" s="581">
        <v>0</v>
      </c>
      <c r="F52" s="821">
        <v>0</v>
      </c>
      <c r="G52" s="821">
        <v>0</v>
      </c>
      <c r="H52" s="822">
        <v>0</v>
      </c>
      <c r="I52" s="1117">
        <f t="shared" si="23"/>
        <v>2</v>
      </c>
      <c r="J52" s="823">
        <v>2</v>
      </c>
      <c r="K52" s="823">
        <v>1</v>
      </c>
      <c r="L52" s="1118">
        <f t="shared" si="24"/>
        <v>5</v>
      </c>
      <c r="M52" s="824">
        <v>1</v>
      </c>
      <c r="N52" s="822">
        <v>4</v>
      </c>
      <c r="O52" s="1119">
        <f t="shared" si="2"/>
        <v>5</v>
      </c>
      <c r="P52" s="825">
        <v>2</v>
      </c>
      <c r="Q52" s="822">
        <v>4</v>
      </c>
      <c r="R52" s="1119">
        <f t="shared" si="3"/>
        <v>6</v>
      </c>
      <c r="S52" s="825">
        <v>1</v>
      </c>
      <c r="T52" s="822">
        <v>4</v>
      </c>
      <c r="U52" s="1119">
        <f t="shared" si="4"/>
        <v>5</v>
      </c>
      <c r="V52" s="824">
        <v>7</v>
      </c>
      <c r="W52" s="822">
        <v>1</v>
      </c>
      <c r="X52" s="1117">
        <f t="shared" si="5"/>
        <v>8</v>
      </c>
      <c r="Y52" s="825">
        <v>3</v>
      </c>
      <c r="Z52" s="822">
        <v>1</v>
      </c>
      <c r="AA52" s="1119">
        <f t="shared" si="6"/>
        <v>4</v>
      </c>
      <c r="AB52" s="825">
        <v>3</v>
      </c>
      <c r="AC52" s="822">
        <v>2</v>
      </c>
      <c r="AD52" s="1119">
        <f t="shared" si="7"/>
        <v>5</v>
      </c>
      <c r="AE52" s="825">
        <f t="shared" si="21"/>
        <v>17</v>
      </c>
      <c r="AF52" s="822">
        <f t="shared" si="21"/>
        <v>16</v>
      </c>
      <c r="AG52" s="1120">
        <f t="shared" si="21"/>
        <v>33</v>
      </c>
      <c r="AH52" s="826">
        <v>1</v>
      </c>
      <c r="AI52" s="822">
        <v>1</v>
      </c>
      <c r="AJ52" s="1121">
        <f t="shared" si="22"/>
        <v>2</v>
      </c>
      <c r="AK52" s="579" t="s">
        <v>547</v>
      </c>
    </row>
    <row r="53" spans="1:37" ht="15.75" customHeight="1">
      <c r="A53" s="563"/>
      <c r="B53" s="572" t="s">
        <v>548</v>
      </c>
      <c r="C53" s="569">
        <v>1</v>
      </c>
      <c r="D53" s="570">
        <v>1</v>
      </c>
      <c r="E53" s="570">
        <v>1</v>
      </c>
      <c r="F53" s="813">
        <v>1</v>
      </c>
      <c r="G53" s="813">
        <v>1</v>
      </c>
      <c r="H53" s="811">
        <v>1</v>
      </c>
      <c r="I53" s="1101">
        <f t="shared" si="23"/>
        <v>6</v>
      </c>
      <c r="J53" s="814">
        <v>0</v>
      </c>
      <c r="K53" s="814">
        <v>2</v>
      </c>
      <c r="L53" s="1122">
        <f t="shared" si="24"/>
        <v>8</v>
      </c>
      <c r="M53" s="815">
        <v>13</v>
      </c>
      <c r="N53" s="811">
        <v>7</v>
      </c>
      <c r="O53" s="1098">
        <f t="shared" si="2"/>
        <v>20</v>
      </c>
      <c r="P53" s="816">
        <v>12</v>
      </c>
      <c r="Q53" s="811">
        <v>12</v>
      </c>
      <c r="R53" s="1098">
        <f t="shared" si="3"/>
        <v>24</v>
      </c>
      <c r="S53" s="816">
        <v>7</v>
      </c>
      <c r="T53" s="811">
        <v>8</v>
      </c>
      <c r="U53" s="1098">
        <f t="shared" si="4"/>
        <v>15</v>
      </c>
      <c r="V53" s="815">
        <v>8</v>
      </c>
      <c r="W53" s="811">
        <v>9</v>
      </c>
      <c r="X53" s="1101">
        <f t="shared" si="5"/>
        <v>17</v>
      </c>
      <c r="Y53" s="816">
        <v>8</v>
      </c>
      <c r="Z53" s="811">
        <v>4</v>
      </c>
      <c r="AA53" s="1098">
        <f t="shared" si="6"/>
        <v>12</v>
      </c>
      <c r="AB53" s="816">
        <v>9</v>
      </c>
      <c r="AC53" s="811">
        <v>5</v>
      </c>
      <c r="AD53" s="1098">
        <f t="shared" si="7"/>
        <v>14</v>
      </c>
      <c r="AE53" s="816">
        <f t="shared" si="21"/>
        <v>57</v>
      </c>
      <c r="AF53" s="811">
        <f t="shared" si="21"/>
        <v>45</v>
      </c>
      <c r="AG53" s="1103">
        <f t="shared" si="21"/>
        <v>102</v>
      </c>
      <c r="AH53" s="817">
        <v>4</v>
      </c>
      <c r="AI53" s="811">
        <v>1</v>
      </c>
      <c r="AJ53" s="1104">
        <f t="shared" si="22"/>
        <v>5</v>
      </c>
      <c r="AK53" s="564" t="s">
        <v>548</v>
      </c>
    </row>
    <row r="54" spans="1:37" ht="15.75" customHeight="1">
      <c r="A54" s="563"/>
      <c r="B54" s="564" t="s">
        <v>549</v>
      </c>
      <c r="C54" s="569">
        <v>2</v>
      </c>
      <c r="D54" s="570">
        <v>2</v>
      </c>
      <c r="E54" s="570">
        <v>2</v>
      </c>
      <c r="F54" s="813">
        <v>2</v>
      </c>
      <c r="G54" s="813">
        <v>2</v>
      </c>
      <c r="H54" s="811">
        <v>2</v>
      </c>
      <c r="I54" s="1101">
        <f>SUM(C54:H54)</f>
        <v>12</v>
      </c>
      <c r="J54" s="814">
        <v>0</v>
      </c>
      <c r="K54" s="814">
        <v>3</v>
      </c>
      <c r="L54" s="1102">
        <f>SUM(I54:K54)</f>
        <v>15</v>
      </c>
      <c r="M54" s="815">
        <v>31</v>
      </c>
      <c r="N54" s="811">
        <v>37</v>
      </c>
      <c r="O54" s="1098">
        <f>SUM(M54,N54)</f>
        <v>68</v>
      </c>
      <c r="P54" s="816">
        <v>22</v>
      </c>
      <c r="Q54" s="811">
        <v>23</v>
      </c>
      <c r="R54" s="1098">
        <f>SUM(P54,Q54)</f>
        <v>45</v>
      </c>
      <c r="S54" s="816">
        <v>28</v>
      </c>
      <c r="T54" s="811">
        <v>30</v>
      </c>
      <c r="U54" s="1098">
        <f>SUM(S54,T54)</f>
        <v>58</v>
      </c>
      <c r="V54" s="815">
        <v>24</v>
      </c>
      <c r="W54" s="811">
        <v>27</v>
      </c>
      <c r="X54" s="1101">
        <f>SUM(V54,W54)</f>
        <v>51</v>
      </c>
      <c r="Y54" s="816">
        <v>28</v>
      </c>
      <c r="Z54" s="811">
        <v>28</v>
      </c>
      <c r="AA54" s="1098">
        <f>SUM(Y54,Z54)</f>
        <v>56</v>
      </c>
      <c r="AB54" s="816">
        <v>31</v>
      </c>
      <c r="AC54" s="811">
        <v>31</v>
      </c>
      <c r="AD54" s="1098">
        <f>SUM(AB54,AC54)</f>
        <v>62</v>
      </c>
      <c r="AE54" s="816">
        <f t="shared" si="21"/>
        <v>164</v>
      </c>
      <c r="AF54" s="811">
        <f t="shared" si="21"/>
        <v>176</v>
      </c>
      <c r="AG54" s="1103">
        <f t="shared" si="21"/>
        <v>340</v>
      </c>
      <c r="AH54" s="817">
        <v>6</v>
      </c>
      <c r="AI54" s="811">
        <v>3</v>
      </c>
      <c r="AJ54" s="1104">
        <f>SUM(AH54:AI54)</f>
        <v>9</v>
      </c>
      <c r="AK54" s="564" t="s">
        <v>549</v>
      </c>
    </row>
    <row r="55" spans="1:37" ht="15.75" customHeight="1">
      <c r="A55" s="563"/>
      <c r="B55" s="564" t="s">
        <v>550</v>
      </c>
      <c r="C55" s="569">
        <v>2</v>
      </c>
      <c r="D55" s="570">
        <v>2</v>
      </c>
      <c r="E55" s="570">
        <v>3</v>
      </c>
      <c r="F55" s="813">
        <v>2</v>
      </c>
      <c r="G55" s="813">
        <v>2</v>
      </c>
      <c r="H55" s="811">
        <v>2</v>
      </c>
      <c r="I55" s="1101">
        <f>SUM(C55:H55)</f>
        <v>13</v>
      </c>
      <c r="J55" s="814">
        <v>0</v>
      </c>
      <c r="K55" s="814">
        <v>3</v>
      </c>
      <c r="L55" s="1102">
        <f>SUM(I55:K55)</f>
        <v>16</v>
      </c>
      <c r="M55" s="820">
        <v>44</v>
      </c>
      <c r="N55" s="811">
        <v>27</v>
      </c>
      <c r="O55" s="1098">
        <f>SUM(M55,N55)</f>
        <v>71</v>
      </c>
      <c r="P55" s="816">
        <v>35</v>
      </c>
      <c r="Q55" s="811">
        <v>38</v>
      </c>
      <c r="R55" s="1098">
        <f>SUM(P55,Q55)</f>
        <v>73</v>
      </c>
      <c r="S55" s="816">
        <v>44</v>
      </c>
      <c r="T55" s="811">
        <v>37</v>
      </c>
      <c r="U55" s="1098">
        <f>SUM(S55,T55)</f>
        <v>81</v>
      </c>
      <c r="V55" s="815">
        <v>34</v>
      </c>
      <c r="W55" s="811">
        <v>47</v>
      </c>
      <c r="X55" s="1101">
        <f>SUM(V55,W55)</f>
        <v>81</v>
      </c>
      <c r="Y55" s="816">
        <v>33</v>
      </c>
      <c r="Z55" s="811">
        <v>37</v>
      </c>
      <c r="AA55" s="1098">
        <f>SUM(Y55,Z55)</f>
        <v>70</v>
      </c>
      <c r="AB55" s="816">
        <v>43</v>
      </c>
      <c r="AC55" s="811">
        <v>38</v>
      </c>
      <c r="AD55" s="1098">
        <f>SUM(AB55,AC55)</f>
        <v>81</v>
      </c>
      <c r="AE55" s="816">
        <f t="shared" si="21"/>
        <v>233</v>
      </c>
      <c r="AF55" s="811">
        <f t="shared" si="21"/>
        <v>224</v>
      </c>
      <c r="AG55" s="1103">
        <f t="shared" si="21"/>
        <v>457</v>
      </c>
      <c r="AH55" s="817">
        <v>13</v>
      </c>
      <c r="AI55" s="811">
        <v>6</v>
      </c>
      <c r="AJ55" s="1104">
        <f>SUM(AH55:AI55)</f>
        <v>19</v>
      </c>
      <c r="AK55" s="564" t="s">
        <v>550</v>
      </c>
    </row>
    <row r="56" spans="1:37" ht="15.75" customHeight="1">
      <c r="A56" s="563"/>
      <c r="B56" s="564" t="s">
        <v>551</v>
      </c>
      <c r="C56" s="569">
        <v>3</v>
      </c>
      <c r="D56" s="570">
        <v>4</v>
      </c>
      <c r="E56" s="570">
        <v>4</v>
      </c>
      <c r="F56" s="813">
        <v>4</v>
      </c>
      <c r="G56" s="813">
        <v>3</v>
      </c>
      <c r="H56" s="811">
        <v>3</v>
      </c>
      <c r="I56" s="1101">
        <f t="shared" si="23"/>
        <v>21</v>
      </c>
      <c r="J56" s="814">
        <v>0</v>
      </c>
      <c r="K56" s="814">
        <v>7</v>
      </c>
      <c r="L56" s="1102">
        <f t="shared" si="24"/>
        <v>28</v>
      </c>
      <c r="M56" s="815">
        <v>56</v>
      </c>
      <c r="N56" s="811">
        <v>58</v>
      </c>
      <c r="O56" s="1098">
        <f t="shared" si="2"/>
        <v>114</v>
      </c>
      <c r="P56" s="816">
        <v>51</v>
      </c>
      <c r="Q56" s="811">
        <v>58</v>
      </c>
      <c r="R56" s="1098">
        <f t="shared" si="3"/>
        <v>109</v>
      </c>
      <c r="S56" s="816">
        <v>57</v>
      </c>
      <c r="T56" s="811">
        <v>59</v>
      </c>
      <c r="U56" s="1098">
        <f t="shared" si="4"/>
        <v>116</v>
      </c>
      <c r="V56" s="815">
        <v>57</v>
      </c>
      <c r="W56" s="811">
        <v>79</v>
      </c>
      <c r="X56" s="1101">
        <f t="shared" si="5"/>
        <v>136</v>
      </c>
      <c r="Y56" s="816">
        <v>58</v>
      </c>
      <c r="Z56" s="811">
        <v>49</v>
      </c>
      <c r="AA56" s="1098">
        <f t="shared" si="6"/>
        <v>107</v>
      </c>
      <c r="AB56" s="816">
        <v>56</v>
      </c>
      <c r="AC56" s="811">
        <v>54</v>
      </c>
      <c r="AD56" s="1098">
        <f t="shared" si="7"/>
        <v>110</v>
      </c>
      <c r="AE56" s="816">
        <f t="shared" si="21"/>
        <v>335</v>
      </c>
      <c r="AF56" s="811">
        <f t="shared" si="21"/>
        <v>357</v>
      </c>
      <c r="AG56" s="1103">
        <f t="shared" si="21"/>
        <v>692</v>
      </c>
      <c r="AH56" s="817">
        <v>18</v>
      </c>
      <c r="AI56" s="811">
        <v>14</v>
      </c>
      <c r="AJ56" s="1104">
        <f t="shared" si="22"/>
        <v>32</v>
      </c>
      <c r="AK56" s="564" t="s">
        <v>551</v>
      </c>
    </row>
    <row r="57" spans="1:37" s="588" customFormat="1" ht="15.75" customHeight="1">
      <c r="A57" s="583"/>
      <c r="B57" s="584" t="s">
        <v>552</v>
      </c>
      <c r="C57" s="585">
        <v>0</v>
      </c>
      <c r="D57" s="586">
        <v>0</v>
      </c>
      <c r="E57" s="586">
        <v>0</v>
      </c>
      <c r="F57" s="827">
        <v>0</v>
      </c>
      <c r="G57" s="827">
        <v>0</v>
      </c>
      <c r="H57" s="828">
        <v>1</v>
      </c>
      <c r="I57" s="1123">
        <f t="shared" si="23"/>
        <v>1</v>
      </c>
      <c r="J57" s="829">
        <v>0</v>
      </c>
      <c r="K57" s="829">
        <v>0</v>
      </c>
      <c r="L57" s="1124">
        <f t="shared" si="24"/>
        <v>1</v>
      </c>
      <c r="M57" s="830">
        <v>0</v>
      </c>
      <c r="N57" s="828">
        <v>0</v>
      </c>
      <c r="O57" s="1125">
        <f t="shared" si="2"/>
        <v>0</v>
      </c>
      <c r="P57" s="831">
        <v>0</v>
      </c>
      <c r="Q57" s="828">
        <v>0</v>
      </c>
      <c r="R57" s="1125">
        <f t="shared" si="3"/>
        <v>0</v>
      </c>
      <c r="S57" s="831">
        <v>0</v>
      </c>
      <c r="T57" s="828">
        <v>0</v>
      </c>
      <c r="U57" s="1125">
        <f t="shared" si="4"/>
        <v>0</v>
      </c>
      <c r="V57" s="830">
        <v>0</v>
      </c>
      <c r="W57" s="828">
        <v>0</v>
      </c>
      <c r="X57" s="1123">
        <f t="shared" si="5"/>
        <v>0</v>
      </c>
      <c r="Y57" s="831">
        <v>0</v>
      </c>
      <c r="Z57" s="828">
        <v>0</v>
      </c>
      <c r="AA57" s="1125">
        <f t="shared" si="6"/>
        <v>0</v>
      </c>
      <c r="AB57" s="831">
        <v>1</v>
      </c>
      <c r="AC57" s="828">
        <v>0</v>
      </c>
      <c r="AD57" s="1125">
        <f t="shared" si="7"/>
        <v>1</v>
      </c>
      <c r="AE57" s="831">
        <f t="shared" si="21"/>
        <v>1</v>
      </c>
      <c r="AF57" s="828">
        <f t="shared" si="21"/>
        <v>0</v>
      </c>
      <c r="AG57" s="1126">
        <f t="shared" si="21"/>
        <v>1</v>
      </c>
      <c r="AH57" s="832">
        <v>0</v>
      </c>
      <c r="AI57" s="828">
        <v>0</v>
      </c>
      <c r="AJ57" s="1127">
        <f t="shared" si="22"/>
        <v>0</v>
      </c>
      <c r="AK57" s="587" t="s">
        <v>552</v>
      </c>
    </row>
    <row r="58" spans="1:37" ht="15.75" customHeight="1">
      <c r="A58" s="563"/>
      <c r="B58" s="589" t="s">
        <v>553</v>
      </c>
      <c r="C58" s="569">
        <v>1</v>
      </c>
      <c r="D58" s="570">
        <v>0</v>
      </c>
      <c r="E58" s="570">
        <v>0</v>
      </c>
      <c r="F58" s="813">
        <v>1</v>
      </c>
      <c r="G58" s="813">
        <v>1</v>
      </c>
      <c r="H58" s="811">
        <v>1</v>
      </c>
      <c r="I58" s="1101">
        <f t="shared" si="23"/>
        <v>4</v>
      </c>
      <c r="J58" s="814">
        <v>1</v>
      </c>
      <c r="K58" s="814">
        <v>2</v>
      </c>
      <c r="L58" s="1102">
        <f t="shared" si="24"/>
        <v>7</v>
      </c>
      <c r="M58" s="815">
        <v>5</v>
      </c>
      <c r="N58" s="811">
        <v>4</v>
      </c>
      <c r="O58" s="1098">
        <f t="shared" si="2"/>
        <v>9</v>
      </c>
      <c r="P58" s="816">
        <v>3</v>
      </c>
      <c r="Q58" s="811">
        <v>3</v>
      </c>
      <c r="R58" s="1098">
        <f t="shared" si="3"/>
        <v>6</v>
      </c>
      <c r="S58" s="816">
        <v>7</v>
      </c>
      <c r="T58" s="811">
        <v>4</v>
      </c>
      <c r="U58" s="1098">
        <f t="shared" si="4"/>
        <v>11</v>
      </c>
      <c r="V58" s="815">
        <v>3</v>
      </c>
      <c r="W58" s="811">
        <v>9</v>
      </c>
      <c r="X58" s="1101">
        <f t="shared" si="5"/>
        <v>12</v>
      </c>
      <c r="Y58" s="816">
        <v>6</v>
      </c>
      <c r="Z58" s="811">
        <v>6</v>
      </c>
      <c r="AA58" s="1098">
        <f t="shared" si="6"/>
        <v>12</v>
      </c>
      <c r="AB58" s="816">
        <v>11</v>
      </c>
      <c r="AC58" s="811">
        <v>6</v>
      </c>
      <c r="AD58" s="1098">
        <f t="shared" si="7"/>
        <v>17</v>
      </c>
      <c r="AE58" s="816">
        <f t="shared" si="21"/>
        <v>35</v>
      </c>
      <c r="AF58" s="811">
        <f t="shared" si="21"/>
        <v>32</v>
      </c>
      <c r="AG58" s="1103">
        <f t="shared" si="21"/>
        <v>67</v>
      </c>
      <c r="AH58" s="817">
        <v>3</v>
      </c>
      <c r="AI58" s="811">
        <v>1</v>
      </c>
      <c r="AJ58" s="1104">
        <f t="shared" si="22"/>
        <v>4</v>
      </c>
      <c r="AK58" s="589" t="s">
        <v>553</v>
      </c>
    </row>
    <row r="59" spans="1:37" ht="15.75" customHeight="1">
      <c r="A59" s="563"/>
      <c r="B59" s="564" t="s">
        <v>554</v>
      </c>
      <c r="C59" s="569">
        <v>1</v>
      </c>
      <c r="D59" s="570">
        <v>0</v>
      </c>
      <c r="E59" s="570">
        <v>0</v>
      </c>
      <c r="F59" s="813">
        <v>0</v>
      </c>
      <c r="G59" s="813">
        <v>0</v>
      </c>
      <c r="H59" s="811">
        <v>1</v>
      </c>
      <c r="I59" s="1101">
        <f t="shared" si="23"/>
        <v>2</v>
      </c>
      <c r="J59" s="814">
        <v>2</v>
      </c>
      <c r="K59" s="814">
        <v>2</v>
      </c>
      <c r="L59" s="1102">
        <f t="shared" si="24"/>
        <v>6</v>
      </c>
      <c r="M59" s="815">
        <v>2</v>
      </c>
      <c r="N59" s="811">
        <v>2</v>
      </c>
      <c r="O59" s="1098">
        <f t="shared" si="2"/>
        <v>4</v>
      </c>
      <c r="P59" s="816">
        <v>2</v>
      </c>
      <c r="Q59" s="811">
        <v>5</v>
      </c>
      <c r="R59" s="1098">
        <f t="shared" si="3"/>
        <v>7</v>
      </c>
      <c r="S59" s="816">
        <v>2</v>
      </c>
      <c r="T59" s="811">
        <v>6</v>
      </c>
      <c r="U59" s="1098">
        <f t="shared" si="4"/>
        <v>8</v>
      </c>
      <c r="V59" s="815">
        <v>6</v>
      </c>
      <c r="W59" s="811">
        <v>2</v>
      </c>
      <c r="X59" s="1101">
        <f t="shared" si="5"/>
        <v>8</v>
      </c>
      <c r="Y59" s="816">
        <v>4</v>
      </c>
      <c r="Z59" s="811">
        <v>4</v>
      </c>
      <c r="AA59" s="1098">
        <f t="shared" si="6"/>
        <v>8</v>
      </c>
      <c r="AB59" s="816">
        <v>3</v>
      </c>
      <c r="AC59" s="811">
        <v>4</v>
      </c>
      <c r="AD59" s="1098">
        <f t="shared" si="7"/>
        <v>7</v>
      </c>
      <c r="AE59" s="816">
        <f t="shared" si="21"/>
        <v>19</v>
      </c>
      <c r="AF59" s="811">
        <f t="shared" si="21"/>
        <v>23</v>
      </c>
      <c r="AG59" s="1103">
        <f t="shared" si="21"/>
        <v>42</v>
      </c>
      <c r="AH59" s="817">
        <v>4</v>
      </c>
      <c r="AI59" s="811">
        <v>0</v>
      </c>
      <c r="AJ59" s="1104">
        <f t="shared" si="22"/>
        <v>4</v>
      </c>
      <c r="AK59" s="564" t="s">
        <v>554</v>
      </c>
    </row>
    <row r="60" spans="1:37" ht="15.75" customHeight="1">
      <c r="A60" s="563"/>
      <c r="B60" s="564" t="s">
        <v>12</v>
      </c>
      <c r="C60" s="569">
        <v>1</v>
      </c>
      <c r="D60" s="570">
        <v>1</v>
      </c>
      <c r="E60" s="570">
        <v>1</v>
      </c>
      <c r="F60" s="813">
        <v>1</v>
      </c>
      <c r="G60" s="813">
        <v>1</v>
      </c>
      <c r="H60" s="811">
        <v>1</v>
      </c>
      <c r="I60" s="1101">
        <f t="shared" si="23"/>
        <v>6</v>
      </c>
      <c r="J60" s="814">
        <v>0</v>
      </c>
      <c r="K60" s="814">
        <v>2</v>
      </c>
      <c r="L60" s="1102">
        <f t="shared" si="24"/>
        <v>8</v>
      </c>
      <c r="M60" s="815">
        <v>2</v>
      </c>
      <c r="N60" s="811">
        <v>4</v>
      </c>
      <c r="O60" s="1098">
        <f t="shared" si="2"/>
        <v>6</v>
      </c>
      <c r="P60" s="816">
        <v>10</v>
      </c>
      <c r="Q60" s="811">
        <v>7</v>
      </c>
      <c r="R60" s="1098">
        <f>SUM(P60,Q60)</f>
        <v>17</v>
      </c>
      <c r="S60" s="816">
        <v>5</v>
      </c>
      <c r="T60" s="811">
        <v>9</v>
      </c>
      <c r="U60" s="1098">
        <f t="shared" si="4"/>
        <v>14</v>
      </c>
      <c r="V60" s="815">
        <v>8</v>
      </c>
      <c r="W60" s="811">
        <v>4</v>
      </c>
      <c r="X60" s="1101">
        <f t="shared" si="5"/>
        <v>12</v>
      </c>
      <c r="Y60" s="816">
        <v>8</v>
      </c>
      <c r="Z60" s="811">
        <v>9</v>
      </c>
      <c r="AA60" s="1098">
        <f t="shared" si="6"/>
        <v>17</v>
      </c>
      <c r="AB60" s="816">
        <v>8</v>
      </c>
      <c r="AC60" s="811">
        <v>3</v>
      </c>
      <c r="AD60" s="1098">
        <f t="shared" si="7"/>
        <v>11</v>
      </c>
      <c r="AE60" s="816">
        <f t="shared" si="21"/>
        <v>41</v>
      </c>
      <c r="AF60" s="811">
        <f t="shared" si="21"/>
        <v>36</v>
      </c>
      <c r="AG60" s="1103">
        <f t="shared" si="21"/>
        <v>77</v>
      </c>
      <c r="AH60" s="817">
        <v>6</v>
      </c>
      <c r="AI60" s="811">
        <v>1</v>
      </c>
      <c r="AJ60" s="1104">
        <f t="shared" si="22"/>
        <v>7</v>
      </c>
      <c r="AK60" s="564" t="s">
        <v>12</v>
      </c>
    </row>
    <row r="61" spans="1:37" ht="15.75" customHeight="1">
      <c r="A61" s="563"/>
      <c r="B61" s="589" t="s">
        <v>555</v>
      </c>
      <c r="C61" s="569">
        <v>1</v>
      </c>
      <c r="D61" s="570">
        <v>1</v>
      </c>
      <c r="E61" s="570">
        <v>1</v>
      </c>
      <c r="F61" s="813">
        <v>1</v>
      </c>
      <c r="G61" s="813">
        <v>1</v>
      </c>
      <c r="H61" s="811">
        <v>1</v>
      </c>
      <c r="I61" s="1101">
        <f t="shared" si="23"/>
        <v>6</v>
      </c>
      <c r="J61" s="814">
        <v>0</v>
      </c>
      <c r="K61" s="814">
        <v>1</v>
      </c>
      <c r="L61" s="1102">
        <f t="shared" si="24"/>
        <v>7</v>
      </c>
      <c r="M61" s="815">
        <v>9</v>
      </c>
      <c r="N61" s="811">
        <v>1</v>
      </c>
      <c r="O61" s="1098">
        <f t="shared" si="2"/>
        <v>10</v>
      </c>
      <c r="P61" s="816">
        <v>9</v>
      </c>
      <c r="Q61" s="811">
        <v>6</v>
      </c>
      <c r="R61" s="1098">
        <f t="shared" si="3"/>
        <v>15</v>
      </c>
      <c r="S61" s="816">
        <v>7</v>
      </c>
      <c r="T61" s="811">
        <v>7</v>
      </c>
      <c r="U61" s="1098">
        <f t="shared" si="4"/>
        <v>14</v>
      </c>
      <c r="V61" s="815">
        <v>1</v>
      </c>
      <c r="W61" s="811">
        <v>5</v>
      </c>
      <c r="X61" s="1101">
        <f t="shared" si="5"/>
        <v>6</v>
      </c>
      <c r="Y61" s="816">
        <v>5</v>
      </c>
      <c r="Z61" s="811">
        <v>9</v>
      </c>
      <c r="AA61" s="1098">
        <f t="shared" si="6"/>
        <v>14</v>
      </c>
      <c r="AB61" s="816">
        <v>4</v>
      </c>
      <c r="AC61" s="811">
        <v>6</v>
      </c>
      <c r="AD61" s="1098">
        <f t="shared" si="7"/>
        <v>10</v>
      </c>
      <c r="AE61" s="816">
        <f t="shared" si="21"/>
        <v>35</v>
      </c>
      <c r="AF61" s="811">
        <f t="shared" si="21"/>
        <v>34</v>
      </c>
      <c r="AG61" s="1103">
        <f t="shared" si="21"/>
        <v>69</v>
      </c>
      <c r="AH61" s="817">
        <v>2</v>
      </c>
      <c r="AI61" s="811">
        <v>0</v>
      </c>
      <c r="AJ61" s="1104">
        <f t="shared" si="22"/>
        <v>2</v>
      </c>
      <c r="AK61" s="589" t="s">
        <v>555</v>
      </c>
    </row>
    <row r="62" spans="1:37" ht="15.75" customHeight="1">
      <c r="A62" s="563"/>
      <c r="B62" s="564" t="s">
        <v>556</v>
      </c>
      <c r="C62" s="569">
        <v>1</v>
      </c>
      <c r="D62" s="570">
        <v>2</v>
      </c>
      <c r="E62" s="570">
        <v>1</v>
      </c>
      <c r="F62" s="813">
        <v>2</v>
      </c>
      <c r="G62" s="813">
        <v>2</v>
      </c>
      <c r="H62" s="811">
        <v>2</v>
      </c>
      <c r="I62" s="1101">
        <f t="shared" si="23"/>
        <v>10</v>
      </c>
      <c r="J62" s="814">
        <v>0</v>
      </c>
      <c r="K62" s="814">
        <v>3</v>
      </c>
      <c r="L62" s="1102">
        <f t="shared" si="24"/>
        <v>13</v>
      </c>
      <c r="M62" s="815">
        <v>20</v>
      </c>
      <c r="N62" s="811">
        <v>16</v>
      </c>
      <c r="O62" s="1098">
        <f t="shared" si="2"/>
        <v>36</v>
      </c>
      <c r="P62" s="816">
        <v>31</v>
      </c>
      <c r="Q62" s="811">
        <v>23</v>
      </c>
      <c r="R62" s="1098">
        <f t="shared" si="3"/>
        <v>54</v>
      </c>
      <c r="S62" s="816">
        <v>15</v>
      </c>
      <c r="T62" s="811">
        <v>20</v>
      </c>
      <c r="U62" s="1098">
        <f t="shared" si="4"/>
        <v>35</v>
      </c>
      <c r="V62" s="815">
        <v>28</v>
      </c>
      <c r="W62" s="811">
        <v>19</v>
      </c>
      <c r="X62" s="1101">
        <f t="shared" si="5"/>
        <v>47</v>
      </c>
      <c r="Y62" s="816">
        <v>22</v>
      </c>
      <c r="Z62" s="811">
        <v>23</v>
      </c>
      <c r="AA62" s="1098">
        <f t="shared" si="6"/>
        <v>45</v>
      </c>
      <c r="AB62" s="816">
        <v>19</v>
      </c>
      <c r="AC62" s="811">
        <v>29</v>
      </c>
      <c r="AD62" s="1098">
        <f t="shared" si="7"/>
        <v>48</v>
      </c>
      <c r="AE62" s="816">
        <f t="shared" si="21"/>
        <v>135</v>
      </c>
      <c r="AF62" s="811">
        <f t="shared" si="21"/>
        <v>130</v>
      </c>
      <c r="AG62" s="1103">
        <f t="shared" si="21"/>
        <v>265</v>
      </c>
      <c r="AH62" s="817">
        <v>11</v>
      </c>
      <c r="AI62" s="811">
        <v>3</v>
      </c>
      <c r="AJ62" s="1104">
        <f t="shared" si="22"/>
        <v>14</v>
      </c>
      <c r="AK62" s="564" t="s">
        <v>556</v>
      </c>
    </row>
    <row r="63" spans="1:37" ht="15.75" customHeight="1">
      <c r="A63" s="563"/>
      <c r="B63" s="564" t="s">
        <v>557</v>
      </c>
      <c r="C63" s="569">
        <v>0</v>
      </c>
      <c r="D63" s="570">
        <v>0</v>
      </c>
      <c r="E63" s="570">
        <v>0</v>
      </c>
      <c r="F63" s="813">
        <v>0</v>
      </c>
      <c r="G63" s="813">
        <v>1</v>
      </c>
      <c r="H63" s="811">
        <v>1</v>
      </c>
      <c r="I63" s="1101">
        <f t="shared" si="23"/>
        <v>2</v>
      </c>
      <c r="J63" s="814">
        <v>2</v>
      </c>
      <c r="K63" s="814">
        <v>0</v>
      </c>
      <c r="L63" s="1102">
        <f t="shared" si="24"/>
        <v>4</v>
      </c>
      <c r="M63" s="815">
        <v>1</v>
      </c>
      <c r="N63" s="811">
        <v>2</v>
      </c>
      <c r="O63" s="1098">
        <f t="shared" si="2"/>
        <v>3</v>
      </c>
      <c r="P63" s="816">
        <v>2</v>
      </c>
      <c r="Q63" s="811">
        <v>1</v>
      </c>
      <c r="R63" s="1098">
        <f t="shared" si="3"/>
        <v>3</v>
      </c>
      <c r="S63" s="816">
        <v>1</v>
      </c>
      <c r="T63" s="811">
        <v>6</v>
      </c>
      <c r="U63" s="1098">
        <f t="shared" si="4"/>
        <v>7</v>
      </c>
      <c r="V63" s="815">
        <v>3</v>
      </c>
      <c r="W63" s="811">
        <v>2</v>
      </c>
      <c r="X63" s="1101">
        <f t="shared" si="5"/>
        <v>5</v>
      </c>
      <c r="Y63" s="816">
        <v>3</v>
      </c>
      <c r="Z63" s="811">
        <v>5</v>
      </c>
      <c r="AA63" s="1098">
        <f t="shared" si="6"/>
        <v>8</v>
      </c>
      <c r="AB63" s="816">
        <v>5</v>
      </c>
      <c r="AC63" s="811">
        <v>5</v>
      </c>
      <c r="AD63" s="1098">
        <f t="shared" si="7"/>
        <v>10</v>
      </c>
      <c r="AE63" s="816">
        <f t="shared" si="21"/>
        <v>15</v>
      </c>
      <c r="AF63" s="811">
        <f t="shared" si="21"/>
        <v>21</v>
      </c>
      <c r="AG63" s="1103">
        <f t="shared" si="21"/>
        <v>36</v>
      </c>
      <c r="AH63" s="817">
        <v>0</v>
      </c>
      <c r="AI63" s="811">
        <v>0</v>
      </c>
      <c r="AJ63" s="1104">
        <f t="shared" si="22"/>
        <v>0</v>
      </c>
      <c r="AK63" s="564" t="s">
        <v>557</v>
      </c>
    </row>
    <row r="64" spans="1:37" ht="15.75" customHeight="1">
      <c r="A64" s="563"/>
      <c r="B64" s="564" t="s">
        <v>558</v>
      </c>
      <c r="C64" s="569">
        <v>2</v>
      </c>
      <c r="D64" s="570">
        <v>2</v>
      </c>
      <c r="E64" s="570">
        <v>2</v>
      </c>
      <c r="F64" s="813">
        <v>1</v>
      </c>
      <c r="G64" s="813">
        <v>1</v>
      </c>
      <c r="H64" s="811">
        <v>1</v>
      </c>
      <c r="I64" s="1101">
        <f t="shared" si="23"/>
        <v>9</v>
      </c>
      <c r="J64" s="814">
        <v>0</v>
      </c>
      <c r="K64" s="814">
        <v>2</v>
      </c>
      <c r="L64" s="1102">
        <f t="shared" si="24"/>
        <v>11</v>
      </c>
      <c r="M64" s="815">
        <v>21</v>
      </c>
      <c r="N64" s="811">
        <v>23</v>
      </c>
      <c r="O64" s="1098">
        <f t="shared" si="2"/>
        <v>44</v>
      </c>
      <c r="P64" s="816">
        <v>24</v>
      </c>
      <c r="Q64" s="811">
        <v>15</v>
      </c>
      <c r="R64" s="1098">
        <f t="shared" si="3"/>
        <v>39</v>
      </c>
      <c r="S64" s="816">
        <v>28</v>
      </c>
      <c r="T64" s="811">
        <v>19</v>
      </c>
      <c r="U64" s="1098">
        <f t="shared" si="4"/>
        <v>47</v>
      </c>
      <c r="V64" s="815">
        <v>20</v>
      </c>
      <c r="W64" s="811">
        <v>15</v>
      </c>
      <c r="X64" s="1101">
        <f t="shared" si="5"/>
        <v>35</v>
      </c>
      <c r="Y64" s="816">
        <v>14</v>
      </c>
      <c r="Z64" s="811">
        <v>26</v>
      </c>
      <c r="AA64" s="1098">
        <f t="shared" si="6"/>
        <v>40</v>
      </c>
      <c r="AB64" s="816">
        <v>17</v>
      </c>
      <c r="AC64" s="811">
        <v>21</v>
      </c>
      <c r="AD64" s="1098">
        <f t="shared" si="7"/>
        <v>38</v>
      </c>
      <c r="AE64" s="816">
        <f t="shared" si="21"/>
        <v>124</v>
      </c>
      <c r="AF64" s="811">
        <f t="shared" si="21"/>
        <v>119</v>
      </c>
      <c r="AG64" s="1103">
        <f t="shared" si="21"/>
        <v>243</v>
      </c>
      <c r="AH64" s="817">
        <v>6</v>
      </c>
      <c r="AI64" s="811">
        <v>4</v>
      </c>
      <c r="AJ64" s="1104">
        <f t="shared" si="22"/>
        <v>10</v>
      </c>
      <c r="AK64" s="564" t="s">
        <v>558</v>
      </c>
    </row>
    <row r="65" spans="1:37" ht="15.75" customHeight="1">
      <c r="A65" s="563"/>
      <c r="B65" s="564" t="s">
        <v>559</v>
      </c>
      <c r="C65" s="569">
        <v>1</v>
      </c>
      <c r="D65" s="570">
        <v>1</v>
      </c>
      <c r="E65" s="570">
        <v>0</v>
      </c>
      <c r="F65" s="813">
        <v>0</v>
      </c>
      <c r="G65" s="813">
        <v>1</v>
      </c>
      <c r="H65" s="811">
        <v>1</v>
      </c>
      <c r="I65" s="1101">
        <f t="shared" si="23"/>
        <v>4</v>
      </c>
      <c r="J65" s="814">
        <v>1</v>
      </c>
      <c r="K65" s="814">
        <v>2</v>
      </c>
      <c r="L65" s="1102">
        <f t="shared" si="24"/>
        <v>7</v>
      </c>
      <c r="M65" s="815">
        <v>3</v>
      </c>
      <c r="N65" s="811">
        <v>1</v>
      </c>
      <c r="O65" s="1098">
        <f t="shared" si="2"/>
        <v>4</v>
      </c>
      <c r="P65" s="816">
        <v>9</v>
      </c>
      <c r="Q65" s="811">
        <v>4</v>
      </c>
      <c r="R65" s="1098">
        <f t="shared" si="3"/>
        <v>13</v>
      </c>
      <c r="S65" s="816">
        <v>4</v>
      </c>
      <c r="T65" s="811">
        <v>3</v>
      </c>
      <c r="U65" s="1098">
        <f t="shared" si="4"/>
        <v>7</v>
      </c>
      <c r="V65" s="815">
        <v>4</v>
      </c>
      <c r="W65" s="811">
        <v>1</v>
      </c>
      <c r="X65" s="1101">
        <f t="shared" si="5"/>
        <v>5</v>
      </c>
      <c r="Y65" s="816">
        <v>5</v>
      </c>
      <c r="Z65" s="811">
        <v>4</v>
      </c>
      <c r="AA65" s="1098">
        <f t="shared" si="6"/>
        <v>9</v>
      </c>
      <c r="AB65" s="816">
        <v>4</v>
      </c>
      <c r="AC65" s="811">
        <v>7</v>
      </c>
      <c r="AD65" s="1098">
        <f t="shared" si="7"/>
        <v>11</v>
      </c>
      <c r="AE65" s="816">
        <f t="shared" si="21"/>
        <v>29</v>
      </c>
      <c r="AF65" s="811">
        <f t="shared" si="21"/>
        <v>20</v>
      </c>
      <c r="AG65" s="1103">
        <f t="shared" si="21"/>
        <v>49</v>
      </c>
      <c r="AH65" s="817">
        <v>4</v>
      </c>
      <c r="AI65" s="811">
        <v>1</v>
      </c>
      <c r="AJ65" s="1104">
        <f t="shared" si="22"/>
        <v>5</v>
      </c>
      <c r="AK65" s="564" t="s">
        <v>559</v>
      </c>
    </row>
    <row r="66" spans="1:37" ht="15.75" customHeight="1">
      <c r="A66" s="563"/>
      <c r="B66" s="564" t="s">
        <v>560</v>
      </c>
      <c r="C66" s="569">
        <v>1</v>
      </c>
      <c r="D66" s="570">
        <v>1</v>
      </c>
      <c r="E66" s="570">
        <v>1</v>
      </c>
      <c r="F66" s="813">
        <v>1</v>
      </c>
      <c r="G66" s="813">
        <v>1</v>
      </c>
      <c r="H66" s="811">
        <v>1</v>
      </c>
      <c r="I66" s="1101">
        <f t="shared" si="23"/>
        <v>6</v>
      </c>
      <c r="J66" s="814">
        <v>0</v>
      </c>
      <c r="K66" s="814">
        <v>1</v>
      </c>
      <c r="L66" s="1102">
        <f t="shared" si="24"/>
        <v>7</v>
      </c>
      <c r="M66" s="815">
        <v>2</v>
      </c>
      <c r="N66" s="811">
        <v>7</v>
      </c>
      <c r="O66" s="1098">
        <f t="shared" si="2"/>
        <v>9</v>
      </c>
      <c r="P66" s="816">
        <v>4</v>
      </c>
      <c r="Q66" s="811">
        <v>3</v>
      </c>
      <c r="R66" s="1098">
        <f t="shared" si="3"/>
        <v>7</v>
      </c>
      <c r="S66" s="816">
        <v>3</v>
      </c>
      <c r="T66" s="811">
        <v>7</v>
      </c>
      <c r="U66" s="1098">
        <f t="shared" si="4"/>
        <v>10</v>
      </c>
      <c r="V66" s="815">
        <v>6</v>
      </c>
      <c r="W66" s="811">
        <v>6</v>
      </c>
      <c r="X66" s="1101">
        <f t="shared" si="5"/>
        <v>12</v>
      </c>
      <c r="Y66" s="816">
        <v>5</v>
      </c>
      <c r="Z66" s="811">
        <v>6</v>
      </c>
      <c r="AA66" s="1098">
        <f t="shared" si="6"/>
        <v>11</v>
      </c>
      <c r="AB66" s="816">
        <v>2</v>
      </c>
      <c r="AC66" s="811">
        <v>7</v>
      </c>
      <c r="AD66" s="1098">
        <f t="shared" si="7"/>
        <v>9</v>
      </c>
      <c r="AE66" s="816">
        <f t="shared" si="21"/>
        <v>22</v>
      </c>
      <c r="AF66" s="811">
        <f t="shared" si="21"/>
        <v>36</v>
      </c>
      <c r="AG66" s="1103">
        <f t="shared" si="21"/>
        <v>58</v>
      </c>
      <c r="AH66" s="817">
        <v>0</v>
      </c>
      <c r="AI66" s="811">
        <v>1</v>
      </c>
      <c r="AJ66" s="1104">
        <f t="shared" si="22"/>
        <v>1</v>
      </c>
      <c r="AK66" s="564" t="s">
        <v>560</v>
      </c>
    </row>
    <row r="67" spans="1:37" s="588" customFormat="1" ht="15.75" customHeight="1">
      <c r="A67" s="583"/>
      <c r="B67" s="590" t="s">
        <v>561</v>
      </c>
      <c r="C67" s="585">
        <v>0</v>
      </c>
      <c r="D67" s="586">
        <v>0</v>
      </c>
      <c r="E67" s="586">
        <v>0</v>
      </c>
      <c r="F67" s="827">
        <v>0</v>
      </c>
      <c r="G67" s="827">
        <v>0</v>
      </c>
      <c r="H67" s="828">
        <v>0</v>
      </c>
      <c r="I67" s="1123">
        <f t="shared" si="23"/>
        <v>0</v>
      </c>
      <c r="J67" s="829">
        <v>0</v>
      </c>
      <c r="K67" s="829">
        <v>0</v>
      </c>
      <c r="L67" s="1124">
        <f t="shared" si="24"/>
        <v>0</v>
      </c>
      <c r="M67" s="830">
        <v>0</v>
      </c>
      <c r="N67" s="828">
        <v>0</v>
      </c>
      <c r="O67" s="1125">
        <f t="shared" si="2"/>
        <v>0</v>
      </c>
      <c r="P67" s="831">
        <v>0</v>
      </c>
      <c r="Q67" s="828">
        <v>0</v>
      </c>
      <c r="R67" s="1125">
        <f t="shared" si="3"/>
        <v>0</v>
      </c>
      <c r="S67" s="831">
        <v>0</v>
      </c>
      <c r="T67" s="828">
        <v>0</v>
      </c>
      <c r="U67" s="1125">
        <f t="shared" si="4"/>
        <v>0</v>
      </c>
      <c r="V67" s="830">
        <v>0</v>
      </c>
      <c r="W67" s="828">
        <v>0</v>
      </c>
      <c r="X67" s="1123">
        <f t="shared" si="5"/>
        <v>0</v>
      </c>
      <c r="Y67" s="831">
        <v>0</v>
      </c>
      <c r="Z67" s="828">
        <v>0</v>
      </c>
      <c r="AA67" s="1125">
        <f t="shared" si="6"/>
        <v>0</v>
      </c>
      <c r="AB67" s="831">
        <v>0</v>
      </c>
      <c r="AC67" s="828">
        <v>0</v>
      </c>
      <c r="AD67" s="1125">
        <f t="shared" si="7"/>
        <v>0</v>
      </c>
      <c r="AE67" s="831">
        <f t="shared" si="21"/>
        <v>0</v>
      </c>
      <c r="AF67" s="828">
        <f t="shared" si="21"/>
        <v>0</v>
      </c>
      <c r="AG67" s="1126">
        <f t="shared" si="21"/>
        <v>0</v>
      </c>
      <c r="AH67" s="832">
        <v>0</v>
      </c>
      <c r="AI67" s="828">
        <v>0</v>
      </c>
      <c r="AJ67" s="1127">
        <f t="shared" si="22"/>
        <v>0</v>
      </c>
      <c r="AK67" s="590" t="s">
        <v>561</v>
      </c>
    </row>
    <row r="68" spans="1:37" ht="15.75" customHeight="1">
      <c r="A68" s="563"/>
      <c r="B68" s="564" t="s">
        <v>562</v>
      </c>
      <c r="C68" s="569">
        <v>1</v>
      </c>
      <c r="D68" s="570">
        <v>1</v>
      </c>
      <c r="E68" s="570">
        <v>1</v>
      </c>
      <c r="F68" s="813">
        <v>1</v>
      </c>
      <c r="G68" s="813">
        <v>1</v>
      </c>
      <c r="H68" s="811">
        <v>1</v>
      </c>
      <c r="I68" s="1101">
        <f t="shared" si="23"/>
        <v>6</v>
      </c>
      <c r="J68" s="814">
        <v>0</v>
      </c>
      <c r="K68" s="814">
        <v>0</v>
      </c>
      <c r="L68" s="1102">
        <f t="shared" si="24"/>
        <v>6</v>
      </c>
      <c r="M68" s="815">
        <v>9</v>
      </c>
      <c r="N68" s="811">
        <v>6</v>
      </c>
      <c r="O68" s="1098">
        <f t="shared" si="2"/>
        <v>15</v>
      </c>
      <c r="P68" s="816">
        <v>7</v>
      </c>
      <c r="Q68" s="811">
        <v>5</v>
      </c>
      <c r="R68" s="1098">
        <f t="shared" si="3"/>
        <v>12</v>
      </c>
      <c r="S68" s="816">
        <v>3</v>
      </c>
      <c r="T68" s="811">
        <v>7</v>
      </c>
      <c r="U68" s="1098">
        <f t="shared" si="4"/>
        <v>10</v>
      </c>
      <c r="V68" s="815">
        <v>2</v>
      </c>
      <c r="W68" s="811">
        <v>8</v>
      </c>
      <c r="X68" s="1101">
        <f t="shared" si="5"/>
        <v>10</v>
      </c>
      <c r="Y68" s="816">
        <v>6</v>
      </c>
      <c r="Z68" s="811">
        <v>4</v>
      </c>
      <c r="AA68" s="1098">
        <f t="shared" si="6"/>
        <v>10</v>
      </c>
      <c r="AB68" s="816">
        <v>11</v>
      </c>
      <c r="AC68" s="811">
        <v>7</v>
      </c>
      <c r="AD68" s="1098">
        <f t="shared" si="7"/>
        <v>18</v>
      </c>
      <c r="AE68" s="816">
        <f t="shared" si="21"/>
        <v>38</v>
      </c>
      <c r="AF68" s="811">
        <f t="shared" si="21"/>
        <v>37</v>
      </c>
      <c r="AG68" s="1103">
        <f t="shared" si="21"/>
        <v>75</v>
      </c>
      <c r="AH68" s="817">
        <v>0</v>
      </c>
      <c r="AI68" s="811">
        <v>0</v>
      </c>
      <c r="AJ68" s="1104">
        <f t="shared" si="22"/>
        <v>0</v>
      </c>
      <c r="AK68" s="564" t="s">
        <v>562</v>
      </c>
    </row>
    <row r="69" spans="1:37" ht="15.75" customHeight="1">
      <c r="A69" s="563"/>
      <c r="B69" s="564" t="s">
        <v>563</v>
      </c>
      <c r="C69" s="569">
        <v>1</v>
      </c>
      <c r="D69" s="570">
        <v>0</v>
      </c>
      <c r="E69" s="570">
        <v>0</v>
      </c>
      <c r="F69" s="813">
        <v>1</v>
      </c>
      <c r="G69" s="813">
        <v>1</v>
      </c>
      <c r="H69" s="811">
        <v>1</v>
      </c>
      <c r="I69" s="1101">
        <f t="shared" si="23"/>
        <v>4</v>
      </c>
      <c r="J69" s="814">
        <v>1</v>
      </c>
      <c r="K69" s="814">
        <v>1</v>
      </c>
      <c r="L69" s="1102">
        <f t="shared" si="24"/>
        <v>6</v>
      </c>
      <c r="M69" s="815">
        <v>6</v>
      </c>
      <c r="N69" s="811">
        <v>4</v>
      </c>
      <c r="O69" s="1098">
        <f t="shared" si="2"/>
        <v>10</v>
      </c>
      <c r="P69" s="816">
        <v>4</v>
      </c>
      <c r="Q69" s="811">
        <v>7</v>
      </c>
      <c r="R69" s="1098">
        <f t="shared" si="3"/>
        <v>11</v>
      </c>
      <c r="S69" s="816">
        <v>4</v>
      </c>
      <c r="T69" s="811">
        <v>1</v>
      </c>
      <c r="U69" s="1098">
        <f t="shared" si="4"/>
        <v>5</v>
      </c>
      <c r="V69" s="815">
        <v>10</v>
      </c>
      <c r="W69" s="811">
        <v>3</v>
      </c>
      <c r="X69" s="1101">
        <f t="shared" si="5"/>
        <v>13</v>
      </c>
      <c r="Y69" s="816">
        <v>4</v>
      </c>
      <c r="Z69" s="811">
        <v>6</v>
      </c>
      <c r="AA69" s="1098">
        <f t="shared" si="6"/>
        <v>10</v>
      </c>
      <c r="AB69" s="816">
        <v>2</v>
      </c>
      <c r="AC69" s="811">
        <v>7</v>
      </c>
      <c r="AD69" s="1098">
        <f t="shared" si="7"/>
        <v>9</v>
      </c>
      <c r="AE69" s="816">
        <f t="shared" si="21"/>
        <v>30</v>
      </c>
      <c r="AF69" s="811">
        <f t="shared" si="21"/>
        <v>28</v>
      </c>
      <c r="AG69" s="1103">
        <f t="shared" si="21"/>
        <v>58</v>
      </c>
      <c r="AH69" s="817">
        <v>1</v>
      </c>
      <c r="AI69" s="811">
        <v>0</v>
      </c>
      <c r="AJ69" s="1104">
        <f t="shared" si="22"/>
        <v>1</v>
      </c>
      <c r="AK69" s="564" t="s">
        <v>563</v>
      </c>
    </row>
    <row r="70" spans="1:37" ht="15.75" customHeight="1">
      <c r="A70" s="563"/>
      <c r="B70" s="564" t="s">
        <v>564</v>
      </c>
      <c r="C70" s="569">
        <v>1</v>
      </c>
      <c r="D70" s="570">
        <v>1</v>
      </c>
      <c r="E70" s="570">
        <v>1</v>
      </c>
      <c r="F70" s="813">
        <v>1</v>
      </c>
      <c r="G70" s="813">
        <v>1</v>
      </c>
      <c r="H70" s="811">
        <v>1</v>
      </c>
      <c r="I70" s="1101">
        <f t="shared" si="23"/>
        <v>6</v>
      </c>
      <c r="J70" s="814">
        <v>0</v>
      </c>
      <c r="K70" s="814">
        <v>2</v>
      </c>
      <c r="L70" s="1102">
        <f t="shared" si="24"/>
        <v>8</v>
      </c>
      <c r="M70" s="815">
        <v>10</v>
      </c>
      <c r="N70" s="811">
        <v>8</v>
      </c>
      <c r="O70" s="1098">
        <f t="shared" si="2"/>
        <v>18</v>
      </c>
      <c r="P70" s="816">
        <v>5</v>
      </c>
      <c r="Q70" s="811">
        <v>9</v>
      </c>
      <c r="R70" s="1098">
        <f t="shared" si="3"/>
        <v>14</v>
      </c>
      <c r="S70" s="816">
        <v>6</v>
      </c>
      <c r="T70" s="811">
        <v>5</v>
      </c>
      <c r="U70" s="1098">
        <f t="shared" si="4"/>
        <v>11</v>
      </c>
      <c r="V70" s="815">
        <v>9</v>
      </c>
      <c r="W70" s="811">
        <v>8</v>
      </c>
      <c r="X70" s="1101">
        <f t="shared" si="5"/>
        <v>17</v>
      </c>
      <c r="Y70" s="816">
        <v>4</v>
      </c>
      <c r="Z70" s="811">
        <v>9</v>
      </c>
      <c r="AA70" s="1098">
        <f t="shared" si="6"/>
        <v>13</v>
      </c>
      <c r="AB70" s="816">
        <v>10</v>
      </c>
      <c r="AC70" s="811">
        <v>11</v>
      </c>
      <c r="AD70" s="1098">
        <f t="shared" si="7"/>
        <v>21</v>
      </c>
      <c r="AE70" s="816">
        <f t="shared" si="21"/>
        <v>44</v>
      </c>
      <c r="AF70" s="811">
        <f t="shared" si="21"/>
        <v>50</v>
      </c>
      <c r="AG70" s="1103">
        <f t="shared" si="21"/>
        <v>94</v>
      </c>
      <c r="AH70" s="817">
        <v>4</v>
      </c>
      <c r="AI70" s="811">
        <v>1</v>
      </c>
      <c r="AJ70" s="1104">
        <f t="shared" si="22"/>
        <v>5</v>
      </c>
      <c r="AK70" s="564" t="s">
        <v>564</v>
      </c>
    </row>
    <row r="71" spans="1:37" ht="15.75" customHeight="1">
      <c r="A71" s="563"/>
      <c r="B71" s="564" t="s">
        <v>565</v>
      </c>
      <c r="C71" s="569">
        <v>0</v>
      </c>
      <c r="D71" s="570">
        <v>0</v>
      </c>
      <c r="E71" s="570">
        <v>0</v>
      </c>
      <c r="F71" s="813">
        <v>0</v>
      </c>
      <c r="G71" s="813">
        <v>0</v>
      </c>
      <c r="H71" s="811">
        <v>0</v>
      </c>
      <c r="I71" s="1101">
        <f t="shared" si="23"/>
        <v>0</v>
      </c>
      <c r="J71" s="814">
        <v>3</v>
      </c>
      <c r="K71" s="814">
        <v>1</v>
      </c>
      <c r="L71" s="1102">
        <f t="shared" si="24"/>
        <v>4</v>
      </c>
      <c r="M71" s="815">
        <v>1</v>
      </c>
      <c r="N71" s="811">
        <v>1</v>
      </c>
      <c r="O71" s="1098">
        <f t="shared" ref="O71:O101" si="25">SUM(M71,N71)</f>
        <v>2</v>
      </c>
      <c r="P71" s="816">
        <v>1</v>
      </c>
      <c r="Q71" s="811">
        <v>0</v>
      </c>
      <c r="R71" s="1098">
        <f t="shared" ref="R71:R101" si="26">SUM(P71,Q71)</f>
        <v>1</v>
      </c>
      <c r="S71" s="816">
        <v>1</v>
      </c>
      <c r="T71" s="811">
        <v>1</v>
      </c>
      <c r="U71" s="1098">
        <f t="shared" ref="U71:U101" si="27">SUM(S71,T71)</f>
        <v>2</v>
      </c>
      <c r="V71" s="815">
        <v>2</v>
      </c>
      <c r="W71" s="811">
        <v>1</v>
      </c>
      <c r="X71" s="1101">
        <f t="shared" ref="X71:X101" si="28">SUM(V71,W71)</f>
        <v>3</v>
      </c>
      <c r="Y71" s="816">
        <v>0</v>
      </c>
      <c r="Z71" s="811">
        <v>1</v>
      </c>
      <c r="AA71" s="1098">
        <f t="shared" ref="AA71:AA101" si="29">SUM(Y71,Z71)</f>
        <v>1</v>
      </c>
      <c r="AB71" s="816">
        <v>3</v>
      </c>
      <c r="AC71" s="811">
        <v>2</v>
      </c>
      <c r="AD71" s="1098">
        <f t="shared" ref="AD71:AD101" si="30">SUM(AB71,AC71)</f>
        <v>5</v>
      </c>
      <c r="AE71" s="816">
        <f t="shared" si="21"/>
        <v>8</v>
      </c>
      <c r="AF71" s="811">
        <f t="shared" si="21"/>
        <v>6</v>
      </c>
      <c r="AG71" s="1103">
        <f t="shared" si="21"/>
        <v>14</v>
      </c>
      <c r="AH71" s="817">
        <v>0</v>
      </c>
      <c r="AI71" s="811">
        <v>1</v>
      </c>
      <c r="AJ71" s="1104">
        <f t="shared" si="22"/>
        <v>1</v>
      </c>
      <c r="AK71" s="564" t="s">
        <v>565</v>
      </c>
    </row>
    <row r="72" spans="1:37" ht="15.75" customHeight="1">
      <c r="A72" s="563"/>
      <c r="B72" s="564" t="s">
        <v>566</v>
      </c>
      <c r="C72" s="569">
        <v>0</v>
      </c>
      <c r="D72" s="570">
        <v>0</v>
      </c>
      <c r="E72" s="570">
        <v>0</v>
      </c>
      <c r="F72" s="813">
        <v>0</v>
      </c>
      <c r="G72" s="813">
        <v>0</v>
      </c>
      <c r="H72" s="811">
        <v>0</v>
      </c>
      <c r="I72" s="1101">
        <f t="shared" si="23"/>
        <v>0</v>
      </c>
      <c r="J72" s="814">
        <v>2</v>
      </c>
      <c r="K72" s="814">
        <v>0</v>
      </c>
      <c r="L72" s="1102">
        <f t="shared" ref="L72:L75" si="31">SUM(I72:K72)</f>
        <v>2</v>
      </c>
      <c r="M72" s="815">
        <v>1</v>
      </c>
      <c r="N72" s="811">
        <v>1</v>
      </c>
      <c r="O72" s="1098">
        <f t="shared" si="25"/>
        <v>2</v>
      </c>
      <c r="P72" s="816">
        <v>1</v>
      </c>
      <c r="Q72" s="811">
        <v>0</v>
      </c>
      <c r="R72" s="1098">
        <f t="shared" si="26"/>
        <v>1</v>
      </c>
      <c r="S72" s="816">
        <v>1</v>
      </c>
      <c r="T72" s="811">
        <v>0</v>
      </c>
      <c r="U72" s="1098">
        <f t="shared" si="27"/>
        <v>1</v>
      </c>
      <c r="V72" s="815">
        <v>0</v>
      </c>
      <c r="W72" s="811">
        <v>0</v>
      </c>
      <c r="X72" s="1101">
        <f t="shared" si="28"/>
        <v>0</v>
      </c>
      <c r="Y72" s="816">
        <v>0</v>
      </c>
      <c r="Z72" s="811">
        <v>1</v>
      </c>
      <c r="AA72" s="1098">
        <f t="shared" si="29"/>
        <v>1</v>
      </c>
      <c r="AB72" s="816">
        <v>0</v>
      </c>
      <c r="AC72" s="811">
        <v>0</v>
      </c>
      <c r="AD72" s="1098">
        <f t="shared" si="30"/>
        <v>0</v>
      </c>
      <c r="AE72" s="816">
        <f t="shared" ref="AE72:AG87" si="32">SUM(M72,P72,S72,V72,Y72,AB72)</f>
        <v>3</v>
      </c>
      <c r="AF72" s="811">
        <f t="shared" si="32"/>
        <v>2</v>
      </c>
      <c r="AG72" s="1103">
        <f t="shared" si="32"/>
        <v>5</v>
      </c>
      <c r="AH72" s="817">
        <v>0</v>
      </c>
      <c r="AI72" s="811">
        <v>0</v>
      </c>
      <c r="AJ72" s="1104">
        <f t="shared" si="22"/>
        <v>0</v>
      </c>
      <c r="AK72" s="564" t="s">
        <v>566</v>
      </c>
    </row>
    <row r="73" spans="1:37" s="588" customFormat="1" ht="15.75" customHeight="1">
      <c r="A73" s="583"/>
      <c r="B73" s="590" t="s">
        <v>567</v>
      </c>
      <c r="C73" s="585">
        <v>0</v>
      </c>
      <c r="D73" s="586">
        <v>0</v>
      </c>
      <c r="E73" s="586">
        <v>0</v>
      </c>
      <c r="F73" s="827">
        <v>0</v>
      </c>
      <c r="G73" s="827">
        <v>0</v>
      </c>
      <c r="H73" s="828">
        <v>0</v>
      </c>
      <c r="I73" s="1123">
        <f t="shared" si="23"/>
        <v>0</v>
      </c>
      <c r="J73" s="829">
        <v>0</v>
      </c>
      <c r="K73" s="829">
        <v>0</v>
      </c>
      <c r="L73" s="1124">
        <f t="shared" si="31"/>
        <v>0</v>
      </c>
      <c r="M73" s="830">
        <v>0</v>
      </c>
      <c r="N73" s="828">
        <v>0</v>
      </c>
      <c r="O73" s="1125">
        <f t="shared" si="25"/>
        <v>0</v>
      </c>
      <c r="P73" s="831">
        <v>0</v>
      </c>
      <c r="Q73" s="828">
        <v>0</v>
      </c>
      <c r="R73" s="1125">
        <f t="shared" si="26"/>
        <v>0</v>
      </c>
      <c r="S73" s="831">
        <v>0</v>
      </c>
      <c r="T73" s="828">
        <v>0</v>
      </c>
      <c r="U73" s="1125">
        <f t="shared" si="27"/>
        <v>0</v>
      </c>
      <c r="V73" s="830">
        <v>0</v>
      </c>
      <c r="W73" s="828">
        <v>0</v>
      </c>
      <c r="X73" s="1123">
        <f t="shared" si="28"/>
        <v>0</v>
      </c>
      <c r="Y73" s="831">
        <v>0</v>
      </c>
      <c r="Z73" s="828">
        <v>0</v>
      </c>
      <c r="AA73" s="1125">
        <f t="shared" si="29"/>
        <v>0</v>
      </c>
      <c r="AB73" s="831">
        <v>0</v>
      </c>
      <c r="AC73" s="828">
        <v>0</v>
      </c>
      <c r="AD73" s="1125">
        <f t="shared" si="30"/>
        <v>0</v>
      </c>
      <c r="AE73" s="831">
        <f t="shared" si="32"/>
        <v>0</v>
      </c>
      <c r="AF73" s="828">
        <f t="shared" si="32"/>
        <v>0</v>
      </c>
      <c r="AG73" s="1126">
        <f t="shared" si="32"/>
        <v>0</v>
      </c>
      <c r="AH73" s="832">
        <v>0</v>
      </c>
      <c r="AI73" s="828">
        <v>0</v>
      </c>
      <c r="AJ73" s="1127">
        <f t="shared" si="22"/>
        <v>0</v>
      </c>
      <c r="AK73" s="590" t="s">
        <v>567</v>
      </c>
    </row>
    <row r="74" spans="1:37" ht="15.75" customHeight="1">
      <c r="A74" s="563"/>
      <c r="B74" s="564" t="s">
        <v>568</v>
      </c>
      <c r="C74" s="569">
        <v>1</v>
      </c>
      <c r="D74" s="570">
        <v>1</v>
      </c>
      <c r="E74" s="570">
        <v>1</v>
      </c>
      <c r="F74" s="813">
        <v>1</v>
      </c>
      <c r="G74" s="813">
        <v>1</v>
      </c>
      <c r="H74" s="811">
        <v>1</v>
      </c>
      <c r="I74" s="1101">
        <f t="shared" si="23"/>
        <v>6</v>
      </c>
      <c r="J74" s="814">
        <v>0</v>
      </c>
      <c r="K74" s="814">
        <v>1</v>
      </c>
      <c r="L74" s="1102">
        <f t="shared" si="31"/>
        <v>7</v>
      </c>
      <c r="M74" s="815">
        <v>7</v>
      </c>
      <c r="N74" s="811">
        <v>8</v>
      </c>
      <c r="O74" s="1098">
        <f t="shared" si="25"/>
        <v>15</v>
      </c>
      <c r="P74" s="816">
        <v>4</v>
      </c>
      <c r="Q74" s="811">
        <v>10</v>
      </c>
      <c r="R74" s="1098">
        <f t="shared" si="26"/>
        <v>14</v>
      </c>
      <c r="S74" s="816">
        <v>7</v>
      </c>
      <c r="T74" s="811">
        <v>16</v>
      </c>
      <c r="U74" s="1098">
        <f t="shared" si="27"/>
        <v>23</v>
      </c>
      <c r="V74" s="815">
        <v>8</v>
      </c>
      <c r="W74" s="811">
        <v>10</v>
      </c>
      <c r="X74" s="1101">
        <f t="shared" si="28"/>
        <v>18</v>
      </c>
      <c r="Y74" s="816">
        <v>11</v>
      </c>
      <c r="Z74" s="811">
        <v>8</v>
      </c>
      <c r="AA74" s="1098">
        <f t="shared" si="29"/>
        <v>19</v>
      </c>
      <c r="AB74" s="816">
        <v>14</v>
      </c>
      <c r="AC74" s="811">
        <v>11</v>
      </c>
      <c r="AD74" s="1098">
        <f t="shared" si="30"/>
        <v>25</v>
      </c>
      <c r="AE74" s="816">
        <f t="shared" si="32"/>
        <v>51</v>
      </c>
      <c r="AF74" s="811">
        <f t="shared" si="32"/>
        <v>63</v>
      </c>
      <c r="AG74" s="1103">
        <f t="shared" si="32"/>
        <v>114</v>
      </c>
      <c r="AH74" s="817">
        <v>1</v>
      </c>
      <c r="AI74" s="811">
        <v>0</v>
      </c>
      <c r="AJ74" s="1104">
        <f t="shared" si="22"/>
        <v>1</v>
      </c>
      <c r="AK74" s="564" t="s">
        <v>568</v>
      </c>
    </row>
    <row r="75" spans="1:37" ht="15.75" customHeight="1">
      <c r="A75" s="563"/>
      <c r="B75" s="564" t="s">
        <v>569</v>
      </c>
      <c r="C75" s="569">
        <v>1</v>
      </c>
      <c r="D75" s="570">
        <v>1</v>
      </c>
      <c r="E75" s="570">
        <v>1</v>
      </c>
      <c r="F75" s="813">
        <v>1</v>
      </c>
      <c r="G75" s="813">
        <v>1</v>
      </c>
      <c r="H75" s="811">
        <v>2</v>
      </c>
      <c r="I75" s="1101">
        <f t="shared" si="23"/>
        <v>7</v>
      </c>
      <c r="J75" s="814">
        <v>0</v>
      </c>
      <c r="K75" s="814">
        <v>4</v>
      </c>
      <c r="L75" s="1102">
        <f t="shared" si="31"/>
        <v>11</v>
      </c>
      <c r="M75" s="815">
        <v>13</v>
      </c>
      <c r="N75" s="811">
        <v>17</v>
      </c>
      <c r="O75" s="1098">
        <f t="shared" si="25"/>
        <v>30</v>
      </c>
      <c r="P75" s="816">
        <v>9</v>
      </c>
      <c r="Q75" s="811">
        <v>18</v>
      </c>
      <c r="R75" s="1098">
        <f t="shared" si="26"/>
        <v>27</v>
      </c>
      <c r="S75" s="816">
        <v>13</v>
      </c>
      <c r="T75" s="811">
        <v>11</v>
      </c>
      <c r="U75" s="1098">
        <f t="shared" si="27"/>
        <v>24</v>
      </c>
      <c r="V75" s="815">
        <v>19</v>
      </c>
      <c r="W75" s="811">
        <v>13</v>
      </c>
      <c r="X75" s="1101">
        <f t="shared" si="28"/>
        <v>32</v>
      </c>
      <c r="Y75" s="816">
        <v>11</v>
      </c>
      <c r="Z75" s="811">
        <v>16</v>
      </c>
      <c r="AA75" s="1098">
        <f t="shared" si="29"/>
        <v>27</v>
      </c>
      <c r="AB75" s="816">
        <v>16</v>
      </c>
      <c r="AC75" s="811">
        <v>25</v>
      </c>
      <c r="AD75" s="1098">
        <f t="shared" si="30"/>
        <v>41</v>
      </c>
      <c r="AE75" s="816">
        <f t="shared" si="32"/>
        <v>81</v>
      </c>
      <c r="AF75" s="811">
        <f t="shared" si="32"/>
        <v>100</v>
      </c>
      <c r="AG75" s="1103">
        <f t="shared" si="32"/>
        <v>181</v>
      </c>
      <c r="AH75" s="817">
        <v>11</v>
      </c>
      <c r="AI75" s="811">
        <v>3</v>
      </c>
      <c r="AJ75" s="1104">
        <f t="shared" si="22"/>
        <v>14</v>
      </c>
      <c r="AK75" s="564" t="s">
        <v>569</v>
      </c>
    </row>
    <row r="76" spans="1:37" ht="15.75" customHeight="1">
      <c r="A76" s="563"/>
      <c r="B76" s="564" t="s">
        <v>570</v>
      </c>
      <c r="C76" s="569">
        <v>0</v>
      </c>
      <c r="D76" s="570">
        <v>0</v>
      </c>
      <c r="E76" s="570">
        <v>0</v>
      </c>
      <c r="F76" s="813">
        <v>0</v>
      </c>
      <c r="G76" s="813">
        <v>0</v>
      </c>
      <c r="H76" s="811">
        <v>0</v>
      </c>
      <c r="I76" s="1101">
        <f t="shared" si="23"/>
        <v>0</v>
      </c>
      <c r="J76" s="814">
        <v>3</v>
      </c>
      <c r="K76" s="814">
        <v>0</v>
      </c>
      <c r="L76" s="1102">
        <f t="shared" ref="L76:L77" si="33">SUM(I76:K76)</f>
        <v>3</v>
      </c>
      <c r="M76" s="815">
        <v>0</v>
      </c>
      <c r="N76" s="811">
        <v>1</v>
      </c>
      <c r="O76" s="1098">
        <f t="shared" si="25"/>
        <v>1</v>
      </c>
      <c r="P76" s="816">
        <v>0</v>
      </c>
      <c r="Q76" s="811">
        <v>1</v>
      </c>
      <c r="R76" s="1098">
        <f t="shared" si="26"/>
        <v>1</v>
      </c>
      <c r="S76" s="816">
        <v>1</v>
      </c>
      <c r="T76" s="811">
        <v>0</v>
      </c>
      <c r="U76" s="1098">
        <f t="shared" si="27"/>
        <v>1</v>
      </c>
      <c r="V76" s="815">
        <v>0</v>
      </c>
      <c r="W76" s="811">
        <v>2</v>
      </c>
      <c r="X76" s="1101">
        <f t="shared" si="28"/>
        <v>2</v>
      </c>
      <c r="Y76" s="816">
        <v>2</v>
      </c>
      <c r="Z76" s="811">
        <v>0</v>
      </c>
      <c r="AA76" s="1098">
        <f t="shared" si="29"/>
        <v>2</v>
      </c>
      <c r="AB76" s="816">
        <v>0</v>
      </c>
      <c r="AC76" s="811">
        <v>1</v>
      </c>
      <c r="AD76" s="1098">
        <f t="shared" si="30"/>
        <v>1</v>
      </c>
      <c r="AE76" s="816">
        <f t="shared" si="32"/>
        <v>3</v>
      </c>
      <c r="AF76" s="811">
        <f t="shared" si="32"/>
        <v>5</v>
      </c>
      <c r="AG76" s="1103">
        <f t="shared" si="32"/>
        <v>8</v>
      </c>
      <c r="AH76" s="817">
        <v>0</v>
      </c>
      <c r="AI76" s="811">
        <v>0</v>
      </c>
      <c r="AJ76" s="1104">
        <f t="shared" si="22"/>
        <v>0</v>
      </c>
      <c r="AK76" s="564" t="s">
        <v>570</v>
      </c>
    </row>
    <row r="77" spans="1:37" ht="15.75" customHeight="1">
      <c r="A77" s="563"/>
      <c r="B77" s="564" t="s">
        <v>571</v>
      </c>
      <c r="C77" s="569">
        <v>1</v>
      </c>
      <c r="D77" s="570">
        <v>1</v>
      </c>
      <c r="E77" s="570">
        <v>1</v>
      </c>
      <c r="F77" s="813">
        <v>1</v>
      </c>
      <c r="G77" s="813">
        <v>1</v>
      </c>
      <c r="H77" s="811">
        <v>1</v>
      </c>
      <c r="I77" s="1101">
        <f t="shared" si="23"/>
        <v>6</v>
      </c>
      <c r="J77" s="814">
        <v>0</v>
      </c>
      <c r="K77" s="814">
        <v>3</v>
      </c>
      <c r="L77" s="1102">
        <f t="shared" si="33"/>
        <v>9</v>
      </c>
      <c r="M77" s="815">
        <v>9</v>
      </c>
      <c r="N77" s="811">
        <v>7</v>
      </c>
      <c r="O77" s="1098">
        <f t="shared" si="25"/>
        <v>16</v>
      </c>
      <c r="P77" s="816">
        <v>8</v>
      </c>
      <c r="Q77" s="811">
        <v>5</v>
      </c>
      <c r="R77" s="1098">
        <f t="shared" si="26"/>
        <v>13</v>
      </c>
      <c r="S77" s="816">
        <v>9</v>
      </c>
      <c r="T77" s="811">
        <v>7</v>
      </c>
      <c r="U77" s="1098">
        <f t="shared" si="27"/>
        <v>16</v>
      </c>
      <c r="V77" s="815">
        <v>6</v>
      </c>
      <c r="W77" s="811">
        <v>10</v>
      </c>
      <c r="X77" s="1101">
        <f t="shared" si="28"/>
        <v>16</v>
      </c>
      <c r="Y77" s="816">
        <v>7</v>
      </c>
      <c r="Z77" s="811">
        <v>7</v>
      </c>
      <c r="AA77" s="1098">
        <f t="shared" si="29"/>
        <v>14</v>
      </c>
      <c r="AB77" s="816">
        <v>10</v>
      </c>
      <c r="AC77" s="811">
        <v>5</v>
      </c>
      <c r="AD77" s="1098">
        <f t="shared" si="30"/>
        <v>15</v>
      </c>
      <c r="AE77" s="816">
        <f t="shared" si="32"/>
        <v>49</v>
      </c>
      <c r="AF77" s="811">
        <f t="shared" si="32"/>
        <v>41</v>
      </c>
      <c r="AG77" s="1103">
        <f t="shared" si="32"/>
        <v>90</v>
      </c>
      <c r="AH77" s="817">
        <v>5</v>
      </c>
      <c r="AI77" s="811">
        <v>1</v>
      </c>
      <c r="AJ77" s="1104">
        <f t="shared" si="22"/>
        <v>6</v>
      </c>
      <c r="AK77" s="564" t="s">
        <v>571</v>
      </c>
    </row>
    <row r="78" spans="1:37" ht="15.75" customHeight="1" thickBot="1">
      <c r="A78" s="591" t="s">
        <v>572</v>
      </c>
      <c r="B78" s="592"/>
      <c r="C78" s="1128">
        <f t="shared" ref="C78:H78" si="34">SUM(C42:C77)</f>
        <v>45</v>
      </c>
      <c r="D78" s="1129">
        <f t="shared" si="34"/>
        <v>44</v>
      </c>
      <c r="E78" s="1129">
        <f t="shared" si="34"/>
        <v>41</v>
      </c>
      <c r="F78" s="1130">
        <f t="shared" si="34"/>
        <v>41</v>
      </c>
      <c r="G78" s="1130">
        <f t="shared" si="34"/>
        <v>43</v>
      </c>
      <c r="H78" s="1131">
        <f t="shared" si="34"/>
        <v>47</v>
      </c>
      <c r="I78" s="1132">
        <f>SUM(I42:I77)</f>
        <v>261</v>
      </c>
      <c r="J78" s="1132">
        <f>SUM(J42:J77)</f>
        <v>20</v>
      </c>
      <c r="K78" s="1132">
        <f>SUM(K42:K77)</f>
        <v>78</v>
      </c>
      <c r="L78" s="1133">
        <f>SUM(I78:K78)</f>
        <v>359</v>
      </c>
      <c r="M78" s="1134">
        <f>SUM(M42:M77)</f>
        <v>559</v>
      </c>
      <c r="N78" s="1131">
        <f>SUM(N42:N77)</f>
        <v>506</v>
      </c>
      <c r="O78" s="1132">
        <f t="shared" si="25"/>
        <v>1065</v>
      </c>
      <c r="P78" s="1135">
        <f>SUM(P42:P77)</f>
        <v>539</v>
      </c>
      <c r="Q78" s="1131">
        <f>SUM(Q42:Q77)</f>
        <v>528</v>
      </c>
      <c r="R78" s="1136">
        <f t="shared" si="26"/>
        <v>1067</v>
      </c>
      <c r="S78" s="1135">
        <f>SUM(S42:S77)</f>
        <v>520</v>
      </c>
      <c r="T78" s="1131">
        <f>SUM(T42:T77)</f>
        <v>562</v>
      </c>
      <c r="U78" s="1136">
        <f t="shared" si="27"/>
        <v>1082</v>
      </c>
      <c r="V78" s="1134">
        <f>SUM(V42:V77)</f>
        <v>581</v>
      </c>
      <c r="W78" s="1131">
        <f>SUM(W42:W77)</f>
        <v>552</v>
      </c>
      <c r="X78" s="1132">
        <f t="shared" si="28"/>
        <v>1133</v>
      </c>
      <c r="Y78" s="1135">
        <f>SUM(Y42:Y77)</f>
        <v>575</v>
      </c>
      <c r="Z78" s="1131">
        <f>SUM(Z42:Z77)</f>
        <v>541</v>
      </c>
      <c r="AA78" s="1132">
        <f t="shared" si="29"/>
        <v>1116</v>
      </c>
      <c r="AB78" s="1135">
        <f>SUM(AB42:AB77)</f>
        <v>543</v>
      </c>
      <c r="AC78" s="1131">
        <f>SUM(AC42:AC77)</f>
        <v>573</v>
      </c>
      <c r="AD78" s="1132">
        <f t="shared" si="30"/>
        <v>1116</v>
      </c>
      <c r="AE78" s="1135">
        <f t="shared" si="32"/>
        <v>3317</v>
      </c>
      <c r="AF78" s="1131">
        <f t="shared" si="32"/>
        <v>3262</v>
      </c>
      <c r="AG78" s="1137">
        <f t="shared" si="32"/>
        <v>6579</v>
      </c>
      <c r="AH78" s="1138">
        <f>SUM(AH42:AH77)</f>
        <v>212</v>
      </c>
      <c r="AI78" s="1131">
        <f>SUM(AI42:AI77)</f>
        <v>77</v>
      </c>
      <c r="AJ78" s="1139">
        <f>SUM(AJ42:AJ77)</f>
        <v>289</v>
      </c>
      <c r="AK78" s="592" t="s">
        <v>572</v>
      </c>
    </row>
    <row r="79" spans="1:37" ht="15.75" customHeight="1">
      <c r="A79" s="563" t="s">
        <v>573</v>
      </c>
      <c r="B79" s="564" t="s">
        <v>13</v>
      </c>
      <c r="C79" s="569">
        <v>3</v>
      </c>
      <c r="D79" s="570">
        <v>3</v>
      </c>
      <c r="E79" s="570">
        <v>4</v>
      </c>
      <c r="F79" s="813">
        <v>3</v>
      </c>
      <c r="G79" s="813">
        <v>4</v>
      </c>
      <c r="H79" s="811">
        <v>4</v>
      </c>
      <c r="I79" s="1101">
        <f>SUM(C79:H79)</f>
        <v>21</v>
      </c>
      <c r="J79" s="814">
        <v>0</v>
      </c>
      <c r="K79" s="814">
        <v>15</v>
      </c>
      <c r="L79" s="1102">
        <f t="shared" ref="L79:L100" si="35">SUM(I79:K79)</f>
        <v>36</v>
      </c>
      <c r="M79" s="809">
        <v>52</v>
      </c>
      <c r="N79" s="807">
        <v>44</v>
      </c>
      <c r="O79" s="1097">
        <f t="shared" si="25"/>
        <v>96</v>
      </c>
      <c r="P79" s="810">
        <v>49</v>
      </c>
      <c r="Q79" s="807">
        <v>55</v>
      </c>
      <c r="R79" s="1097">
        <f t="shared" si="26"/>
        <v>104</v>
      </c>
      <c r="S79" s="810">
        <v>62</v>
      </c>
      <c r="T79" s="807">
        <v>59</v>
      </c>
      <c r="U79" s="1097">
        <f t="shared" si="27"/>
        <v>121</v>
      </c>
      <c r="V79" s="809">
        <v>63</v>
      </c>
      <c r="W79" s="807">
        <v>50</v>
      </c>
      <c r="X79" s="1095">
        <f t="shared" si="28"/>
        <v>113</v>
      </c>
      <c r="Y79" s="810">
        <v>68</v>
      </c>
      <c r="Z79" s="807">
        <v>56</v>
      </c>
      <c r="AA79" s="1097">
        <f t="shared" si="29"/>
        <v>124</v>
      </c>
      <c r="AB79" s="810">
        <v>64</v>
      </c>
      <c r="AC79" s="807">
        <v>59</v>
      </c>
      <c r="AD79" s="1097">
        <f t="shared" si="30"/>
        <v>123</v>
      </c>
      <c r="AE79" s="816">
        <f>SUM(M79,P79,S79,V79,Y79,AB79)</f>
        <v>358</v>
      </c>
      <c r="AF79" s="811">
        <f t="shared" si="32"/>
        <v>323</v>
      </c>
      <c r="AG79" s="1103">
        <f t="shared" si="32"/>
        <v>681</v>
      </c>
      <c r="AH79" s="817">
        <v>60</v>
      </c>
      <c r="AI79" s="811">
        <v>16</v>
      </c>
      <c r="AJ79" s="1104">
        <f t="shared" ref="AJ79:AJ86" si="36">SUM(AH79:AI79)</f>
        <v>76</v>
      </c>
      <c r="AK79" s="564" t="s">
        <v>13</v>
      </c>
    </row>
    <row r="80" spans="1:37" ht="15.75" customHeight="1">
      <c r="A80" s="568">
        <v>8</v>
      </c>
      <c r="B80" s="564" t="s">
        <v>574</v>
      </c>
      <c r="C80" s="569">
        <v>4</v>
      </c>
      <c r="D80" s="570">
        <v>4</v>
      </c>
      <c r="E80" s="570">
        <v>4</v>
      </c>
      <c r="F80" s="813">
        <v>4</v>
      </c>
      <c r="G80" s="813">
        <v>3</v>
      </c>
      <c r="H80" s="811">
        <v>4</v>
      </c>
      <c r="I80" s="1101">
        <f t="shared" ref="I80:I85" si="37">SUM(C80:H80)</f>
        <v>23</v>
      </c>
      <c r="J80" s="814">
        <v>0</v>
      </c>
      <c r="K80" s="814">
        <v>16</v>
      </c>
      <c r="L80" s="1102">
        <f t="shared" si="35"/>
        <v>39</v>
      </c>
      <c r="M80" s="815">
        <v>60</v>
      </c>
      <c r="N80" s="811">
        <v>64</v>
      </c>
      <c r="O80" s="1098">
        <f t="shared" si="25"/>
        <v>124</v>
      </c>
      <c r="P80" s="816">
        <v>63</v>
      </c>
      <c r="Q80" s="811">
        <v>60</v>
      </c>
      <c r="R80" s="1098">
        <f t="shared" si="26"/>
        <v>123</v>
      </c>
      <c r="S80" s="816">
        <v>72</v>
      </c>
      <c r="T80" s="811">
        <v>51</v>
      </c>
      <c r="U80" s="1098">
        <f t="shared" si="27"/>
        <v>123</v>
      </c>
      <c r="V80" s="815">
        <v>71</v>
      </c>
      <c r="W80" s="811">
        <v>58</v>
      </c>
      <c r="X80" s="1101">
        <f t="shared" si="28"/>
        <v>129</v>
      </c>
      <c r="Y80" s="816">
        <v>60</v>
      </c>
      <c r="Z80" s="811">
        <v>56</v>
      </c>
      <c r="AA80" s="1098">
        <f t="shared" si="29"/>
        <v>116</v>
      </c>
      <c r="AB80" s="816">
        <v>75</v>
      </c>
      <c r="AC80" s="811">
        <v>66</v>
      </c>
      <c r="AD80" s="1098">
        <f t="shared" si="30"/>
        <v>141</v>
      </c>
      <c r="AE80" s="816">
        <f t="shared" si="32"/>
        <v>401</v>
      </c>
      <c r="AF80" s="811">
        <f t="shared" si="32"/>
        <v>355</v>
      </c>
      <c r="AG80" s="1103">
        <f t="shared" si="32"/>
        <v>756</v>
      </c>
      <c r="AH80" s="817">
        <v>64</v>
      </c>
      <c r="AI80" s="811">
        <v>11</v>
      </c>
      <c r="AJ80" s="1104">
        <f t="shared" si="36"/>
        <v>75</v>
      </c>
      <c r="AK80" s="564" t="s">
        <v>574</v>
      </c>
    </row>
    <row r="81" spans="1:37" ht="15.75" customHeight="1">
      <c r="A81" s="563"/>
      <c r="B81" s="564" t="s">
        <v>575</v>
      </c>
      <c r="C81" s="569">
        <v>3</v>
      </c>
      <c r="D81" s="570">
        <v>3</v>
      </c>
      <c r="E81" s="570">
        <v>2</v>
      </c>
      <c r="F81" s="813">
        <v>2</v>
      </c>
      <c r="G81" s="813">
        <v>2</v>
      </c>
      <c r="H81" s="811">
        <v>2</v>
      </c>
      <c r="I81" s="1101">
        <f t="shared" si="37"/>
        <v>14</v>
      </c>
      <c r="J81" s="814">
        <v>0</v>
      </c>
      <c r="K81" s="814">
        <v>12</v>
      </c>
      <c r="L81" s="1102">
        <f t="shared" si="35"/>
        <v>26</v>
      </c>
      <c r="M81" s="815">
        <v>44</v>
      </c>
      <c r="N81" s="811">
        <v>43</v>
      </c>
      <c r="O81" s="1098">
        <f t="shared" si="25"/>
        <v>87</v>
      </c>
      <c r="P81" s="816">
        <v>46</v>
      </c>
      <c r="Q81" s="811">
        <v>32</v>
      </c>
      <c r="R81" s="1098">
        <f t="shared" si="26"/>
        <v>78</v>
      </c>
      <c r="S81" s="816">
        <v>33</v>
      </c>
      <c r="T81" s="811">
        <v>38</v>
      </c>
      <c r="U81" s="1098">
        <f t="shared" si="27"/>
        <v>71</v>
      </c>
      <c r="V81" s="815">
        <v>37</v>
      </c>
      <c r="W81" s="811">
        <v>31</v>
      </c>
      <c r="X81" s="1101">
        <f t="shared" si="28"/>
        <v>68</v>
      </c>
      <c r="Y81" s="816">
        <v>28</v>
      </c>
      <c r="Z81" s="811">
        <v>32</v>
      </c>
      <c r="AA81" s="1098">
        <f t="shared" si="29"/>
        <v>60</v>
      </c>
      <c r="AB81" s="816">
        <v>37</v>
      </c>
      <c r="AC81" s="811">
        <v>24</v>
      </c>
      <c r="AD81" s="1098">
        <f t="shared" si="30"/>
        <v>61</v>
      </c>
      <c r="AE81" s="816">
        <f t="shared" si="32"/>
        <v>225</v>
      </c>
      <c r="AF81" s="811">
        <f t="shared" si="32"/>
        <v>200</v>
      </c>
      <c r="AG81" s="1103">
        <f t="shared" si="32"/>
        <v>425</v>
      </c>
      <c r="AH81" s="817">
        <v>46</v>
      </c>
      <c r="AI81" s="811">
        <v>16</v>
      </c>
      <c r="AJ81" s="1104">
        <f t="shared" si="36"/>
        <v>62</v>
      </c>
      <c r="AK81" s="564" t="s">
        <v>575</v>
      </c>
    </row>
    <row r="82" spans="1:37" ht="15.75" customHeight="1">
      <c r="A82" s="563"/>
      <c r="B82" s="564" t="s">
        <v>576</v>
      </c>
      <c r="C82" s="569">
        <v>2</v>
      </c>
      <c r="D82" s="570">
        <v>2</v>
      </c>
      <c r="E82" s="570">
        <v>3</v>
      </c>
      <c r="F82" s="813">
        <v>2</v>
      </c>
      <c r="G82" s="813">
        <v>2</v>
      </c>
      <c r="H82" s="811">
        <v>2</v>
      </c>
      <c r="I82" s="1101">
        <f t="shared" si="37"/>
        <v>13</v>
      </c>
      <c r="J82" s="814">
        <v>0</v>
      </c>
      <c r="K82" s="814">
        <v>5</v>
      </c>
      <c r="L82" s="1102">
        <f t="shared" si="35"/>
        <v>18</v>
      </c>
      <c r="M82" s="815">
        <v>24</v>
      </c>
      <c r="N82" s="811">
        <v>22</v>
      </c>
      <c r="O82" s="1098">
        <f t="shared" si="25"/>
        <v>46</v>
      </c>
      <c r="P82" s="816">
        <v>28</v>
      </c>
      <c r="Q82" s="811">
        <v>35</v>
      </c>
      <c r="R82" s="1098">
        <f t="shared" si="26"/>
        <v>63</v>
      </c>
      <c r="S82" s="816">
        <v>43</v>
      </c>
      <c r="T82" s="811">
        <v>31</v>
      </c>
      <c r="U82" s="1098">
        <f t="shared" si="27"/>
        <v>74</v>
      </c>
      <c r="V82" s="815">
        <v>30</v>
      </c>
      <c r="W82" s="811">
        <v>30</v>
      </c>
      <c r="X82" s="1101">
        <f t="shared" si="28"/>
        <v>60</v>
      </c>
      <c r="Y82" s="816">
        <v>30</v>
      </c>
      <c r="Z82" s="811">
        <v>30</v>
      </c>
      <c r="AA82" s="1098">
        <f t="shared" si="29"/>
        <v>60</v>
      </c>
      <c r="AB82" s="816">
        <v>23</v>
      </c>
      <c r="AC82" s="811">
        <v>36</v>
      </c>
      <c r="AD82" s="1098">
        <f t="shared" si="30"/>
        <v>59</v>
      </c>
      <c r="AE82" s="816">
        <f t="shared" si="32"/>
        <v>178</v>
      </c>
      <c r="AF82" s="811">
        <f t="shared" si="32"/>
        <v>184</v>
      </c>
      <c r="AG82" s="1103">
        <f t="shared" si="32"/>
        <v>362</v>
      </c>
      <c r="AH82" s="817">
        <v>20</v>
      </c>
      <c r="AI82" s="811">
        <v>6</v>
      </c>
      <c r="AJ82" s="1104">
        <f t="shared" si="36"/>
        <v>26</v>
      </c>
      <c r="AK82" s="564" t="s">
        <v>576</v>
      </c>
    </row>
    <row r="83" spans="1:37" ht="15.75" customHeight="1">
      <c r="A83" s="563"/>
      <c r="B83" s="564" t="s">
        <v>577</v>
      </c>
      <c r="C83" s="569">
        <v>3</v>
      </c>
      <c r="D83" s="570">
        <v>3</v>
      </c>
      <c r="E83" s="570">
        <v>3</v>
      </c>
      <c r="F83" s="813">
        <v>3</v>
      </c>
      <c r="G83" s="813">
        <v>3</v>
      </c>
      <c r="H83" s="811">
        <v>3</v>
      </c>
      <c r="I83" s="1101">
        <f t="shared" si="37"/>
        <v>18</v>
      </c>
      <c r="J83" s="814">
        <v>0</v>
      </c>
      <c r="K83" s="814">
        <v>9</v>
      </c>
      <c r="L83" s="1102">
        <f t="shared" si="35"/>
        <v>27</v>
      </c>
      <c r="M83" s="815">
        <v>47</v>
      </c>
      <c r="N83" s="811">
        <v>41</v>
      </c>
      <c r="O83" s="1098">
        <f t="shared" si="25"/>
        <v>88</v>
      </c>
      <c r="P83" s="816">
        <v>43</v>
      </c>
      <c r="Q83" s="811">
        <v>44</v>
      </c>
      <c r="R83" s="1098">
        <f t="shared" si="26"/>
        <v>87</v>
      </c>
      <c r="S83" s="816">
        <v>46</v>
      </c>
      <c r="T83" s="811">
        <v>39</v>
      </c>
      <c r="U83" s="1098">
        <f t="shared" si="27"/>
        <v>85</v>
      </c>
      <c r="V83" s="815">
        <v>50</v>
      </c>
      <c r="W83" s="811">
        <v>48</v>
      </c>
      <c r="X83" s="1101">
        <f t="shared" si="28"/>
        <v>98</v>
      </c>
      <c r="Y83" s="816">
        <v>43</v>
      </c>
      <c r="Z83" s="811">
        <v>55</v>
      </c>
      <c r="AA83" s="1098">
        <f t="shared" si="29"/>
        <v>98</v>
      </c>
      <c r="AB83" s="816">
        <v>44</v>
      </c>
      <c r="AC83" s="811">
        <v>43</v>
      </c>
      <c r="AD83" s="1098">
        <f t="shared" si="30"/>
        <v>87</v>
      </c>
      <c r="AE83" s="816">
        <f t="shared" si="32"/>
        <v>273</v>
      </c>
      <c r="AF83" s="811">
        <f t="shared" si="32"/>
        <v>270</v>
      </c>
      <c r="AG83" s="1103">
        <f t="shared" si="32"/>
        <v>543</v>
      </c>
      <c r="AH83" s="817">
        <v>33</v>
      </c>
      <c r="AI83" s="811">
        <v>13</v>
      </c>
      <c r="AJ83" s="1104">
        <f t="shared" si="36"/>
        <v>46</v>
      </c>
      <c r="AK83" s="564" t="s">
        <v>577</v>
      </c>
    </row>
    <row r="84" spans="1:37" ht="15.75" customHeight="1">
      <c r="A84" s="563"/>
      <c r="B84" s="564" t="s">
        <v>578</v>
      </c>
      <c r="C84" s="569">
        <v>4</v>
      </c>
      <c r="D84" s="570">
        <v>3</v>
      </c>
      <c r="E84" s="570">
        <v>3</v>
      </c>
      <c r="F84" s="813">
        <v>4</v>
      </c>
      <c r="G84" s="813">
        <v>4</v>
      </c>
      <c r="H84" s="811">
        <v>4</v>
      </c>
      <c r="I84" s="1101">
        <f t="shared" si="37"/>
        <v>22</v>
      </c>
      <c r="J84" s="814">
        <v>0</v>
      </c>
      <c r="K84" s="814">
        <v>13</v>
      </c>
      <c r="L84" s="1102">
        <f t="shared" si="35"/>
        <v>35</v>
      </c>
      <c r="M84" s="815">
        <v>70</v>
      </c>
      <c r="N84" s="811">
        <v>52</v>
      </c>
      <c r="O84" s="1098">
        <f t="shared" si="25"/>
        <v>122</v>
      </c>
      <c r="P84" s="816">
        <v>59</v>
      </c>
      <c r="Q84" s="811">
        <v>51</v>
      </c>
      <c r="R84" s="1098">
        <f t="shared" si="26"/>
        <v>110</v>
      </c>
      <c r="S84" s="816">
        <v>53</v>
      </c>
      <c r="T84" s="811">
        <v>60</v>
      </c>
      <c r="U84" s="1098">
        <f t="shared" si="27"/>
        <v>113</v>
      </c>
      <c r="V84" s="815">
        <v>76</v>
      </c>
      <c r="W84" s="811">
        <v>67</v>
      </c>
      <c r="X84" s="1101">
        <f t="shared" si="28"/>
        <v>143</v>
      </c>
      <c r="Y84" s="816">
        <v>79</v>
      </c>
      <c r="Z84" s="811">
        <v>59</v>
      </c>
      <c r="AA84" s="1098">
        <f t="shared" si="29"/>
        <v>138</v>
      </c>
      <c r="AB84" s="816">
        <v>49</v>
      </c>
      <c r="AC84" s="811">
        <v>84</v>
      </c>
      <c r="AD84" s="1098">
        <f t="shared" si="30"/>
        <v>133</v>
      </c>
      <c r="AE84" s="816">
        <f t="shared" si="32"/>
        <v>386</v>
      </c>
      <c r="AF84" s="811">
        <f t="shared" si="32"/>
        <v>373</v>
      </c>
      <c r="AG84" s="1103">
        <f t="shared" si="32"/>
        <v>759</v>
      </c>
      <c r="AH84" s="817">
        <v>59</v>
      </c>
      <c r="AI84" s="811">
        <v>16</v>
      </c>
      <c r="AJ84" s="1104">
        <f t="shared" si="36"/>
        <v>75</v>
      </c>
      <c r="AK84" s="564" t="s">
        <v>578</v>
      </c>
    </row>
    <row r="85" spans="1:37" ht="15.75" customHeight="1">
      <c r="A85" s="563"/>
      <c r="B85" s="564" t="s">
        <v>579</v>
      </c>
      <c r="C85" s="569">
        <v>2</v>
      </c>
      <c r="D85" s="570">
        <v>2</v>
      </c>
      <c r="E85" s="570">
        <v>2</v>
      </c>
      <c r="F85" s="813">
        <v>2</v>
      </c>
      <c r="G85" s="813">
        <v>2</v>
      </c>
      <c r="H85" s="811">
        <v>2</v>
      </c>
      <c r="I85" s="1101">
        <f t="shared" si="37"/>
        <v>12</v>
      </c>
      <c r="J85" s="814">
        <v>0</v>
      </c>
      <c r="K85" s="814">
        <v>10</v>
      </c>
      <c r="L85" s="1102">
        <f t="shared" si="35"/>
        <v>22</v>
      </c>
      <c r="M85" s="815">
        <v>40</v>
      </c>
      <c r="N85" s="811">
        <v>20</v>
      </c>
      <c r="O85" s="1098">
        <f t="shared" si="25"/>
        <v>60</v>
      </c>
      <c r="P85" s="816">
        <v>31</v>
      </c>
      <c r="Q85" s="811">
        <v>35</v>
      </c>
      <c r="R85" s="1098">
        <f t="shared" si="26"/>
        <v>66</v>
      </c>
      <c r="S85" s="816">
        <v>33</v>
      </c>
      <c r="T85" s="811">
        <v>35</v>
      </c>
      <c r="U85" s="1098">
        <f t="shared" si="27"/>
        <v>68</v>
      </c>
      <c r="V85" s="815">
        <v>35</v>
      </c>
      <c r="W85" s="811">
        <v>34</v>
      </c>
      <c r="X85" s="1101">
        <f t="shared" si="28"/>
        <v>69</v>
      </c>
      <c r="Y85" s="816">
        <v>40</v>
      </c>
      <c r="Z85" s="811">
        <v>16</v>
      </c>
      <c r="AA85" s="1098">
        <f t="shared" si="29"/>
        <v>56</v>
      </c>
      <c r="AB85" s="816">
        <v>30</v>
      </c>
      <c r="AC85" s="811">
        <v>37</v>
      </c>
      <c r="AD85" s="1098">
        <f t="shared" si="30"/>
        <v>67</v>
      </c>
      <c r="AE85" s="816">
        <f t="shared" si="32"/>
        <v>209</v>
      </c>
      <c r="AF85" s="811">
        <f t="shared" si="32"/>
        <v>177</v>
      </c>
      <c r="AG85" s="1103">
        <f t="shared" si="32"/>
        <v>386</v>
      </c>
      <c r="AH85" s="817">
        <v>42</v>
      </c>
      <c r="AI85" s="811">
        <v>8</v>
      </c>
      <c r="AJ85" s="1104">
        <f t="shared" si="36"/>
        <v>50</v>
      </c>
      <c r="AK85" s="564" t="s">
        <v>579</v>
      </c>
    </row>
    <row r="86" spans="1:37" ht="15.75" customHeight="1">
      <c r="A86" s="563"/>
      <c r="B86" s="564" t="s">
        <v>580</v>
      </c>
      <c r="C86" s="569">
        <v>3</v>
      </c>
      <c r="D86" s="570">
        <v>3</v>
      </c>
      <c r="E86" s="570">
        <v>4</v>
      </c>
      <c r="F86" s="813">
        <v>4</v>
      </c>
      <c r="G86" s="813">
        <v>4</v>
      </c>
      <c r="H86" s="811">
        <v>5</v>
      </c>
      <c r="I86" s="1101">
        <f>SUM(C86:H86)</f>
        <v>23</v>
      </c>
      <c r="J86" s="814">
        <v>0</v>
      </c>
      <c r="K86" s="814">
        <v>11</v>
      </c>
      <c r="L86" s="1102">
        <f t="shared" si="35"/>
        <v>34</v>
      </c>
      <c r="M86" s="833">
        <v>37</v>
      </c>
      <c r="N86" s="834">
        <v>58</v>
      </c>
      <c r="O86" s="1140">
        <f t="shared" si="25"/>
        <v>95</v>
      </c>
      <c r="P86" s="835">
        <v>49</v>
      </c>
      <c r="Q86" s="834">
        <v>60</v>
      </c>
      <c r="R86" s="1140">
        <f t="shared" si="26"/>
        <v>109</v>
      </c>
      <c r="S86" s="835">
        <v>48</v>
      </c>
      <c r="T86" s="834">
        <v>66</v>
      </c>
      <c r="U86" s="1140">
        <f t="shared" si="27"/>
        <v>114</v>
      </c>
      <c r="V86" s="833">
        <v>69</v>
      </c>
      <c r="W86" s="834">
        <v>64</v>
      </c>
      <c r="X86" s="1141">
        <f t="shared" si="28"/>
        <v>133</v>
      </c>
      <c r="Y86" s="835">
        <v>69</v>
      </c>
      <c r="Z86" s="834">
        <v>66</v>
      </c>
      <c r="AA86" s="1140">
        <f t="shared" si="29"/>
        <v>135</v>
      </c>
      <c r="AB86" s="835">
        <v>98</v>
      </c>
      <c r="AC86" s="834">
        <v>77</v>
      </c>
      <c r="AD86" s="1140">
        <f t="shared" si="30"/>
        <v>175</v>
      </c>
      <c r="AE86" s="816">
        <f t="shared" si="32"/>
        <v>370</v>
      </c>
      <c r="AF86" s="811">
        <f t="shared" si="32"/>
        <v>391</v>
      </c>
      <c r="AG86" s="1103">
        <f t="shared" si="32"/>
        <v>761</v>
      </c>
      <c r="AH86" s="817">
        <v>43</v>
      </c>
      <c r="AI86" s="811">
        <v>17</v>
      </c>
      <c r="AJ86" s="1104">
        <f t="shared" si="36"/>
        <v>60</v>
      </c>
      <c r="AK86" s="564" t="s">
        <v>580</v>
      </c>
    </row>
    <row r="87" spans="1:37" ht="15.75" customHeight="1" thickBot="1">
      <c r="A87" s="574" t="s">
        <v>581</v>
      </c>
      <c r="B87" s="575"/>
      <c r="C87" s="1142">
        <f>SUM(C79:C86)</f>
        <v>24</v>
      </c>
      <c r="D87" s="1143">
        <f t="shared" ref="D87:N87" si="38">SUM(D79:D86)</f>
        <v>23</v>
      </c>
      <c r="E87" s="1143">
        <f t="shared" si="38"/>
        <v>25</v>
      </c>
      <c r="F87" s="1144">
        <f t="shared" si="38"/>
        <v>24</v>
      </c>
      <c r="G87" s="1144">
        <f t="shared" si="38"/>
        <v>24</v>
      </c>
      <c r="H87" s="1145">
        <f t="shared" si="38"/>
        <v>26</v>
      </c>
      <c r="I87" s="1146">
        <f t="shared" si="38"/>
        <v>146</v>
      </c>
      <c r="J87" s="1146">
        <f t="shared" si="38"/>
        <v>0</v>
      </c>
      <c r="K87" s="1146">
        <f t="shared" si="38"/>
        <v>91</v>
      </c>
      <c r="L87" s="1147">
        <f>SUM(I87:K87)</f>
        <v>237</v>
      </c>
      <c r="M87" s="1148">
        <f t="shared" si="38"/>
        <v>374</v>
      </c>
      <c r="N87" s="1145">
        <f t="shared" si="38"/>
        <v>344</v>
      </c>
      <c r="O87" s="1146">
        <f t="shared" si="25"/>
        <v>718</v>
      </c>
      <c r="P87" s="1149">
        <f>SUM(P79:P86)</f>
        <v>368</v>
      </c>
      <c r="Q87" s="1145">
        <f>SUM(Q79:Q86)</f>
        <v>372</v>
      </c>
      <c r="R87" s="1150">
        <f t="shared" si="26"/>
        <v>740</v>
      </c>
      <c r="S87" s="1149">
        <f>SUM(S79:S86)</f>
        <v>390</v>
      </c>
      <c r="T87" s="1145">
        <f>SUM(T79:T86)</f>
        <v>379</v>
      </c>
      <c r="U87" s="1150">
        <f t="shared" si="27"/>
        <v>769</v>
      </c>
      <c r="V87" s="1148">
        <f>SUM(V79:V86)</f>
        <v>431</v>
      </c>
      <c r="W87" s="1145">
        <f>SUM(W79:W86)</f>
        <v>382</v>
      </c>
      <c r="X87" s="1146">
        <f t="shared" si="28"/>
        <v>813</v>
      </c>
      <c r="Y87" s="1149">
        <f>SUM(Y79:Y86)</f>
        <v>417</v>
      </c>
      <c r="Z87" s="1145">
        <f>SUM(Z79:Z86)</f>
        <v>370</v>
      </c>
      <c r="AA87" s="1146">
        <f t="shared" si="29"/>
        <v>787</v>
      </c>
      <c r="AB87" s="1149">
        <f>SUM(AB79:AB86)</f>
        <v>420</v>
      </c>
      <c r="AC87" s="1145">
        <f>SUM(AC79:AC86)</f>
        <v>426</v>
      </c>
      <c r="AD87" s="1146">
        <f t="shared" si="30"/>
        <v>846</v>
      </c>
      <c r="AE87" s="1149">
        <f t="shared" si="32"/>
        <v>2400</v>
      </c>
      <c r="AF87" s="1145">
        <f t="shared" si="32"/>
        <v>2273</v>
      </c>
      <c r="AG87" s="1151">
        <f t="shared" si="32"/>
        <v>4673</v>
      </c>
      <c r="AH87" s="1152">
        <f>SUM(AH79:AH86)</f>
        <v>367</v>
      </c>
      <c r="AI87" s="1145">
        <f>SUM(AI79:AI86)</f>
        <v>103</v>
      </c>
      <c r="AJ87" s="1153">
        <f>SUM(AJ79:AJ86)</f>
        <v>470</v>
      </c>
      <c r="AK87" s="575" t="s">
        <v>581</v>
      </c>
    </row>
    <row r="88" spans="1:37" ht="15.75" customHeight="1">
      <c r="A88" s="576" t="s">
        <v>582</v>
      </c>
      <c r="B88" s="567" t="s">
        <v>14</v>
      </c>
      <c r="C88" s="565">
        <v>3</v>
      </c>
      <c r="D88" s="566">
        <v>3</v>
      </c>
      <c r="E88" s="566">
        <v>3</v>
      </c>
      <c r="F88" s="806">
        <v>3</v>
      </c>
      <c r="G88" s="806">
        <v>3</v>
      </c>
      <c r="H88" s="807">
        <v>3</v>
      </c>
      <c r="I88" s="1095">
        <f>SUM(C88:H88)</f>
        <v>18</v>
      </c>
      <c r="J88" s="808">
        <v>0</v>
      </c>
      <c r="K88" s="808">
        <v>5</v>
      </c>
      <c r="L88" s="1096">
        <f t="shared" si="35"/>
        <v>23</v>
      </c>
      <c r="M88" s="809">
        <v>47</v>
      </c>
      <c r="N88" s="807">
        <v>36</v>
      </c>
      <c r="O88" s="1097">
        <f t="shared" si="25"/>
        <v>83</v>
      </c>
      <c r="P88" s="810">
        <v>42</v>
      </c>
      <c r="Q88" s="807">
        <v>42</v>
      </c>
      <c r="R88" s="1097">
        <f t="shared" si="26"/>
        <v>84</v>
      </c>
      <c r="S88" s="810">
        <v>48</v>
      </c>
      <c r="T88" s="807">
        <v>50</v>
      </c>
      <c r="U88" s="1097">
        <f t="shared" si="27"/>
        <v>98</v>
      </c>
      <c r="V88" s="809">
        <v>34</v>
      </c>
      <c r="W88" s="807">
        <v>56</v>
      </c>
      <c r="X88" s="1095">
        <f t="shared" si="28"/>
        <v>90</v>
      </c>
      <c r="Y88" s="810">
        <v>45</v>
      </c>
      <c r="Z88" s="807">
        <v>44</v>
      </c>
      <c r="AA88" s="1097">
        <f t="shared" si="29"/>
        <v>89</v>
      </c>
      <c r="AB88" s="810">
        <v>43</v>
      </c>
      <c r="AC88" s="807">
        <v>49</v>
      </c>
      <c r="AD88" s="1097">
        <f t="shared" si="30"/>
        <v>92</v>
      </c>
      <c r="AE88" s="810">
        <f t="shared" ref="AE88:AG101" si="39">SUM(M88,P88,S88,V88,Y88,AB88)</f>
        <v>259</v>
      </c>
      <c r="AF88" s="807">
        <f t="shared" si="39"/>
        <v>277</v>
      </c>
      <c r="AG88" s="1099">
        <f t="shared" si="39"/>
        <v>536</v>
      </c>
      <c r="AH88" s="812">
        <v>18</v>
      </c>
      <c r="AI88" s="807">
        <v>9</v>
      </c>
      <c r="AJ88" s="1100">
        <f t="shared" ref="AJ88:AJ101" si="40">SUM(AH88:AI88)</f>
        <v>27</v>
      </c>
      <c r="AK88" s="593" t="s">
        <v>14</v>
      </c>
    </row>
    <row r="89" spans="1:37" ht="15.75" customHeight="1">
      <c r="A89" s="568">
        <v>14</v>
      </c>
      <c r="B89" s="564" t="s">
        <v>583</v>
      </c>
      <c r="C89" s="569">
        <v>1</v>
      </c>
      <c r="D89" s="570">
        <v>0</v>
      </c>
      <c r="E89" s="570">
        <v>0</v>
      </c>
      <c r="F89" s="813">
        <v>0</v>
      </c>
      <c r="G89" s="813">
        <v>0</v>
      </c>
      <c r="H89" s="811">
        <v>1</v>
      </c>
      <c r="I89" s="1101">
        <f t="shared" ref="I89:I101" si="41">SUM(C89:H89)</f>
        <v>2</v>
      </c>
      <c r="J89" s="814">
        <v>2</v>
      </c>
      <c r="K89" s="814">
        <v>2</v>
      </c>
      <c r="L89" s="1102">
        <f t="shared" si="35"/>
        <v>6</v>
      </c>
      <c r="M89" s="815">
        <v>7</v>
      </c>
      <c r="N89" s="811">
        <v>7</v>
      </c>
      <c r="O89" s="1098">
        <f t="shared" si="25"/>
        <v>14</v>
      </c>
      <c r="P89" s="816">
        <v>7</v>
      </c>
      <c r="Q89" s="811">
        <v>3</v>
      </c>
      <c r="R89" s="1098">
        <f t="shared" si="26"/>
        <v>10</v>
      </c>
      <c r="S89" s="816">
        <v>3</v>
      </c>
      <c r="T89" s="811">
        <v>4</v>
      </c>
      <c r="U89" s="1098">
        <f t="shared" si="27"/>
        <v>7</v>
      </c>
      <c r="V89" s="815">
        <v>3</v>
      </c>
      <c r="W89" s="811">
        <v>4</v>
      </c>
      <c r="X89" s="1101">
        <f t="shared" si="28"/>
        <v>7</v>
      </c>
      <c r="Y89" s="816">
        <v>5</v>
      </c>
      <c r="Z89" s="811">
        <v>5</v>
      </c>
      <c r="AA89" s="1098">
        <f t="shared" si="29"/>
        <v>10</v>
      </c>
      <c r="AB89" s="816">
        <v>7</v>
      </c>
      <c r="AC89" s="811">
        <v>3</v>
      </c>
      <c r="AD89" s="1098">
        <f t="shared" si="30"/>
        <v>10</v>
      </c>
      <c r="AE89" s="816">
        <f t="shared" si="39"/>
        <v>32</v>
      </c>
      <c r="AF89" s="811">
        <f t="shared" si="39"/>
        <v>26</v>
      </c>
      <c r="AG89" s="1103">
        <f t="shared" si="39"/>
        <v>58</v>
      </c>
      <c r="AH89" s="817">
        <v>6</v>
      </c>
      <c r="AI89" s="811">
        <v>1</v>
      </c>
      <c r="AJ89" s="1104">
        <f t="shared" si="40"/>
        <v>7</v>
      </c>
      <c r="AK89" s="594" t="s">
        <v>583</v>
      </c>
    </row>
    <row r="90" spans="1:37" ht="15.75" customHeight="1">
      <c r="A90" s="563"/>
      <c r="B90" s="564" t="s">
        <v>584</v>
      </c>
      <c r="C90" s="569">
        <v>3</v>
      </c>
      <c r="D90" s="570">
        <v>3</v>
      </c>
      <c r="E90" s="570">
        <v>3</v>
      </c>
      <c r="F90" s="813">
        <v>3</v>
      </c>
      <c r="G90" s="813">
        <v>3</v>
      </c>
      <c r="H90" s="811">
        <v>3</v>
      </c>
      <c r="I90" s="1101">
        <f t="shared" si="41"/>
        <v>18</v>
      </c>
      <c r="J90" s="814">
        <v>0</v>
      </c>
      <c r="K90" s="814">
        <v>6</v>
      </c>
      <c r="L90" s="1102">
        <f t="shared" si="35"/>
        <v>24</v>
      </c>
      <c r="M90" s="815">
        <v>54</v>
      </c>
      <c r="N90" s="811">
        <v>29</v>
      </c>
      <c r="O90" s="1098">
        <f t="shared" si="25"/>
        <v>83</v>
      </c>
      <c r="P90" s="816">
        <v>54</v>
      </c>
      <c r="Q90" s="811">
        <v>38</v>
      </c>
      <c r="R90" s="1098">
        <f t="shared" si="26"/>
        <v>92</v>
      </c>
      <c r="S90" s="816">
        <v>46</v>
      </c>
      <c r="T90" s="811">
        <v>30</v>
      </c>
      <c r="U90" s="1098">
        <f t="shared" si="27"/>
        <v>76</v>
      </c>
      <c r="V90" s="815">
        <v>38</v>
      </c>
      <c r="W90" s="811">
        <v>47</v>
      </c>
      <c r="X90" s="1101">
        <f t="shared" si="28"/>
        <v>85</v>
      </c>
      <c r="Y90" s="816">
        <v>39</v>
      </c>
      <c r="Z90" s="811">
        <v>55</v>
      </c>
      <c r="AA90" s="1098">
        <f t="shared" si="29"/>
        <v>94</v>
      </c>
      <c r="AB90" s="816">
        <v>45</v>
      </c>
      <c r="AC90" s="811">
        <v>47</v>
      </c>
      <c r="AD90" s="1098">
        <f t="shared" si="30"/>
        <v>92</v>
      </c>
      <c r="AE90" s="816">
        <f t="shared" si="39"/>
        <v>276</v>
      </c>
      <c r="AF90" s="811">
        <f t="shared" si="39"/>
        <v>246</v>
      </c>
      <c r="AG90" s="1103">
        <f t="shared" si="39"/>
        <v>522</v>
      </c>
      <c r="AH90" s="817">
        <v>23</v>
      </c>
      <c r="AI90" s="811">
        <v>9</v>
      </c>
      <c r="AJ90" s="1104">
        <f t="shared" si="40"/>
        <v>32</v>
      </c>
      <c r="AK90" s="594" t="s">
        <v>584</v>
      </c>
    </row>
    <row r="91" spans="1:37" ht="15.75" customHeight="1">
      <c r="A91" s="563"/>
      <c r="B91" s="564" t="s">
        <v>585</v>
      </c>
      <c r="C91" s="569">
        <v>1</v>
      </c>
      <c r="D91" s="570">
        <v>1</v>
      </c>
      <c r="E91" s="570">
        <v>1</v>
      </c>
      <c r="F91" s="813">
        <v>1</v>
      </c>
      <c r="G91" s="813">
        <v>1</v>
      </c>
      <c r="H91" s="811">
        <v>1</v>
      </c>
      <c r="I91" s="1101">
        <f t="shared" si="41"/>
        <v>6</v>
      </c>
      <c r="J91" s="814">
        <v>0</v>
      </c>
      <c r="K91" s="814">
        <v>2</v>
      </c>
      <c r="L91" s="1102">
        <f t="shared" si="35"/>
        <v>8</v>
      </c>
      <c r="M91" s="815">
        <v>8</v>
      </c>
      <c r="N91" s="811">
        <v>5</v>
      </c>
      <c r="O91" s="1098">
        <f t="shared" si="25"/>
        <v>13</v>
      </c>
      <c r="P91" s="816">
        <v>3</v>
      </c>
      <c r="Q91" s="811">
        <v>12</v>
      </c>
      <c r="R91" s="1098">
        <f t="shared" si="26"/>
        <v>15</v>
      </c>
      <c r="S91" s="816">
        <v>10</v>
      </c>
      <c r="T91" s="811">
        <v>6</v>
      </c>
      <c r="U91" s="1098">
        <f t="shared" si="27"/>
        <v>16</v>
      </c>
      <c r="V91" s="815">
        <v>9</v>
      </c>
      <c r="W91" s="811">
        <v>6</v>
      </c>
      <c r="X91" s="1101">
        <f t="shared" si="28"/>
        <v>15</v>
      </c>
      <c r="Y91" s="816">
        <v>8</v>
      </c>
      <c r="Z91" s="811">
        <v>11</v>
      </c>
      <c r="AA91" s="1098">
        <f t="shared" si="29"/>
        <v>19</v>
      </c>
      <c r="AB91" s="816">
        <v>8</v>
      </c>
      <c r="AC91" s="811">
        <v>4</v>
      </c>
      <c r="AD91" s="1098">
        <f t="shared" si="30"/>
        <v>12</v>
      </c>
      <c r="AE91" s="816">
        <f t="shared" si="39"/>
        <v>46</v>
      </c>
      <c r="AF91" s="811">
        <f t="shared" si="39"/>
        <v>44</v>
      </c>
      <c r="AG91" s="1103">
        <f t="shared" si="39"/>
        <v>90</v>
      </c>
      <c r="AH91" s="817">
        <v>2</v>
      </c>
      <c r="AI91" s="811">
        <v>1</v>
      </c>
      <c r="AJ91" s="1104">
        <f t="shared" si="40"/>
        <v>3</v>
      </c>
      <c r="AK91" s="594" t="s">
        <v>585</v>
      </c>
    </row>
    <row r="92" spans="1:37" ht="15.75" customHeight="1">
      <c r="A92" s="563"/>
      <c r="B92" s="564" t="s">
        <v>586</v>
      </c>
      <c r="C92" s="569">
        <v>1</v>
      </c>
      <c r="D92" s="570">
        <v>1</v>
      </c>
      <c r="E92" s="570">
        <v>1</v>
      </c>
      <c r="F92" s="813">
        <v>1</v>
      </c>
      <c r="G92" s="813">
        <v>1</v>
      </c>
      <c r="H92" s="811">
        <v>1</v>
      </c>
      <c r="I92" s="1101">
        <f t="shared" si="41"/>
        <v>6</v>
      </c>
      <c r="J92" s="814">
        <v>0</v>
      </c>
      <c r="K92" s="814">
        <v>2</v>
      </c>
      <c r="L92" s="1102">
        <f t="shared" si="35"/>
        <v>8</v>
      </c>
      <c r="M92" s="815">
        <v>8</v>
      </c>
      <c r="N92" s="811">
        <v>9</v>
      </c>
      <c r="O92" s="1098">
        <f t="shared" si="25"/>
        <v>17</v>
      </c>
      <c r="P92" s="816">
        <v>7</v>
      </c>
      <c r="Q92" s="811">
        <v>11</v>
      </c>
      <c r="R92" s="1098">
        <f t="shared" si="26"/>
        <v>18</v>
      </c>
      <c r="S92" s="816">
        <v>10</v>
      </c>
      <c r="T92" s="811">
        <v>15</v>
      </c>
      <c r="U92" s="1098">
        <f t="shared" si="27"/>
        <v>25</v>
      </c>
      <c r="V92" s="815">
        <v>13</v>
      </c>
      <c r="W92" s="811">
        <v>8</v>
      </c>
      <c r="X92" s="1101">
        <f t="shared" si="28"/>
        <v>21</v>
      </c>
      <c r="Y92" s="816">
        <v>8</v>
      </c>
      <c r="Z92" s="811">
        <v>8</v>
      </c>
      <c r="AA92" s="1098">
        <f t="shared" si="29"/>
        <v>16</v>
      </c>
      <c r="AB92" s="816">
        <v>9</v>
      </c>
      <c r="AC92" s="811">
        <v>13</v>
      </c>
      <c r="AD92" s="1098">
        <f t="shared" si="30"/>
        <v>22</v>
      </c>
      <c r="AE92" s="816">
        <f t="shared" si="39"/>
        <v>55</v>
      </c>
      <c r="AF92" s="811">
        <f t="shared" si="39"/>
        <v>64</v>
      </c>
      <c r="AG92" s="1103">
        <f t="shared" si="39"/>
        <v>119</v>
      </c>
      <c r="AH92" s="817">
        <v>4</v>
      </c>
      <c r="AI92" s="811">
        <v>2</v>
      </c>
      <c r="AJ92" s="1104">
        <f t="shared" si="40"/>
        <v>6</v>
      </c>
      <c r="AK92" s="594" t="s">
        <v>586</v>
      </c>
    </row>
    <row r="93" spans="1:37" ht="15.75" customHeight="1">
      <c r="A93" s="563"/>
      <c r="B93" s="564" t="s">
        <v>587</v>
      </c>
      <c r="C93" s="569">
        <v>1</v>
      </c>
      <c r="D93" s="570">
        <v>1</v>
      </c>
      <c r="E93" s="570">
        <v>1</v>
      </c>
      <c r="F93" s="813">
        <v>1</v>
      </c>
      <c r="G93" s="813">
        <v>1</v>
      </c>
      <c r="H93" s="811">
        <v>1</v>
      </c>
      <c r="I93" s="1101">
        <f>SUM(C93:H93)</f>
        <v>6</v>
      </c>
      <c r="J93" s="814">
        <v>0</v>
      </c>
      <c r="K93" s="814">
        <v>2</v>
      </c>
      <c r="L93" s="1102">
        <f>SUM(I93:K93)</f>
        <v>8</v>
      </c>
      <c r="M93" s="820">
        <v>4</v>
      </c>
      <c r="N93" s="811">
        <v>7</v>
      </c>
      <c r="O93" s="1098">
        <f t="shared" si="25"/>
        <v>11</v>
      </c>
      <c r="P93" s="816">
        <v>6</v>
      </c>
      <c r="Q93" s="811">
        <v>9</v>
      </c>
      <c r="R93" s="1098">
        <f t="shared" si="26"/>
        <v>15</v>
      </c>
      <c r="S93" s="816">
        <v>6</v>
      </c>
      <c r="T93" s="811">
        <v>7</v>
      </c>
      <c r="U93" s="1098">
        <f t="shared" si="27"/>
        <v>13</v>
      </c>
      <c r="V93" s="815">
        <v>6</v>
      </c>
      <c r="W93" s="811">
        <v>7</v>
      </c>
      <c r="X93" s="1101">
        <f t="shared" si="28"/>
        <v>13</v>
      </c>
      <c r="Y93" s="816">
        <v>11</v>
      </c>
      <c r="Z93" s="811">
        <v>9</v>
      </c>
      <c r="AA93" s="1098">
        <f t="shared" si="29"/>
        <v>20</v>
      </c>
      <c r="AB93" s="816">
        <v>7</v>
      </c>
      <c r="AC93" s="811">
        <v>10</v>
      </c>
      <c r="AD93" s="1098">
        <f t="shared" si="30"/>
        <v>17</v>
      </c>
      <c r="AE93" s="816">
        <f t="shared" si="39"/>
        <v>40</v>
      </c>
      <c r="AF93" s="811">
        <f t="shared" si="39"/>
        <v>49</v>
      </c>
      <c r="AG93" s="1103">
        <f t="shared" si="39"/>
        <v>89</v>
      </c>
      <c r="AH93" s="817">
        <v>2</v>
      </c>
      <c r="AI93" s="811">
        <v>4</v>
      </c>
      <c r="AJ93" s="1104">
        <f t="shared" si="40"/>
        <v>6</v>
      </c>
      <c r="AK93" s="594" t="s">
        <v>587</v>
      </c>
    </row>
    <row r="94" spans="1:37" ht="15.75" customHeight="1">
      <c r="A94" s="563"/>
      <c r="B94" s="564" t="s">
        <v>588</v>
      </c>
      <c r="C94" s="569">
        <v>1</v>
      </c>
      <c r="D94" s="570">
        <v>1</v>
      </c>
      <c r="E94" s="570">
        <v>1</v>
      </c>
      <c r="F94" s="813">
        <v>1</v>
      </c>
      <c r="G94" s="813">
        <v>1</v>
      </c>
      <c r="H94" s="811">
        <v>1</v>
      </c>
      <c r="I94" s="1101">
        <f t="shared" si="41"/>
        <v>6</v>
      </c>
      <c r="J94" s="814">
        <v>0</v>
      </c>
      <c r="K94" s="814">
        <v>2</v>
      </c>
      <c r="L94" s="1102">
        <f t="shared" si="35"/>
        <v>8</v>
      </c>
      <c r="M94" s="815">
        <v>9</v>
      </c>
      <c r="N94" s="811">
        <v>7</v>
      </c>
      <c r="O94" s="1098">
        <f t="shared" si="25"/>
        <v>16</v>
      </c>
      <c r="P94" s="816">
        <v>13</v>
      </c>
      <c r="Q94" s="811">
        <v>12</v>
      </c>
      <c r="R94" s="1098">
        <f t="shared" si="26"/>
        <v>25</v>
      </c>
      <c r="S94" s="816">
        <v>4</v>
      </c>
      <c r="T94" s="811">
        <v>8</v>
      </c>
      <c r="U94" s="1098">
        <f t="shared" si="27"/>
        <v>12</v>
      </c>
      <c r="V94" s="815">
        <v>13</v>
      </c>
      <c r="W94" s="811">
        <v>8</v>
      </c>
      <c r="X94" s="1101">
        <f t="shared" si="28"/>
        <v>21</v>
      </c>
      <c r="Y94" s="816">
        <v>15</v>
      </c>
      <c r="Z94" s="811">
        <v>8</v>
      </c>
      <c r="AA94" s="1098">
        <f t="shared" si="29"/>
        <v>23</v>
      </c>
      <c r="AB94" s="816">
        <v>10</v>
      </c>
      <c r="AC94" s="811">
        <v>7</v>
      </c>
      <c r="AD94" s="1098">
        <f t="shared" si="30"/>
        <v>17</v>
      </c>
      <c r="AE94" s="816">
        <f t="shared" si="39"/>
        <v>64</v>
      </c>
      <c r="AF94" s="811">
        <f t="shared" si="39"/>
        <v>50</v>
      </c>
      <c r="AG94" s="1103">
        <f t="shared" si="39"/>
        <v>114</v>
      </c>
      <c r="AH94" s="817">
        <v>4</v>
      </c>
      <c r="AI94" s="811">
        <v>2</v>
      </c>
      <c r="AJ94" s="1104">
        <f t="shared" si="40"/>
        <v>6</v>
      </c>
      <c r="AK94" s="594" t="s">
        <v>588</v>
      </c>
    </row>
    <row r="95" spans="1:37" ht="15.75" customHeight="1" thickBot="1">
      <c r="A95" s="578"/>
      <c r="B95" s="579" t="s">
        <v>589</v>
      </c>
      <c r="C95" s="580">
        <v>1</v>
      </c>
      <c r="D95" s="582">
        <v>1</v>
      </c>
      <c r="E95" s="582">
        <v>1</v>
      </c>
      <c r="F95" s="821">
        <v>1</v>
      </c>
      <c r="G95" s="821">
        <v>1</v>
      </c>
      <c r="H95" s="822">
        <v>1</v>
      </c>
      <c r="I95" s="1117">
        <f t="shared" si="41"/>
        <v>6</v>
      </c>
      <c r="J95" s="823">
        <v>0</v>
      </c>
      <c r="K95" s="823">
        <v>2</v>
      </c>
      <c r="L95" s="1118">
        <f t="shared" si="35"/>
        <v>8</v>
      </c>
      <c r="M95" s="824">
        <v>7</v>
      </c>
      <c r="N95" s="822">
        <v>8</v>
      </c>
      <c r="O95" s="1119">
        <f t="shared" si="25"/>
        <v>15</v>
      </c>
      <c r="P95" s="825">
        <v>11</v>
      </c>
      <c r="Q95" s="822">
        <v>5</v>
      </c>
      <c r="R95" s="1119">
        <f t="shared" si="26"/>
        <v>16</v>
      </c>
      <c r="S95" s="825">
        <v>13</v>
      </c>
      <c r="T95" s="822">
        <v>9</v>
      </c>
      <c r="U95" s="1119">
        <f t="shared" si="27"/>
        <v>22</v>
      </c>
      <c r="V95" s="824">
        <v>10</v>
      </c>
      <c r="W95" s="822">
        <v>7</v>
      </c>
      <c r="X95" s="1117">
        <f t="shared" si="28"/>
        <v>17</v>
      </c>
      <c r="Y95" s="825">
        <v>11</v>
      </c>
      <c r="Z95" s="822">
        <v>10</v>
      </c>
      <c r="AA95" s="1119">
        <f t="shared" si="29"/>
        <v>21</v>
      </c>
      <c r="AB95" s="825">
        <v>11</v>
      </c>
      <c r="AC95" s="822">
        <v>10</v>
      </c>
      <c r="AD95" s="1119">
        <f t="shared" si="30"/>
        <v>21</v>
      </c>
      <c r="AE95" s="825">
        <f t="shared" si="39"/>
        <v>63</v>
      </c>
      <c r="AF95" s="822">
        <f t="shared" si="39"/>
        <v>49</v>
      </c>
      <c r="AG95" s="1120">
        <f t="shared" si="39"/>
        <v>112</v>
      </c>
      <c r="AH95" s="826">
        <v>5</v>
      </c>
      <c r="AI95" s="822">
        <v>3</v>
      </c>
      <c r="AJ95" s="1121">
        <f t="shared" si="40"/>
        <v>8</v>
      </c>
      <c r="AK95" s="595" t="s">
        <v>589</v>
      </c>
    </row>
    <row r="96" spans="1:37" ht="15.75" customHeight="1">
      <c r="A96" s="563"/>
      <c r="B96" s="572" t="s">
        <v>590</v>
      </c>
      <c r="C96" s="569">
        <v>2</v>
      </c>
      <c r="D96" s="570">
        <v>2</v>
      </c>
      <c r="E96" s="570">
        <v>1</v>
      </c>
      <c r="F96" s="813">
        <v>2</v>
      </c>
      <c r="G96" s="813">
        <v>1</v>
      </c>
      <c r="H96" s="811">
        <v>1</v>
      </c>
      <c r="I96" s="1098">
        <f t="shared" si="41"/>
        <v>9</v>
      </c>
      <c r="J96" s="814">
        <v>0</v>
      </c>
      <c r="K96" s="814">
        <v>3</v>
      </c>
      <c r="L96" s="1102">
        <f>SUM(I96:K96)</f>
        <v>12</v>
      </c>
      <c r="M96" s="815">
        <v>27</v>
      </c>
      <c r="N96" s="811">
        <v>17</v>
      </c>
      <c r="O96" s="1098">
        <f t="shared" si="25"/>
        <v>44</v>
      </c>
      <c r="P96" s="816">
        <v>24</v>
      </c>
      <c r="Q96" s="811">
        <v>18</v>
      </c>
      <c r="R96" s="1098">
        <f t="shared" si="26"/>
        <v>42</v>
      </c>
      <c r="S96" s="816">
        <v>26</v>
      </c>
      <c r="T96" s="811">
        <v>9</v>
      </c>
      <c r="U96" s="1098">
        <f t="shared" si="27"/>
        <v>35</v>
      </c>
      <c r="V96" s="815">
        <v>27</v>
      </c>
      <c r="W96" s="811">
        <v>19</v>
      </c>
      <c r="X96" s="1101">
        <f t="shared" si="28"/>
        <v>46</v>
      </c>
      <c r="Y96" s="816">
        <v>15</v>
      </c>
      <c r="Z96" s="811">
        <v>19</v>
      </c>
      <c r="AA96" s="1098">
        <f t="shared" si="29"/>
        <v>34</v>
      </c>
      <c r="AB96" s="816">
        <v>25</v>
      </c>
      <c r="AC96" s="811">
        <v>16</v>
      </c>
      <c r="AD96" s="1098">
        <f t="shared" si="30"/>
        <v>41</v>
      </c>
      <c r="AE96" s="816">
        <f t="shared" si="39"/>
        <v>144</v>
      </c>
      <c r="AF96" s="811">
        <f t="shared" si="39"/>
        <v>98</v>
      </c>
      <c r="AG96" s="1103">
        <f t="shared" si="39"/>
        <v>242</v>
      </c>
      <c r="AH96" s="817">
        <v>11</v>
      </c>
      <c r="AI96" s="811">
        <v>4</v>
      </c>
      <c r="AJ96" s="1104">
        <f t="shared" si="40"/>
        <v>15</v>
      </c>
      <c r="AK96" s="594" t="s">
        <v>590</v>
      </c>
    </row>
    <row r="97" spans="1:37" ht="15.75" customHeight="1">
      <c r="A97" s="563"/>
      <c r="B97" s="564" t="s">
        <v>591</v>
      </c>
      <c r="C97" s="569">
        <v>2</v>
      </c>
      <c r="D97" s="570">
        <v>2</v>
      </c>
      <c r="E97" s="570">
        <v>2</v>
      </c>
      <c r="F97" s="813">
        <v>2</v>
      </c>
      <c r="G97" s="813">
        <v>2</v>
      </c>
      <c r="H97" s="811">
        <v>3</v>
      </c>
      <c r="I97" s="1101">
        <f t="shared" si="41"/>
        <v>13</v>
      </c>
      <c r="J97" s="814">
        <v>0</v>
      </c>
      <c r="K97" s="814">
        <v>4</v>
      </c>
      <c r="L97" s="1102">
        <f t="shared" si="35"/>
        <v>17</v>
      </c>
      <c r="M97" s="815">
        <v>33</v>
      </c>
      <c r="N97" s="811">
        <v>33</v>
      </c>
      <c r="O97" s="1098">
        <f t="shared" si="25"/>
        <v>66</v>
      </c>
      <c r="P97" s="816">
        <v>36</v>
      </c>
      <c r="Q97" s="811">
        <v>34</v>
      </c>
      <c r="R97" s="1098">
        <f t="shared" si="26"/>
        <v>70</v>
      </c>
      <c r="S97" s="816">
        <v>26</v>
      </c>
      <c r="T97" s="811">
        <v>31</v>
      </c>
      <c r="U97" s="1098">
        <f t="shared" si="27"/>
        <v>57</v>
      </c>
      <c r="V97" s="815">
        <v>29</v>
      </c>
      <c r="W97" s="811">
        <v>26</v>
      </c>
      <c r="X97" s="1101">
        <f t="shared" si="28"/>
        <v>55</v>
      </c>
      <c r="Y97" s="816">
        <v>31</v>
      </c>
      <c r="Z97" s="811">
        <v>33</v>
      </c>
      <c r="AA97" s="1098">
        <f t="shared" si="29"/>
        <v>64</v>
      </c>
      <c r="AB97" s="816">
        <v>44</v>
      </c>
      <c r="AC97" s="811">
        <v>31</v>
      </c>
      <c r="AD97" s="1098">
        <f t="shared" si="30"/>
        <v>75</v>
      </c>
      <c r="AE97" s="816">
        <f t="shared" si="39"/>
        <v>199</v>
      </c>
      <c r="AF97" s="811">
        <f t="shared" si="39"/>
        <v>188</v>
      </c>
      <c r="AG97" s="1103">
        <f>SUM(O97,R97,U97,X97,AA97,AD97)</f>
        <v>387</v>
      </c>
      <c r="AH97" s="817">
        <v>9</v>
      </c>
      <c r="AI97" s="811">
        <v>6</v>
      </c>
      <c r="AJ97" s="1104">
        <f t="shared" si="40"/>
        <v>15</v>
      </c>
      <c r="AK97" s="594" t="s">
        <v>591</v>
      </c>
    </row>
    <row r="98" spans="1:37" ht="15.75" customHeight="1">
      <c r="A98" s="563"/>
      <c r="B98" s="564" t="s">
        <v>592</v>
      </c>
      <c r="C98" s="569">
        <v>0</v>
      </c>
      <c r="D98" s="570">
        <v>1</v>
      </c>
      <c r="E98" s="570">
        <v>0</v>
      </c>
      <c r="F98" s="813">
        <v>0</v>
      </c>
      <c r="G98" s="813">
        <v>0</v>
      </c>
      <c r="H98" s="811">
        <v>0</v>
      </c>
      <c r="I98" s="1101">
        <f t="shared" si="41"/>
        <v>1</v>
      </c>
      <c r="J98" s="814">
        <v>2</v>
      </c>
      <c r="K98" s="814">
        <v>0</v>
      </c>
      <c r="L98" s="1102">
        <f t="shared" si="35"/>
        <v>3</v>
      </c>
      <c r="M98" s="815">
        <v>0</v>
      </c>
      <c r="N98" s="811">
        <v>0</v>
      </c>
      <c r="O98" s="1098">
        <f t="shared" si="25"/>
        <v>0</v>
      </c>
      <c r="P98" s="816">
        <v>0</v>
      </c>
      <c r="Q98" s="811">
        <v>1</v>
      </c>
      <c r="R98" s="1098">
        <f t="shared" si="26"/>
        <v>1</v>
      </c>
      <c r="S98" s="816">
        <v>0</v>
      </c>
      <c r="T98" s="811">
        <v>1</v>
      </c>
      <c r="U98" s="1098">
        <f t="shared" si="27"/>
        <v>1</v>
      </c>
      <c r="V98" s="815">
        <v>2</v>
      </c>
      <c r="W98" s="811">
        <v>1</v>
      </c>
      <c r="X98" s="1101">
        <f t="shared" si="28"/>
        <v>3</v>
      </c>
      <c r="Y98" s="816">
        <v>1</v>
      </c>
      <c r="Z98" s="811">
        <v>2</v>
      </c>
      <c r="AA98" s="1098">
        <f t="shared" si="29"/>
        <v>3</v>
      </c>
      <c r="AB98" s="816">
        <v>1</v>
      </c>
      <c r="AC98" s="811">
        <v>0</v>
      </c>
      <c r="AD98" s="1098">
        <f t="shared" si="30"/>
        <v>1</v>
      </c>
      <c r="AE98" s="816">
        <f t="shared" si="39"/>
        <v>4</v>
      </c>
      <c r="AF98" s="811">
        <f t="shared" si="39"/>
        <v>5</v>
      </c>
      <c r="AG98" s="1103">
        <f t="shared" si="39"/>
        <v>9</v>
      </c>
      <c r="AH98" s="817">
        <v>0</v>
      </c>
      <c r="AI98" s="811">
        <v>0</v>
      </c>
      <c r="AJ98" s="1104">
        <f t="shared" si="40"/>
        <v>0</v>
      </c>
      <c r="AK98" s="594" t="s">
        <v>592</v>
      </c>
    </row>
    <row r="99" spans="1:37" ht="15.75" customHeight="1">
      <c r="A99" s="563"/>
      <c r="B99" s="564" t="s">
        <v>593</v>
      </c>
      <c r="C99" s="569">
        <v>1</v>
      </c>
      <c r="D99" s="570">
        <v>1</v>
      </c>
      <c r="E99" s="570">
        <v>1</v>
      </c>
      <c r="F99" s="813">
        <v>1</v>
      </c>
      <c r="G99" s="813">
        <v>1</v>
      </c>
      <c r="H99" s="811">
        <v>1</v>
      </c>
      <c r="I99" s="1101">
        <f t="shared" si="41"/>
        <v>6</v>
      </c>
      <c r="J99" s="814">
        <v>0</v>
      </c>
      <c r="K99" s="814">
        <v>3</v>
      </c>
      <c r="L99" s="1102">
        <f t="shared" si="35"/>
        <v>9</v>
      </c>
      <c r="M99" s="815">
        <v>9</v>
      </c>
      <c r="N99" s="811">
        <v>7</v>
      </c>
      <c r="O99" s="1098">
        <f t="shared" si="25"/>
        <v>16</v>
      </c>
      <c r="P99" s="816">
        <v>10</v>
      </c>
      <c r="Q99" s="811">
        <v>9</v>
      </c>
      <c r="R99" s="1098">
        <f t="shared" si="26"/>
        <v>19</v>
      </c>
      <c r="S99" s="816">
        <v>12</v>
      </c>
      <c r="T99" s="811">
        <v>11</v>
      </c>
      <c r="U99" s="1098">
        <f t="shared" si="27"/>
        <v>23</v>
      </c>
      <c r="V99" s="815">
        <v>16</v>
      </c>
      <c r="W99" s="811">
        <v>15</v>
      </c>
      <c r="X99" s="1101">
        <f t="shared" si="28"/>
        <v>31</v>
      </c>
      <c r="Y99" s="816">
        <v>10</v>
      </c>
      <c r="Z99" s="811">
        <v>21</v>
      </c>
      <c r="AA99" s="1098">
        <f t="shared" si="29"/>
        <v>31</v>
      </c>
      <c r="AB99" s="816">
        <v>20</v>
      </c>
      <c r="AC99" s="811">
        <v>16</v>
      </c>
      <c r="AD99" s="1098">
        <f t="shared" si="30"/>
        <v>36</v>
      </c>
      <c r="AE99" s="816">
        <f t="shared" si="39"/>
        <v>77</v>
      </c>
      <c r="AF99" s="811">
        <f t="shared" si="39"/>
        <v>79</v>
      </c>
      <c r="AG99" s="1103">
        <f t="shared" si="39"/>
        <v>156</v>
      </c>
      <c r="AH99" s="817">
        <v>4</v>
      </c>
      <c r="AI99" s="811">
        <v>5</v>
      </c>
      <c r="AJ99" s="1104">
        <f t="shared" si="40"/>
        <v>9</v>
      </c>
      <c r="AK99" s="594" t="s">
        <v>593</v>
      </c>
    </row>
    <row r="100" spans="1:37" ht="15.75" customHeight="1">
      <c r="A100" s="563"/>
      <c r="B100" s="564" t="s">
        <v>594</v>
      </c>
      <c r="C100" s="569">
        <v>1</v>
      </c>
      <c r="D100" s="570">
        <v>1</v>
      </c>
      <c r="E100" s="570">
        <v>0</v>
      </c>
      <c r="F100" s="813">
        <v>0</v>
      </c>
      <c r="G100" s="813">
        <v>1</v>
      </c>
      <c r="H100" s="811">
        <v>1</v>
      </c>
      <c r="I100" s="1101">
        <f t="shared" si="41"/>
        <v>4</v>
      </c>
      <c r="J100" s="814">
        <v>1</v>
      </c>
      <c r="K100" s="814">
        <v>0</v>
      </c>
      <c r="L100" s="1102">
        <f t="shared" si="35"/>
        <v>5</v>
      </c>
      <c r="M100" s="815">
        <v>3</v>
      </c>
      <c r="N100" s="811">
        <v>2</v>
      </c>
      <c r="O100" s="1098">
        <f t="shared" si="25"/>
        <v>5</v>
      </c>
      <c r="P100" s="816">
        <v>4</v>
      </c>
      <c r="Q100" s="811">
        <v>3</v>
      </c>
      <c r="R100" s="1098">
        <f t="shared" si="26"/>
        <v>7</v>
      </c>
      <c r="S100" s="816">
        <v>1</v>
      </c>
      <c r="T100" s="811">
        <v>4</v>
      </c>
      <c r="U100" s="1098">
        <f t="shared" si="27"/>
        <v>5</v>
      </c>
      <c r="V100" s="815">
        <v>2</v>
      </c>
      <c r="W100" s="811">
        <v>1</v>
      </c>
      <c r="X100" s="1101">
        <f t="shared" si="28"/>
        <v>3</v>
      </c>
      <c r="Y100" s="816">
        <v>9</v>
      </c>
      <c r="Z100" s="811">
        <v>5</v>
      </c>
      <c r="AA100" s="1098">
        <f t="shared" si="29"/>
        <v>14</v>
      </c>
      <c r="AB100" s="816">
        <v>3</v>
      </c>
      <c r="AC100" s="811">
        <v>3</v>
      </c>
      <c r="AD100" s="1098">
        <f t="shared" si="30"/>
        <v>6</v>
      </c>
      <c r="AE100" s="816">
        <f t="shared" si="39"/>
        <v>22</v>
      </c>
      <c r="AF100" s="811">
        <f t="shared" si="39"/>
        <v>18</v>
      </c>
      <c r="AG100" s="1103">
        <f t="shared" si="39"/>
        <v>40</v>
      </c>
      <c r="AH100" s="817">
        <v>0</v>
      </c>
      <c r="AI100" s="811">
        <v>0</v>
      </c>
      <c r="AJ100" s="1104">
        <f t="shared" si="40"/>
        <v>0</v>
      </c>
      <c r="AK100" s="594" t="s">
        <v>594</v>
      </c>
    </row>
    <row r="101" spans="1:37" ht="15.75" customHeight="1">
      <c r="A101" s="563"/>
      <c r="B101" s="564" t="s">
        <v>595</v>
      </c>
      <c r="C101" s="569">
        <v>3</v>
      </c>
      <c r="D101" s="570">
        <v>3</v>
      </c>
      <c r="E101" s="570">
        <v>3</v>
      </c>
      <c r="F101" s="813">
        <v>3</v>
      </c>
      <c r="G101" s="813">
        <v>3</v>
      </c>
      <c r="H101" s="811">
        <v>3</v>
      </c>
      <c r="I101" s="1101">
        <f t="shared" si="41"/>
        <v>18</v>
      </c>
      <c r="J101" s="814">
        <v>0</v>
      </c>
      <c r="K101" s="814">
        <v>7</v>
      </c>
      <c r="L101" s="1102">
        <f>SUM(I101:K101)</f>
        <v>25</v>
      </c>
      <c r="M101" s="815">
        <v>50</v>
      </c>
      <c r="N101" s="811">
        <v>49</v>
      </c>
      <c r="O101" s="1098">
        <f t="shared" si="25"/>
        <v>99</v>
      </c>
      <c r="P101" s="816">
        <v>44</v>
      </c>
      <c r="Q101" s="811">
        <v>56</v>
      </c>
      <c r="R101" s="1098">
        <f t="shared" si="26"/>
        <v>100</v>
      </c>
      <c r="S101" s="816">
        <v>48</v>
      </c>
      <c r="T101" s="811">
        <v>45</v>
      </c>
      <c r="U101" s="1098">
        <f t="shared" si="27"/>
        <v>93</v>
      </c>
      <c r="V101" s="815">
        <v>51</v>
      </c>
      <c r="W101" s="811">
        <v>47</v>
      </c>
      <c r="X101" s="1101">
        <f t="shared" si="28"/>
        <v>98</v>
      </c>
      <c r="Y101" s="816">
        <v>48</v>
      </c>
      <c r="Z101" s="811">
        <v>48</v>
      </c>
      <c r="AA101" s="1098">
        <f t="shared" si="29"/>
        <v>96</v>
      </c>
      <c r="AB101" s="816">
        <v>50</v>
      </c>
      <c r="AC101" s="811">
        <v>45</v>
      </c>
      <c r="AD101" s="1098">
        <f t="shared" si="30"/>
        <v>95</v>
      </c>
      <c r="AE101" s="816">
        <f t="shared" si="39"/>
        <v>291</v>
      </c>
      <c r="AF101" s="811">
        <f t="shared" si="39"/>
        <v>290</v>
      </c>
      <c r="AG101" s="1103">
        <f t="shared" si="39"/>
        <v>581</v>
      </c>
      <c r="AH101" s="817">
        <v>25</v>
      </c>
      <c r="AI101" s="811">
        <v>8</v>
      </c>
      <c r="AJ101" s="1104">
        <f t="shared" si="40"/>
        <v>33</v>
      </c>
      <c r="AK101" s="594" t="s">
        <v>595</v>
      </c>
    </row>
    <row r="102" spans="1:37" ht="15.75" customHeight="1" thickBot="1">
      <c r="A102" s="591" t="s">
        <v>596</v>
      </c>
      <c r="B102" s="592"/>
      <c r="C102" s="1154">
        <f t="shared" ref="C102:AI102" si="42">SUM(C88:C101)</f>
        <v>21</v>
      </c>
      <c r="D102" s="1155">
        <f t="shared" si="42"/>
        <v>21</v>
      </c>
      <c r="E102" s="1155">
        <f t="shared" si="42"/>
        <v>18</v>
      </c>
      <c r="F102" s="1156">
        <f t="shared" si="42"/>
        <v>19</v>
      </c>
      <c r="G102" s="1156">
        <f t="shared" si="42"/>
        <v>19</v>
      </c>
      <c r="H102" s="1157">
        <f t="shared" si="42"/>
        <v>21</v>
      </c>
      <c r="I102" s="1158">
        <f t="shared" si="42"/>
        <v>119</v>
      </c>
      <c r="J102" s="1158">
        <f t="shared" si="42"/>
        <v>5</v>
      </c>
      <c r="K102" s="1158">
        <f t="shared" si="42"/>
        <v>40</v>
      </c>
      <c r="L102" s="1159">
        <f>SUM(I102:K102)</f>
        <v>164</v>
      </c>
      <c r="M102" s="1160">
        <f t="shared" si="42"/>
        <v>266</v>
      </c>
      <c r="N102" s="1157">
        <f t="shared" si="42"/>
        <v>216</v>
      </c>
      <c r="O102" s="1158">
        <f t="shared" si="42"/>
        <v>482</v>
      </c>
      <c r="P102" s="1161">
        <f t="shared" si="42"/>
        <v>261</v>
      </c>
      <c r="Q102" s="1157">
        <f t="shared" si="42"/>
        <v>253</v>
      </c>
      <c r="R102" s="1162">
        <f t="shared" si="42"/>
        <v>514</v>
      </c>
      <c r="S102" s="1161">
        <f t="shared" si="42"/>
        <v>253</v>
      </c>
      <c r="T102" s="1157">
        <f t="shared" si="42"/>
        <v>230</v>
      </c>
      <c r="U102" s="1162">
        <f t="shared" si="42"/>
        <v>483</v>
      </c>
      <c r="V102" s="1160">
        <f t="shared" si="42"/>
        <v>253</v>
      </c>
      <c r="W102" s="1157">
        <f t="shared" si="42"/>
        <v>252</v>
      </c>
      <c r="X102" s="1158">
        <f t="shared" si="42"/>
        <v>505</v>
      </c>
      <c r="Y102" s="1161">
        <f t="shared" si="42"/>
        <v>256</v>
      </c>
      <c r="Z102" s="1157">
        <f t="shared" si="42"/>
        <v>278</v>
      </c>
      <c r="AA102" s="1158">
        <f t="shared" si="42"/>
        <v>534</v>
      </c>
      <c r="AB102" s="1161">
        <f t="shared" si="42"/>
        <v>283</v>
      </c>
      <c r="AC102" s="1157">
        <f t="shared" si="42"/>
        <v>254</v>
      </c>
      <c r="AD102" s="1158">
        <f t="shared" si="42"/>
        <v>537</v>
      </c>
      <c r="AE102" s="1161">
        <f t="shared" si="42"/>
        <v>1572</v>
      </c>
      <c r="AF102" s="1157">
        <f t="shared" si="42"/>
        <v>1483</v>
      </c>
      <c r="AG102" s="1163">
        <f t="shared" si="42"/>
        <v>3055</v>
      </c>
      <c r="AH102" s="1164">
        <f t="shared" si="42"/>
        <v>113</v>
      </c>
      <c r="AI102" s="1157">
        <f t="shared" si="42"/>
        <v>54</v>
      </c>
      <c r="AJ102" s="1165">
        <f>SUM(AJ88:AJ101)</f>
        <v>167</v>
      </c>
      <c r="AK102" s="596" t="s">
        <v>596</v>
      </c>
    </row>
    <row r="103" spans="1:37" ht="15.75" customHeight="1">
      <c r="A103" s="563" t="s">
        <v>597</v>
      </c>
      <c r="B103" s="564" t="s">
        <v>15</v>
      </c>
      <c r="C103" s="569">
        <v>2</v>
      </c>
      <c r="D103" s="570">
        <v>2</v>
      </c>
      <c r="E103" s="570">
        <v>2</v>
      </c>
      <c r="F103" s="813">
        <v>2</v>
      </c>
      <c r="G103" s="813">
        <v>2</v>
      </c>
      <c r="H103" s="811">
        <v>2</v>
      </c>
      <c r="I103" s="1101">
        <f t="shared" ref="I103:I116" si="43">SUM(C103:H103)</f>
        <v>12</v>
      </c>
      <c r="J103" s="814">
        <v>0</v>
      </c>
      <c r="K103" s="814">
        <v>3</v>
      </c>
      <c r="L103" s="1102">
        <f>SUM(I103:K103)</f>
        <v>15</v>
      </c>
      <c r="M103" s="809">
        <v>29</v>
      </c>
      <c r="N103" s="807">
        <v>25</v>
      </c>
      <c r="O103" s="1095">
        <f t="shared" ref="O103:O144" si="44">SUM(M103,N103)</f>
        <v>54</v>
      </c>
      <c r="P103" s="810">
        <v>28</v>
      </c>
      <c r="Q103" s="807">
        <v>25</v>
      </c>
      <c r="R103" s="1097">
        <f t="shared" ref="R103:R144" si="45">SUM(P103,Q103)</f>
        <v>53</v>
      </c>
      <c r="S103" s="810">
        <v>17</v>
      </c>
      <c r="T103" s="807">
        <v>39</v>
      </c>
      <c r="U103" s="1097">
        <f t="shared" ref="U103:U144" si="46">SUM(S103,T103)</f>
        <v>56</v>
      </c>
      <c r="V103" s="809">
        <v>35</v>
      </c>
      <c r="W103" s="807">
        <v>24</v>
      </c>
      <c r="X103" s="1095">
        <f t="shared" ref="X103:X144" si="47">SUM(V103,W103)</f>
        <v>59</v>
      </c>
      <c r="Y103" s="810">
        <v>34</v>
      </c>
      <c r="Z103" s="807">
        <v>17</v>
      </c>
      <c r="AA103" s="1095">
        <f t="shared" ref="AA103:AA142" si="48">SUM(Y103,Z103)</f>
        <v>51</v>
      </c>
      <c r="AB103" s="810">
        <v>22</v>
      </c>
      <c r="AC103" s="807">
        <v>35</v>
      </c>
      <c r="AD103" s="1095">
        <f t="shared" ref="AD103:AD144" si="49">SUM(AB103,AC103)</f>
        <v>57</v>
      </c>
      <c r="AE103" s="816">
        <f t="shared" ref="AE103:AG118" si="50">SUM(M103,P103,S103,V103,Y103,AB103)</f>
        <v>165</v>
      </c>
      <c r="AF103" s="811">
        <f t="shared" si="50"/>
        <v>165</v>
      </c>
      <c r="AG103" s="1103">
        <f t="shared" si="50"/>
        <v>330</v>
      </c>
      <c r="AH103" s="817">
        <v>16</v>
      </c>
      <c r="AI103" s="811">
        <v>3</v>
      </c>
      <c r="AJ103" s="1104">
        <f t="shared" ref="AJ103:AJ115" si="51">SUM(AH103,AI103)</f>
        <v>19</v>
      </c>
      <c r="AK103" s="594" t="s">
        <v>15</v>
      </c>
    </row>
    <row r="104" spans="1:37" ht="15.75" customHeight="1">
      <c r="A104" s="568">
        <v>14</v>
      </c>
      <c r="B104" s="564" t="s">
        <v>598</v>
      </c>
      <c r="C104" s="569">
        <v>2</v>
      </c>
      <c r="D104" s="570">
        <v>2</v>
      </c>
      <c r="E104" s="570">
        <v>2</v>
      </c>
      <c r="F104" s="813">
        <v>3</v>
      </c>
      <c r="G104" s="813">
        <v>2</v>
      </c>
      <c r="H104" s="811">
        <v>2</v>
      </c>
      <c r="I104" s="1101">
        <f t="shared" si="43"/>
        <v>13</v>
      </c>
      <c r="J104" s="814">
        <v>0</v>
      </c>
      <c r="K104" s="814">
        <v>6</v>
      </c>
      <c r="L104" s="1102">
        <f t="shared" ref="L104:L116" si="52">SUM(I104:K104)</f>
        <v>19</v>
      </c>
      <c r="M104" s="815">
        <v>24</v>
      </c>
      <c r="N104" s="811">
        <v>37</v>
      </c>
      <c r="O104" s="1101">
        <f t="shared" si="44"/>
        <v>61</v>
      </c>
      <c r="P104" s="816">
        <v>30</v>
      </c>
      <c r="Q104" s="811">
        <v>33</v>
      </c>
      <c r="R104" s="1098">
        <f t="shared" si="45"/>
        <v>63</v>
      </c>
      <c r="S104" s="816">
        <v>37</v>
      </c>
      <c r="T104" s="811">
        <v>39</v>
      </c>
      <c r="U104" s="1098">
        <f t="shared" si="46"/>
        <v>76</v>
      </c>
      <c r="V104" s="815">
        <v>38</v>
      </c>
      <c r="W104" s="811">
        <v>47</v>
      </c>
      <c r="X104" s="1101">
        <f t="shared" si="47"/>
        <v>85</v>
      </c>
      <c r="Y104" s="816">
        <v>37</v>
      </c>
      <c r="Z104" s="811">
        <v>29</v>
      </c>
      <c r="AA104" s="1101">
        <f t="shared" si="48"/>
        <v>66</v>
      </c>
      <c r="AB104" s="816">
        <v>39</v>
      </c>
      <c r="AC104" s="811">
        <v>25</v>
      </c>
      <c r="AD104" s="1101">
        <f t="shared" si="49"/>
        <v>64</v>
      </c>
      <c r="AE104" s="816">
        <f t="shared" si="50"/>
        <v>205</v>
      </c>
      <c r="AF104" s="811">
        <f t="shared" si="50"/>
        <v>210</v>
      </c>
      <c r="AG104" s="1103">
        <f t="shared" si="50"/>
        <v>415</v>
      </c>
      <c r="AH104" s="817">
        <v>21</v>
      </c>
      <c r="AI104" s="811">
        <v>9</v>
      </c>
      <c r="AJ104" s="1104">
        <f t="shared" si="51"/>
        <v>30</v>
      </c>
      <c r="AK104" s="594" t="s">
        <v>598</v>
      </c>
    </row>
    <row r="105" spans="1:37" ht="15.75" customHeight="1">
      <c r="A105" s="577" t="s">
        <v>538</v>
      </c>
      <c r="B105" s="564" t="s">
        <v>599</v>
      </c>
      <c r="C105" s="569">
        <v>1</v>
      </c>
      <c r="D105" s="570">
        <v>1</v>
      </c>
      <c r="E105" s="570">
        <v>1</v>
      </c>
      <c r="F105" s="813">
        <v>1</v>
      </c>
      <c r="G105" s="813">
        <v>1</v>
      </c>
      <c r="H105" s="811">
        <v>1</v>
      </c>
      <c r="I105" s="1101">
        <f t="shared" si="43"/>
        <v>6</v>
      </c>
      <c r="J105" s="814">
        <v>0</v>
      </c>
      <c r="K105" s="814">
        <v>2</v>
      </c>
      <c r="L105" s="1102">
        <f t="shared" si="52"/>
        <v>8</v>
      </c>
      <c r="M105" s="815">
        <v>11</v>
      </c>
      <c r="N105" s="811">
        <v>10</v>
      </c>
      <c r="O105" s="1101">
        <f t="shared" si="44"/>
        <v>21</v>
      </c>
      <c r="P105" s="816">
        <v>5</v>
      </c>
      <c r="Q105" s="811">
        <v>3</v>
      </c>
      <c r="R105" s="1098">
        <f t="shared" si="45"/>
        <v>8</v>
      </c>
      <c r="S105" s="816">
        <v>11</v>
      </c>
      <c r="T105" s="811">
        <v>7</v>
      </c>
      <c r="U105" s="1098">
        <f t="shared" si="46"/>
        <v>18</v>
      </c>
      <c r="V105" s="815">
        <v>6</v>
      </c>
      <c r="W105" s="811">
        <v>8</v>
      </c>
      <c r="X105" s="1101">
        <f t="shared" si="47"/>
        <v>14</v>
      </c>
      <c r="Y105" s="816">
        <v>5</v>
      </c>
      <c r="Z105" s="811">
        <v>7</v>
      </c>
      <c r="AA105" s="1101">
        <f t="shared" si="48"/>
        <v>12</v>
      </c>
      <c r="AB105" s="816">
        <v>8</v>
      </c>
      <c r="AC105" s="811">
        <v>8</v>
      </c>
      <c r="AD105" s="1101">
        <f t="shared" si="49"/>
        <v>16</v>
      </c>
      <c r="AE105" s="816">
        <f t="shared" si="50"/>
        <v>46</v>
      </c>
      <c r="AF105" s="811">
        <f t="shared" si="50"/>
        <v>43</v>
      </c>
      <c r="AG105" s="1103">
        <f t="shared" si="50"/>
        <v>89</v>
      </c>
      <c r="AH105" s="817">
        <v>6</v>
      </c>
      <c r="AI105" s="811">
        <v>1</v>
      </c>
      <c r="AJ105" s="1104">
        <f t="shared" si="51"/>
        <v>7</v>
      </c>
      <c r="AK105" s="594" t="s">
        <v>599</v>
      </c>
    </row>
    <row r="106" spans="1:37" ht="15.75" customHeight="1">
      <c r="A106" s="563"/>
      <c r="B106" s="564" t="s">
        <v>600</v>
      </c>
      <c r="C106" s="569">
        <v>1</v>
      </c>
      <c r="D106" s="570">
        <v>1</v>
      </c>
      <c r="E106" s="570">
        <v>1</v>
      </c>
      <c r="F106" s="813">
        <v>1</v>
      </c>
      <c r="G106" s="813">
        <v>1</v>
      </c>
      <c r="H106" s="811">
        <v>1</v>
      </c>
      <c r="I106" s="1101">
        <f t="shared" si="43"/>
        <v>6</v>
      </c>
      <c r="J106" s="814">
        <v>0</v>
      </c>
      <c r="K106" s="814">
        <v>2</v>
      </c>
      <c r="L106" s="1102">
        <f t="shared" si="52"/>
        <v>8</v>
      </c>
      <c r="M106" s="815">
        <v>7</v>
      </c>
      <c r="N106" s="811">
        <v>9</v>
      </c>
      <c r="O106" s="1101">
        <f t="shared" si="44"/>
        <v>16</v>
      </c>
      <c r="P106" s="816">
        <v>7</v>
      </c>
      <c r="Q106" s="811">
        <v>15</v>
      </c>
      <c r="R106" s="1098">
        <f t="shared" si="45"/>
        <v>22</v>
      </c>
      <c r="S106" s="816">
        <v>11</v>
      </c>
      <c r="T106" s="811">
        <v>9</v>
      </c>
      <c r="U106" s="1098">
        <f t="shared" si="46"/>
        <v>20</v>
      </c>
      <c r="V106" s="815">
        <v>9</v>
      </c>
      <c r="W106" s="811">
        <v>12</v>
      </c>
      <c r="X106" s="1101">
        <f t="shared" si="47"/>
        <v>21</v>
      </c>
      <c r="Y106" s="816">
        <v>13</v>
      </c>
      <c r="Z106" s="811">
        <v>12</v>
      </c>
      <c r="AA106" s="1101">
        <f t="shared" si="48"/>
        <v>25</v>
      </c>
      <c r="AB106" s="816">
        <v>9</v>
      </c>
      <c r="AC106" s="811">
        <v>6</v>
      </c>
      <c r="AD106" s="1101">
        <f t="shared" si="49"/>
        <v>15</v>
      </c>
      <c r="AE106" s="816">
        <f t="shared" si="50"/>
        <v>56</v>
      </c>
      <c r="AF106" s="811">
        <f t="shared" si="50"/>
        <v>63</v>
      </c>
      <c r="AG106" s="1103">
        <f t="shared" si="50"/>
        <v>119</v>
      </c>
      <c r="AH106" s="817">
        <v>6</v>
      </c>
      <c r="AI106" s="811">
        <v>1</v>
      </c>
      <c r="AJ106" s="1104">
        <f t="shared" si="51"/>
        <v>7</v>
      </c>
      <c r="AK106" s="594" t="s">
        <v>600</v>
      </c>
    </row>
    <row r="107" spans="1:37" ht="15.75" customHeight="1">
      <c r="A107" s="563"/>
      <c r="B107" s="564" t="s">
        <v>601</v>
      </c>
      <c r="C107" s="569">
        <v>1</v>
      </c>
      <c r="D107" s="570">
        <v>1</v>
      </c>
      <c r="E107" s="570">
        <v>1</v>
      </c>
      <c r="F107" s="813">
        <v>1</v>
      </c>
      <c r="G107" s="813">
        <v>1</v>
      </c>
      <c r="H107" s="811">
        <v>1</v>
      </c>
      <c r="I107" s="1101">
        <f t="shared" si="43"/>
        <v>6</v>
      </c>
      <c r="J107" s="814">
        <v>0</v>
      </c>
      <c r="K107" s="814">
        <v>2</v>
      </c>
      <c r="L107" s="1102">
        <f t="shared" si="52"/>
        <v>8</v>
      </c>
      <c r="M107" s="815">
        <v>6</v>
      </c>
      <c r="N107" s="811">
        <v>6</v>
      </c>
      <c r="O107" s="1101">
        <f t="shared" si="44"/>
        <v>12</v>
      </c>
      <c r="P107" s="816">
        <v>3</v>
      </c>
      <c r="Q107" s="811">
        <v>4</v>
      </c>
      <c r="R107" s="1098">
        <f t="shared" si="45"/>
        <v>7</v>
      </c>
      <c r="S107" s="816">
        <v>8</v>
      </c>
      <c r="T107" s="811">
        <v>6</v>
      </c>
      <c r="U107" s="1098">
        <f t="shared" si="46"/>
        <v>14</v>
      </c>
      <c r="V107" s="815">
        <v>10</v>
      </c>
      <c r="W107" s="811">
        <v>5</v>
      </c>
      <c r="X107" s="1101">
        <f t="shared" si="47"/>
        <v>15</v>
      </c>
      <c r="Y107" s="816">
        <v>8</v>
      </c>
      <c r="Z107" s="811">
        <v>4</v>
      </c>
      <c r="AA107" s="1101">
        <f t="shared" si="48"/>
        <v>12</v>
      </c>
      <c r="AB107" s="816">
        <v>5</v>
      </c>
      <c r="AC107" s="811">
        <v>6</v>
      </c>
      <c r="AD107" s="1101">
        <f t="shared" si="49"/>
        <v>11</v>
      </c>
      <c r="AE107" s="816">
        <f t="shared" si="50"/>
        <v>40</v>
      </c>
      <c r="AF107" s="811">
        <f t="shared" si="50"/>
        <v>31</v>
      </c>
      <c r="AG107" s="1103">
        <f t="shared" si="50"/>
        <v>71</v>
      </c>
      <c r="AH107" s="817">
        <v>7</v>
      </c>
      <c r="AI107" s="811">
        <v>1</v>
      </c>
      <c r="AJ107" s="1104">
        <f t="shared" si="51"/>
        <v>8</v>
      </c>
      <c r="AK107" s="594" t="s">
        <v>601</v>
      </c>
    </row>
    <row r="108" spans="1:37" ht="16.5" customHeight="1">
      <c r="A108" s="563"/>
      <c r="B108" s="564" t="s">
        <v>602</v>
      </c>
      <c r="C108" s="569">
        <v>1</v>
      </c>
      <c r="D108" s="570">
        <v>1</v>
      </c>
      <c r="E108" s="570">
        <v>1</v>
      </c>
      <c r="F108" s="813">
        <v>1</v>
      </c>
      <c r="G108" s="813">
        <v>1</v>
      </c>
      <c r="H108" s="811">
        <v>1</v>
      </c>
      <c r="I108" s="1101">
        <f t="shared" si="43"/>
        <v>6</v>
      </c>
      <c r="J108" s="814">
        <v>0</v>
      </c>
      <c r="K108" s="814">
        <v>2</v>
      </c>
      <c r="L108" s="1102">
        <f t="shared" si="52"/>
        <v>8</v>
      </c>
      <c r="M108" s="815">
        <v>5</v>
      </c>
      <c r="N108" s="811">
        <v>5</v>
      </c>
      <c r="O108" s="1101">
        <f t="shared" si="44"/>
        <v>10</v>
      </c>
      <c r="P108" s="816">
        <v>4</v>
      </c>
      <c r="Q108" s="811">
        <v>10</v>
      </c>
      <c r="R108" s="1098">
        <f t="shared" si="45"/>
        <v>14</v>
      </c>
      <c r="S108" s="816">
        <v>7</v>
      </c>
      <c r="T108" s="811">
        <v>8</v>
      </c>
      <c r="U108" s="1098">
        <f t="shared" si="46"/>
        <v>15</v>
      </c>
      <c r="V108" s="815">
        <v>9</v>
      </c>
      <c r="W108" s="811">
        <v>7</v>
      </c>
      <c r="X108" s="1101">
        <f t="shared" si="47"/>
        <v>16</v>
      </c>
      <c r="Y108" s="816">
        <v>8</v>
      </c>
      <c r="Z108" s="811">
        <v>11</v>
      </c>
      <c r="AA108" s="1101">
        <f t="shared" si="48"/>
        <v>19</v>
      </c>
      <c r="AB108" s="816">
        <v>8</v>
      </c>
      <c r="AC108" s="811">
        <v>7</v>
      </c>
      <c r="AD108" s="1101">
        <f t="shared" si="49"/>
        <v>15</v>
      </c>
      <c r="AE108" s="816">
        <f t="shared" si="50"/>
        <v>41</v>
      </c>
      <c r="AF108" s="811">
        <f t="shared" si="50"/>
        <v>48</v>
      </c>
      <c r="AG108" s="1103">
        <f t="shared" si="50"/>
        <v>89</v>
      </c>
      <c r="AH108" s="817">
        <v>5</v>
      </c>
      <c r="AI108" s="811">
        <v>2</v>
      </c>
      <c r="AJ108" s="1104">
        <f t="shared" si="51"/>
        <v>7</v>
      </c>
      <c r="AK108" s="594" t="s">
        <v>602</v>
      </c>
    </row>
    <row r="109" spans="1:37" ht="15.75" customHeight="1">
      <c r="A109" s="563"/>
      <c r="B109" s="564" t="s">
        <v>603</v>
      </c>
      <c r="C109" s="569">
        <v>1</v>
      </c>
      <c r="D109" s="570">
        <v>1</v>
      </c>
      <c r="E109" s="570">
        <v>1</v>
      </c>
      <c r="F109" s="813">
        <v>1</v>
      </c>
      <c r="G109" s="813">
        <v>1</v>
      </c>
      <c r="H109" s="811">
        <v>1</v>
      </c>
      <c r="I109" s="1101">
        <f t="shared" si="43"/>
        <v>6</v>
      </c>
      <c r="J109" s="814">
        <v>0</v>
      </c>
      <c r="K109" s="814">
        <v>2</v>
      </c>
      <c r="L109" s="1102">
        <f t="shared" si="52"/>
        <v>8</v>
      </c>
      <c r="M109" s="815">
        <v>15</v>
      </c>
      <c r="N109" s="811">
        <v>6</v>
      </c>
      <c r="O109" s="1101">
        <f t="shared" si="44"/>
        <v>21</v>
      </c>
      <c r="P109" s="816">
        <v>12</v>
      </c>
      <c r="Q109" s="811">
        <v>11</v>
      </c>
      <c r="R109" s="1098">
        <f t="shared" si="45"/>
        <v>23</v>
      </c>
      <c r="S109" s="816">
        <v>14</v>
      </c>
      <c r="T109" s="811">
        <v>16</v>
      </c>
      <c r="U109" s="1098">
        <f t="shared" si="46"/>
        <v>30</v>
      </c>
      <c r="V109" s="815">
        <v>14</v>
      </c>
      <c r="W109" s="811">
        <v>15</v>
      </c>
      <c r="X109" s="1101">
        <f t="shared" si="47"/>
        <v>29</v>
      </c>
      <c r="Y109" s="816">
        <v>12</v>
      </c>
      <c r="Z109" s="811">
        <v>11</v>
      </c>
      <c r="AA109" s="1101">
        <f t="shared" si="48"/>
        <v>23</v>
      </c>
      <c r="AB109" s="816">
        <v>12</v>
      </c>
      <c r="AC109" s="811">
        <v>12</v>
      </c>
      <c r="AD109" s="1101">
        <f t="shared" si="49"/>
        <v>24</v>
      </c>
      <c r="AE109" s="816">
        <f t="shared" si="50"/>
        <v>79</v>
      </c>
      <c r="AF109" s="811">
        <f t="shared" si="50"/>
        <v>71</v>
      </c>
      <c r="AG109" s="1103">
        <f t="shared" si="50"/>
        <v>150</v>
      </c>
      <c r="AH109" s="817">
        <v>6</v>
      </c>
      <c r="AI109" s="811">
        <v>1</v>
      </c>
      <c r="AJ109" s="1104">
        <f t="shared" si="51"/>
        <v>7</v>
      </c>
      <c r="AK109" s="594" t="s">
        <v>603</v>
      </c>
    </row>
    <row r="110" spans="1:37" ht="15.75" customHeight="1">
      <c r="A110" s="563"/>
      <c r="B110" s="564" t="s">
        <v>604</v>
      </c>
      <c r="C110" s="569">
        <v>3</v>
      </c>
      <c r="D110" s="570">
        <v>3</v>
      </c>
      <c r="E110" s="570">
        <v>3</v>
      </c>
      <c r="F110" s="813">
        <v>3</v>
      </c>
      <c r="G110" s="813">
        <v>3</v>
      </c>
      <c r="H110" s="811">
        <v>3</v>
      </c>
      <c r="I110" s="1101">
        <f t="shared" si="43"/>
        <v>18</v>
      </c>
      <c r="J110" s="814">
        <v>0</v>
      </c>
      <c r="K110" s="814">
        <v>8</v>
      </c>
      <c r="L110" s="1102">
        <f t="shared" si="52"/>
        <v>26</v>
      </c>
      <c r="M110" s="820">
        <v>56</v>
      </c>
      <c r="N110" s="811">
        <v>52</v>
      </c>
      <c r="O110" s="1101">
        <f t="shared" si="44"/>
        <v>108</v>
      </c>
      <c r="P110" s="816">
        <v>59</v>
      </c>
      <c r="Q110" s="811">
        <v>39</v>
      </c>
      <c r="R110" s="1098">
        <f t="shared" si="45"/>
        <v>98</v>
      </c>
      <c r="S110" s="816">
        <v>43</v>
      </c>
      <c r="T110" s="811">
        <v>47</v>
      </c>
      <c r="U110" s="1098">
        <f t="shared" si="46"/>
        <v>90</v>
      </c>
      <c r="V110" s="815">
        <v>54</v>
      </c>
      <c r="W110" s="811">
        <v>49</v>
      </c>
      <c r="X110" s="1101">
        <f t="shared" si="47"/>
        <v>103</v>
      </c>
      <c r="Y110" s="816">
        <v>63</v>
      </c>
      <c r="Z110" s="811">
        <v>47</v>
      </c>
      <c r="AA110" s="1101">
        <f t="shared" si="48"/>
        <v>110</v>
      </c>
      <c r="AB110" s="816">
        <v>65</v>
      </c>
      <c r="AC110" s="811">
        <v>63</v>
      </c>
      <c r="AD110" s="1101">
        <f t="shared" si="49"/>
        <v>128</v>
      </c>
      <c r="AE110" s="816">
        <f t="shared" si="50"/>
        <v>340</v>
      </c>
      <c r="AF110" s="811">
        <f t="shared" si="50"/>
        <v>297</v>
      </c>
      <c r="AG110" s="1103">
        <f t="shared" si="50"/>
        <v>637</v>
      </c>
      <c r="AH110" s="817">
        <v>29</v>
      </c>
      <c r="AI110" s="811">
        <v>12</v>
      </c>
      <c r="AJ110" s="1104">
        <f t="shared" si="51"/>
        <v>41</v>
      </c>
      <c r="AK110" s="594" t="s">
        <v>604</v>
      </c>
    </row>
    <row r="111" spans="1:37" ht="15.75" customHeight="1">
      <c r="A111" s="563"/>
      <c r="B111" s="564" t="s">
        <v>605</v>
      </c>
      <c r="C111" s="569">
        <v>1</v>
      </c>
      <c r="D111" s="570">
        <v>1</v>
      </c>
      <c r="E111" s="570">
        <v>1</v>
      </c>
      <c r="F111" s="813">
        <v>1</v>
      </c>
      <c r="G111" s="813">
        <v>1</v>
      </c>
      <c r="H111" s="811">
        <v>2</v>
      </c>
      <c r="I111" s="1101">
        <f t="shared" si="43"/>
        <v>7</v>
      </c>
      <c r="J111" s="814">
        <v>0</v>
      </c>
      <c r="K111" s="814">
        <v>2</v>
      </c>
      <c r="L111" s="1102">
        <f t="shared" si="52"/>
        <v>9</v>
      </c>
      <c r="M111" s="815">
        <v>12</v>
      </c>
      <c r="N111" s="811">
        <v>16</v>
      </c>
      <c r="O111" s="1101">
        <f t="shared" si="44"/>
        <v>28</v>
      </c>
      <c r="P111" s="816">
        <v>13</v>
      </c>
      <c r="Q111" s="811">
        <v>10</v>
      </c>
      <c r="R111" s="1098">
        <f t="shared" si="45"/>
        <v>23</v>
      </c>
      <c r="S111" s="816">
        <v>13</v>
      </c>
      <c r="T111" s="811">
        <v>12</v>
      </c>
      <c r="U111" s="1098">
        <f t="shared" si="46"/>
        <v>25</v>
      </c>
      <c r="V111" s="815">
        <v>16</v>
      </c>
      <c r="W111" s="811">
        <v>19</v>
      </c>
      <c r="X111" s="1101">
        <f t="shared" si="47"/>
        <v>35</v>
      </c>
      <c r="Y111" s="816">
        <v>20</v>
      </c>
      <c r="Z111" s="811">
        <v>15</v>
      </c>
      <c r="AA111" s="1101">
        <f t="shared" si="48"/>
        <v>35</v>
      </c>
      <c r="AB111" s="816">
        <v>18</v>
      </c>
      <c r="AC111" s="811">
        <v>29</v>
      </c>
      <c r="AD111" s="1101">
        <f t="shared" si="49"/>
        <v>47</v>
      </c>
      <c r="AE111" s="816">
        <f t="shared" si="50"/>
        <v>92</v>
      </c>
      <c r="AF111" s="811">
        <f t="shared" si="50"/>
        <v>101</v>
      </c>
      <c r="AG111" s="1103">
        <f t="shared" si="50"/>
        <v>193</v>
      </c>
      <c r="AH111" s="817">
        <v>11</v>
      </c>
      <c r="AI111" s="811">
        <v>2</v>
      </c>
      <c r="AJ111" s="1104">
        <f t="shared" si="51"/>
        <v>13</v>
      </c>
      <c r="AK111" s="594" t="s">
        <v>605</v>
      </c>
    </row>
    <row r="112" spans="1:37" s="588" customFormat="1" ht="15.75" customHeight="1">
      <c r="A112" s="583"/>
      <c r="B112" s="590" t="s">
        <v>606</v>
      </c>
      <c r="C112" s="585">
        <v>1</v>
      </c>
      <c r="D112" s="586">
        <v>0</v>
      </c>
      <c r="E112" s="586">
        <v>0</v>
      </c>
      <c r="F112" s="827">
        <v>0</v>
      </c>
      <c r="G112" s="827">
        <v>0</v>
      </c>
      <c r="H112" s="828">
        <v>0</v>
      </c>
      <c r="I112" s="1123">
        <f t="shared" si="43"/>
        <v>1</v>
      </c>
      <c r="J112" s="829">
        <v>0</v>
      </c>
      <c r="K112" s="829">
        <v>0</v>
      </c>
      <c r="L112" s="1124">
        <f t="shared" si="52"/>
        <v>1</v>
      </c>
      <c r="M112" s="830">
        <v>1</v>
      </c>
      <c r="N112" s="828">
        <v>3</v>
      </c>
      <c r="O112" s="1123">
        <f t="shared" si="44"/>
        <v>4</v>
      </c>
      <c r="P112" s="831">
        <v>0</v>
      </c>
      <c r="Q112" s="828">
        <v>0</v>
      </c>
      <c r="R112" s="1125">
        <f t="shared" si="45"/>
        <v>0</v>
      </c>
      <c r="S112" s="831">
        <v>0</v>
      </c>
      <c r="T112" s="828">
        <v>0</v>
      </c>
      <c r="U112" s="1125">
        <f t="shared" si="46"/>
        <v>0</v>
      </c>
      <c r="V112" s="830">
        <v>0</v>
      </c>
      <c r="W112" s="828">
        <v>0</v>
      </c>
      <c r="X112" s="1123">
        <f t="shared" si="47"/>
        <v>0</v>
      </c>
      <c r="Y112" s="831">
        <v>0</v>
      </c>
      <c r="Z112" s="828">
        <v>0</v>
      </c>
      <c r="AA112" s="1123">
        <f t="shared" si="48"/>
        <v>0</v>
      </c>
      <c r="AB112" s="831">
        <v>0</v>
      </c>
      <c r="AC112" s="828">
        <v>0</v>
      </c>
      <c r="AD112" s="1123">
        <f t="shared" si="49"/>
        <v>0</v>
      </c>
      <c r="AE112" s="831">
        <f t="shared" si="50"/>
        <v>1</v>
      </c>
      <c r="AF112" s="828">
        <f t="shared" si="50"/>
        <v>3</v>
      </c>
      <c r="AG112" s="1126">
        <f t="shared" si="50"/>
        <v>4</v>
      </c>
      <c r="AH112" s="832">
        <v>0</v>
      </c>
      <c r="AI112" s="828">
        <v>0</v>
      </c>
      <c r="AJ112" s="1127">
        <f t="shared" si="51"/>
        <v>0</v>
      </c>
      <c r="AK112" s="597" t="s">
        <v>606</v>
      </c>
    </row>
    <row r="113" spans="1:37" s="588" customFormat="1" ht="15.75" customHeight="1">
      <c r="A113" s="583"/>
      <c r="B113" s="590" t="s">
        <v>607</v>
      </c>
      <c r="C113" s="585">
        <v>1</v>
      </c>
      <c r="D113" s="586">
        <v>1</v>
      </c>
      <c r="E113" s="586">
        <v>0</v>
      </c>
      <c r="F113" s="827">
        <v>0</v>
      </c>
      <c r="G113" s="827">
        <v>0</v>
      </c>
      <c r="H113" s="828">
        <v>0</v>
      </c>
      <c r="I113" s="1123">
        <f t="shared" si="43"/>
        <v>2</v>
      </c>
      <c r="J113" s="829">
        <v>0</v>
      </c>
      <c r="K113" s="829">
        <v>0</v>
      </c>
      <c r="L113" s="1124">
        <f t="shared" si="52"/>
        <v>2</v>
      </c>
      <c r="M113" s="830">
        <v>2</v>
      </c>
      <c r="N113" s="828">
        <v>1</v>
      </c>
      <c r="O113" s="1123">
        <f t="shared" si="44"/>
        <v>3</v>
      </c>
      <c r="P113" s="831">
        <v>3</v>
      </c>
      <c r="Q113" s="828">
        <v>3</v>
      </c>
      <c r="R113" s="1125">
        <f t="shared" si="45"/>
        <v>6</v>
      </c>
      <c r="S113" s="831">
        <v>0</v>
      </c>
      <c r="T113" s="828">
        <v>0</v>
      </c>
      <c r="U113" s="1125">
        <f t="shared" si="46"/>
        <v>0</v>
      </c>
      <c r="V113" s="830">
        <v>0</v>
      </c>
      <c r="W113" s="828">
        <v>0</v>
      </c>
      <c r="X113" s="1123">
        <f t="shared" si="47"/>
        <v>0</v>
      </c>
      <c r="Y113" s="831">
        <v>0</v>
      </c>
      <c r="Z113" s="828">
        <v>0</v>
      </c>
      <c r="AA113" s="1123">
        <f t="shared" si="48"/>
        <v>0</v>
      </c>
      <c r="AB113" s="831">
        <v>0</v>
      </c>
      <c r="AC113" s="828">
        <v>0</v>
      </c>
      <c r="AD113" s="1123">
        <f t="shared" si="49"/>
        <v>0</v>
      </c>
      <c r="AE113" s="831">
        <f t="shared" si="50"/>
        <v>5</v>
      </c>
      <c r="AF113" s="828">
        <f t="shared" si="50"/>
        <v>4</v>
      </c>
      <c r="AG113" s="1126">
        <f t="shared" si="50"/>
        <v>9</v>
      </c>
      <c r="AH113" s="832">
        <v>0</v>
      </c>
      <c r="AI113" s="828">
        <v>0</v>
      </c>
      <c r="AJ113" s="1127">
        <f t="shared" si="51"/>
        <v>0</v>
      </c>
      <c r="AK113" s="597" t="s">
        <v>607</v>
      </c>
    </row>
    <row r="114" spans="1:37" ht="15.75" customHeight="1">
      <c r="A114" s="563"/>
      <c r="B114" s="564" t="s">
        <v>608</v>
      </c>
      <c r="C114" s="569">
        <v>1</v>
      </c>
      <c r="D114" s="570">
        <v>2</v>
      </c>
      <c r="E114" s="570">
        <v>2</v>
      </c>
      <c r="F114" s="813">
        <v>2</v>
      </c>
      <c r="G114" s="813">
        <v>1</v>
      </c>
      <c r="H114" s="811">
        <v>1</v>
      </c>
      <c r="I114" s="1101">
        <f t="shared" si="43"/>
        <v>9</v>
      </c>
      <c r="J114" s="814">
        <v>0</v>
      </c>
      <c r="K114" s="814">
        <v>5</v>
      </c>
      <c r="L114" s="1102">
        <f t="shared" si="52"/>
        <v>14</v>
      </c>
      <c r="M114" s="815">
        <v>16</v>
      </c>
      <c r="N114" s="811">
        <v>15</v>
      </c>
      <c r="O114" s="1101">
        <f t="shared" si="44"/>
        <v>31</v>
      </c>
      <c r="P114" s="816">
        <v>18</v>
      </c>
      <c r="Q114" s="811">
        <v>22</v>
      </c>
      <c r="R114" s="1098">
        <f t="shared" si="45"/>
        <v>40</v>
      </c>
      <c r="S114" s="816">
        <v>15</v>
      </c>
      <c r="T114" s="811">
        <v>26</v>
      </c>
      <c r="U114" s="1098">
        <f t="shared" si="46"/>
        <v>41</v>
      </c>
      <c r="V114" s="815">
        <v>17</v>
      </c>
      <c r="W114" s="811">
        <v>27</v>
      </c>
      <c r="X114" s="1101">
        <f t="shared" si="47"/>
        <v>44</v>
      </c>
      <c r="Y114" s="816">
        <v>29</v>
      </c>
      <c r="Z114" s="811">
        <v>19</v>
      </c>
      <c r="AA114" s="1101">
        <f t="shared" si="48"/>
        <v>48</v>
      </c>
      <c r="AB114" s="816">
        <v>16</v>
      </c>
      <c r="AC114" s="811">
        <v>25</v>
      </c>
      <c r="AD114" s="1101">
        <f t="shared" si="49"/>
        <v>41</v>
      </c>
      <c r="AE114" s="816">
        <f t="shared" si="50"/>
        <v>111</v>
      </c>
      <c r="AF114" s="811">
        <f t="shared" si="50"/>
        <v>134</v>
      </c>
      <c r="AG114" s="1103">
        <f t="shared" si="50"/>
        <v>245</v>
      </c>
      <c r="AH114" s="817">
        <v>15</v>
      </c>
      <c r="AI114" s="811">
        <v>6</v>
      </c>
      <c r="AJ114" s="1104">
        <f t="shared" si="51"/>
        <v>21</v>
      </c>
      <c r="AK114" s="594" t="s">
        <v>608</v>
      </c>
    </row>
    <row r="115" spans="1:37" s="588" customFormat="1" ht="15.75" customHeight="1">
      <c r="A115" s="583"/>
      <c r="B115" s="584" t="s">
        <v>609</v>
      </c>
      <c r="C115" s="585">
        <v>1</v>
      </c>
      <c r="D115" s="586">
        <v>0</v>
      </c>
      <c r="E115" s="586">
        <v>0</v>
      </c>
      <c r="F115" s="827">
        <v>0</v>
      </c>
      <c r="G115" s="827">
        <v>0</v>
      </c>
      <c r="H115" s="828">
        <v>0</v>
      </c>
      <c r="I115" s="1123">
        <f t="shared" si="43"/>
        <v>1</v>
      </c>
      <c r="J115" s="829">
        <v>0</v>
      </c>
      <c r="K115" s="829">
        <v>0</v>
      </c>
      <c r="L115" s="1124">
        <f t="shared" si="52"/>
        <v>1</v>
      </c>
      <c r="M115" s="830">
        <v>2</v>
      </c>
      <c r="N115" s="828">
        <v>5</v>
      </c>
      <c r="O115" s="1123">
        <f t="shared" si="44"/>
        <v>7</v>
      </c>
      <c r="P115" s="831">
        <v>0</v>
      </c>
      <c r="Q115" s="828">
        <v>0</v>
      </c>
      <c r="R115" s="1125">
        <f t="shared" si="45"/>
        <v>0</v>
      </c>
      <c r="S115" s="831">
        <v>0</v>
      </c>
      <c r="T115" s="828">
        <v>0</v>
      </c>
      <c r="U115" s="1125">
        <f t="shared" si="46"/>
        <v>0</v>
      </c>
      <c r="V115" s="830">
        <v>0</v>
      </c>
      <c r="W115" s="828">
        <v>0</v>
      </c>
      <c r="X115" s="1123">
        <f t="shared" si="47"/>
        <v>0</v>
      </c>
      <c r="Y115" s="831">
        <v>0</v>
      </c>
      <c r="Z115" s="828">
        <v>0</v>
      </c>
      <c r="AA115" s="1123">
        <f t="shared" si="48"/>
        <v>0</v>
      </c>
      <c r="AB115" s="831">
        <v>0</v>
      </c>
      <c r="AC115" s="828">
        <v>0</v>
      </c>
      <c r="AD115" s="1123">
        <f t="shared" si="49"/>
        <v>0</v>
      </c>
      <c r="AE115" s="831">
        <f t="shared" si="50"/>
        <v>2</v>
      </c>
      <c r="AF115" s="828">
        <f t="shared" si="50"/>
        <v>5</v>
      </c>
      <c r="AG115" s="1126">
        <f t="shared" si="50"/>
        <v>7</v>
      </c>
      <c r="AH115" s="832">
        <v>0</v>
      </c>
      <c r="AI115" s="828">
        <v>0</v>
      </c>
      <c r="AJ115" s="1127">
        <f t="shared" si="51"/>
        <v>0</v>
      </c>
      <c r="AK115" s="598" t="s">
        <v>609</v>
      </c>
    </row>
    <row r="116" spans="1:37" ht="15.75" customHeight="1">
      <c r="A116" s="563"/>
      <c r="B116" s="589" t="s">
        <v>610</v>
      </c>
      <c r="C116" s="569">
        <v>2</v>
      </c>
      <c r="D116" s="570">
        <v>2</v>
      </c>
      <c r="E116" s="570">
        <v>2</v>
      </c>
      <c r="F116" s="813">
        <v>2</v>
      </c>
      <c r="G116" s="813">
        <v>2</v>
      </c>
      <c r="H116" s="811">
        <v>2</v>
      </c>
      <c r="I116" s="1101">
        <f t="shared" si="43"/>
        <v>12</v>
      </c>
      <c r="J116" s="814">
        <v>0</v>
      </c>
      <c r="K116" s="814">
        <v>4</v>
      </c>
      <c r="L116" s="1102">
        <f t="shared" si="52"/>
        <v>16</v>
      </c>
      <c r="M116" s="815">
        <v>29</v>
      </c>
      <c r="N116" s="811">
        <v>16</v>
      </c>
      <c r="O116" s="1101">
        <f t="shared" si="44"/>
        <v>45</v>
      </c>
      <c r="P116" s="816">
        <v>35</v>
      </c>
      <c r="Q116" s="811">
        <v>24</v>
      </c>
      <c r="R116" s="1098">
        <f t="shared" si="45"/>
        <v>59</v>
      </c>
      <c r="S116" s="816">
        <v>27</v>
      </c>
      <c r="T116" s="811">
        <v>25</v>
      </c>
      <c r="U116" s="1098">
        <f t="shared" si="46"/>
        <v>52</v>
      </c>
      <c r="V116" s="815">
        <v>34</v>
      </c>
      <c r="W116" s="811">
        <v>26</v>
      </c>
      <c r="X116" s="1101">
        <f t="shared" si="47"/>
        <v>60</v>
      </c>
      <c r="Y116" s="816">
        <v>28</v>
      </c>
      <c r="Z116" s="811">
        <v>28</v>
      </c>
      <c r="AA116" s="1101">
        <f t="shared" si="48"/>
        <v>56</v>
      </c>
      <c r="AB116" s="816">
        <v>26</v>
      </c>
      <c r="AC116" s="811">
        <v>28</v>
      </c>
      <c r="AD116" s="1101">
        <f t="shared" si="49"/>
        <v>54</v>
      </c>
      <c r="AE116" s="816">
        <f t="shared" si="50"/>
        <v>179</v>
      </c>
      <c r="AF116" s="811">
        <f t="shared" si="50"/>
        <v>147</v>
      </c>
      <c r="AG116" s="1103">
        <f t="shared" si="50"/>
        <v>326</v>
      </c>
      <c r="AH116" s="817">
        <v>14</v>
      </c>
      <c r="AI116" s="811">
        <v>6</v>
      </c>
      <c r="AJ116" s="1104">
        <f>SUM(AH116:AI116)</f>
        <v>20</v>
      </c>
      <c r="AK116" s="599" t="s">
        <v>610</v>
      </c>
    </row>
    <row r="117" spans="1:37" ht="15.75" customHeight="1" thickBot="1">
      <c r="A117" s="591" t="s">
        <v>611</v>
      </c>
      <c r="B117" s="592"/>
      <c r="C117" s="1154">
        <f t="shared" ref="C117:H117" si="53">SUM(C103:C116)</f>
        <v>19</v>
      </c>
      <c r="D117" s="1155">
        <f t="shared" si="53"/>
        <v>18</v>
      </c>
      <c r="E117" s="1155">
        <f t="shared" si="53"/>
        <v>17</v>
      </c>
      <c r="F117" s="1156">
        <f t="shared" si="53"/>
        <v>18</v>
      </c>
      <c r="G117" s="1156">
        <f t="shared" si="53"/>
        <v>16</v>
      </c>
      <c r="H117" s="1157">
        <f t="shared" si="53"/>
        <v>17</v>
      </c>
      <c r="I117" s="1158">
        <f>SUM(I103:I116)</f>
        <v>105</v>
      </c>
      <c r="J117" s="1158">
        <f>SUM(J103:J116)</f>
        <v>0</v>
      </c>
      <c r="K117" s="1158">
        <f>SUM(K103:K116)</f>
        <v>38</v>
      </c>
      <c r="L117" s="1159">
        <f>SUM(I117:K117)</f>
        <v>143</v>
      </c>
      <c r="M117" s="1160">
        <f>SUM(M103:M116)</f>
        <v>215</v>
      </c>
      <c r="N117" s="1157">
        <f>SUM(N103:N116)</f>
        <v>206</v>
      </c>
      <c r="O117" s="1158">
        <f t="shared" si="44"/>
        <v>421</v>
      </c>
      <c r="P117" s="1161">
        <f>SUM(P103:P116)</f>
        <v>217</v>
      </c>
      <c r="Q117" s="1157">
        <f>SUM(Q103:Q116)</f>
        <v>199</v>
      </c>
      <c r="R117" s="1162">
        <f t="shared" si="45"/>
        <v>416</v>
      </c>
      <c r="S117" s="1161">
        <f>SUM(S103:S116)</f>
        <v>203</v>
      </c>
      <c r="T117" s="1157">
        <f>SUM(T103:T116)</f>
        <v>234</v>
      </c>
      <c r="U117" s="1162">
        <f t="shared" si="46"/>
        <v>437</v>
      </c>
      <c r="V117" s="1160">
        <f>SUM(V103:V116)</f>
        <v>242</v>
      </c>
      <c r="W117" s="1157">
        <f>SUM(W103:W116)</f>
        <v>239</v>
      </c>
      <c r="X117" s="1158">
        <f t="shared" si="47"/>
        <v>481</v>
      </c>
      <c r="Y117" s="1161">
        <f>SUM(Y103:Y116)</f>
        <v>257</v>
      </c>
      <c r="Z117" s="1157">
        <f>SUM(Z103:Z116)</f>
        <v>200</v>
      </c>
      <c r="AA117" s="1158">
        <f t="shared" si="48"/>
        <v>457</v>
      </c>
      <c r="AB117" s="1161">
        <f>SUM(AB103:AB116)</f>
        <v>228</v>
      </c>
      <c r="AC117" s="1157">
        <f>SUM(AC103:AC116)</f>
        <v>244</v>
      </c>
      <c r="AD117" s="1158">
        <f t="shared" si="49"/>
        <v>472</v>
      </c>
      <c r="AE117" s="1161">
        <f t="shared" si="50"/>
        <v>1362</v>
      </c>
      <c r="AF117" s="1157">
        <f t="shared" si="50"/>
        <v>1322</v>
      </c>
      <c r="AG117" s="1163">
        <f t="shared" si="50"/>
        <v>2684</v>
      </c>
      <c r="AH117" s="1164">
        <f>SUM(AH103:AH116)</f>
        <v>136</v>
      </c>
      <c r="AI117" s="1157">
        <f>SUM(AI103:AI116)</f>
        <v>44</v>
      </c>
      <c r="AJ117" s="1165">
        <f>SUM(AJ103:AJ116)</f>
        <v>180</v>
      </c>
      <c r="AK117" s="596" t="s">
        <v>611</v>
      </c>
    </row>
    <row r="118" spans="1:37" ht="15.75" customHeight="1">
      <c r="A118" s="563" t="s">
        <v>612</v>
      </c>
      <c r="B118" s="564" t="s">
        <v>613</v>
      </c>
      <c r="C118" s="569">
        <v>2</v>
      </c>
      <c r="D118" s="570">
        <v>2</v>
      </c>
      <c r="E118" s="570">
        <v>2</v>
      </c>
      <c r="F118" s="813">
        <v>2</v>
      </c>
      <c r="G118" s="813">
        <v>2</v>
      </c>
      <c r="H118" s="811">
        <v>2</v>
      </c>
      <c r="I118" s="1101">
        <f t="shared" ref="I118:I125" si="54">SUM(C118:H118)</f>
        <v>12</v>
      </c>
      <c r="J118" s="814">
        <v>0</v>
      </c>
      <c r="K118" s="814">
        <v>6</v>
      </c>
      <c r="L118" s="1102">
        <f t="shared" ref="L118:L144" si="55">SUM(I118:K118)</f>
        <v>18</v>
      </c>
      <c r="M118" s="809">
        <v>32</v>
      </c>
      <c r="N118" s="807">
        <v>19</v>
      </c>
      <c r="O118" s="1097">
        <f t="shared" si="44"/>
        <v>51</v>
      </c>
      <c r="P118" s="810">
        <v>29</v>
      </c>
      <c r="Q118" s="807">
        <v>33</v>
      </c>
      <c r="R118" s="1097">
        <f t="shared" si="45"/>
        <v>62</v>
      </c>
      <c r="S118" s="810">
        <v>20</v>
      </c>
      <c r="T118" s="807">
        <v>24</v>
      </c>
      <c r="U118" s="1097">
        <f t="shared" si="46"/>
        <v>44</v>
      </c>
      <c r="V118" s="809">
        <v>42</v>
      </c>
      <c r="W118" s="807">
        <v>28</v>
      </c>
      <c r="X118" s="1095">
        <f t="shared" si="47"/>
        <v>70</v>
      </c>
      <c r="Y118" s="810">
        <v>36</v>
      </c>
      <c r="Z118" s="807">
        <v>31</v>
      </c>
      <c r="AA118" s="1097">
        <f t="shared" si="48"/>
        <v>67</v>
      </c>
      <c r="AB118" s="810">
        <v>32</v>
      </c>
      <c r="AC118" s="807">
        <v>39</v>
      </c>
      <c r="AD118" s="1097">
        <f t="shared" si="49"/>
        <v>71</v>
      </c>
      <c r="AE118" s="816">
        <f t="shared" si="50"/>
        <v>191</v>
      </c>
      <c r="AF118" s="811">
        <f t="shared" si="50"/>
        <v>174</v>
      </c>
      <c r="AG118" s="1099">
        <f t="shared" si="50"/>
        <v>365</v>
      </c>
      <c r="AH118" s="817">
        <v>23</v>
      </c>
      <c r="AI118" s="811">
        <v>4</v>
      </c>
      <c r="AJ118" s="1100">
        <f t="shared" ref="AJ118:AJ125" si="56">SUM(AH118:AI118)</f>
        <v>27</v>
      </c>
      <c r="AK118" s="594" t="s">
        <v>613</v>
      </c>
    </row>
    <row r="119" spans="1:37" ht="15.75" customHeight="1">
      <c r="A119" s="568">
        <v>8</v>
      </c>
      <c r="B119" s="564" t="s">
        <v>614</v>
      </c>
      <c r="C119" s="569">
        <v>1</v>
      </c>
      <c r="D119" s="570">
        <v>1</v>
      </c>
      <c r="E119" s="570">
        <v>1</v>
      </c>
      <c r="F119" s="813">
        <v>1</v>
      </c>
      <c r="G119" s="813">
        <v>1</v>
      </c>
      <c r="H119" s="811">
        <v>1</v>
      </c>
      <c r="I119" s="1101">
        <f t="shared" si="54"/>
        <v>6</v>
      </c>
      <c r="J119" s="814">
        <v>0</v>
      </c>
      <c r="K119" s="814">
        <v>2</v>
      </c>
      <c r="L119" s="1102">
        <f t="shared" si="55"/>
        <v>8</v>
      </c>
      <c r="M119" s="815">
        <v>16</v>
      </c>
      <c r="N119" s="811">
        <v>5</v>
      </c>
      <c r="O119" s="1098">
        <f t="shared" si="44"/>
        <v>21</v>
      </c>
      <c r="P119" s="816">
        <v>12</v>
      </c>
      <c r="Q119" s="811">
        <v>12</v>
      </c>
      <c r="R119" s="1098">
        <f>SUM(P119,Q119)</f>
        <v>24</v>
      </c>
      <c r="S119" s="816">
        <v>17</v>
      </c>
      <c r="T119" s="811">
        <v>11</v>
      </c>
      <c r="U119" s="1098">
        <f t="shared" si="46"/>
        <v>28</v>
      </c>
      <c r="V119" s="815">
        <v>10</v>
      </c>
      <c r="W119" s="811">
        <v>14</v>
      </c>
      <c r="X119" s="1101">
        <f t="shared" si="47"/>
        <v>24</v>
      </c>
      <c r="Y119" s="816">
        <v>12</v>
      </c>
      <c r="Z119" s="811">
        <v>15</v>
      </c>
      <c r="AA119" s="1098">
        <f t="shared" si="48"/>
        <v>27</v>
      </c>
      <c r="AB119" s="816">
        <v>8</v>
      </c>
      <c r="AC119" s="811">
        <v>13</v>
      </c>
      <c r="AD119" s="1098">
        <f t="shared" si="49"/>
        <v>21</v>
      </c>
      <c r="AE119" s="816">
        <f t="shared" ref="AE119:AG134" si="57">SUM(M119,P119,S119,V119,Y119,AB119)</f>
        <v>75</v>
      </c>
      <c r="AF119" s="811">
        <f t="shared" si="57"/>
        <v>70</v>
      </c>
      <c r="AG119" s="1103">
        <f t="shared" si="57"/>
        <v>145</v>
      </c>
      <c r="AH119" s="817">
        <v>8</v>
      </c>
      <c r="AI119" s="811">
        <v>0</v>
      </c>
      <c r="AJ119" s="1104">
        <f t="shared" si="56"/>
        <v>8</v>
      </c>
      <c r="AK119" s="594" t="s">
        <v>614</v>
      </c>
    </row>
    <row r="120" spans="1:37" ht="15.75" customHeight="1">
      <c r="A120" s="577" t="s">
        <v>615</v>
      </c>
      <c r="B120" s="564" t="s">
        <v>616</v>
      </c>
      <c r="C120" s="569">
        <v>1</v>
      </c>
      <c r="D120" s="570">
        <v>2</v>
      </c>
      <c r="E120" s="570">
        <v>1</v>
      </c>
      <c r="F120" s="813">
        <v>1</v>
      </c>
      <c r="G120" s="813">
        <v>1</v>
      </c>
      <c r="H120" s="811">
        <v>1</v>
      </c>
      <c r="I120" s="1101">
        <f t="shared" si="54"/>
        <v>7</v>
      </c>
      <c r="J120" s="814">
        <v>0</v>
      </c>
      <c r="K120" s="814">
        <v>4</v>
      </c>
      <c r="L120" s="1102">
        <f t="shared" si="55"/>
        <v>11</v>
      </c>
      <c r="M120" s="815">
        <v>23</v>
      </c>
      <c r="N120" s="811">
        <v>10</v>
      </c>
      <c r="O120" s="1098">
        <f t="shared" si="44"/>
        <v>33</v>
      </c>
      <c r="P120" s="816">
        <v>19</v>
      </c>
      <c r="Q120" s="811">
        <v>19</v>
      </c>
      <c r="R120" s="1098">
        <f t="shared" si="45"/>
        <v>38</v>
      </c>
      <c r="S120" s="816">
        <v>19</v>
      </c>
      <c r="T120" s="811">
        <v>17</v>
      </c>
      <c r="U120" s="1098">
        <f t="shared" si="46"/>
        <v>36</v>
      </c>
      <c r="V120" s="815">
        <v>19</v>
      </c>
      <c r="W120" s="811">
        <v>20</v>
      </c>
      <c r="X120" s="1101">
        <f t="shared" si="47"/>
        <v>39</v>
      </c>
      <c r="Y120" s="816">
        <v>12</v>
      </c>
      <c r="Z120" s="811">
        <v>15</v>
      </c>
      <c r="AA120" s="1098">
        <f t="shared" si="48"/>
        <v>27</v>
      </c>
      <c r="AB120" s="816">
        <v>17</v>
      </c>
      <c r="AC120" s="811">
        <v>14</v>
      </c>
      <c r="AD120" s="1098">
        <f t="shared" si="49"/>
        <v>31</v>
      </c>
      <c r="AE120" s="816">
        <f t="shared" si="57"/>
        <v>109</v>
      </c>
      <c r="AF120" s="811">
        <f t="shared" si="57"/>
        <v>95</v>
      </c>
      <c r="AG120" s="1103">
        <f t="shared" si="57"/>
        <v>204</v>
      </c>
      <c r="AH120" s="817">
        <v>13</v>
      </c>
      <c r="AI120" s="811">
        <v>5</v>
      </c>
      <c r="AJ120" s="1104">
        <f t="shared" si="56"/>
        <v>18</v>
      </c>
      <c r="AK120" s="594" t="s">
        <v>616</v>
      </c>
    </row>
    <row r="121" spans="1:37" ht="15.75" customHeight="1">
      <c r="A121" s="563"/>
      <c r="B121" s="564" t="s">
        <v>617</v>
      </c>
      <c r="C121" s="569">
        <v>1</v>
      </c>
      <c r="D121" s="570">
        <v>1</v>
      </c>
      <c r="E121" s="570">
        <v>1</v>
      </c>
      <c r="F121" s="813">
        <v>1</v>
      </c>
      <c r="G121" s="813">
        <v>1</v>
      </c>
      <c r="H121" s="811">
        <v>1</v>
      </c>
      <c r="I121" s="1101">
        <f t="shared" si="54"/>
        <v>6</v>
      </c>
      <c r="J121" s="814">
        <v>0</v>
      </c>
      <c r="K121" s="814">
        <v>3</v>
      </c>
      <c r="L121" s="1102">
        <f t="shared" si="55"/>
        <v>9</v>
      </c>
      <c r="M121" s="815">
        <v>13</v>
      </c>
      <c r="N121" s="811">
        <v>4</v>
      </c>
      <c r="O121" s="1098">
        <f t="shared" si="44"/>
        <v>17</v>
      </c>
      <c r="P121" s="816">
        <v>8</v>
      </c>
      <c r="Q121" s="811">
        <v>16</v>
      </c>
      <c r="R121" s="1098">
        <f t="shared" si="45"/>
        <v>24</v>
      </c>
      <c r="S121" s="816">
        <v>8</v>
      </c>
      <c r="T121" s="811">
        <v>15</v>
      </c>
      <c r="U121" s="1098">
        <f t="shared" si="46"/>
        <v>23</v>
      </c>
      <c r="V121" s="815">
        <v>10</v>
      </c>
      <c r="W121" s="811">
        <v>12</v>
      </c>
      <c r="X121" s="1101">
        <f t="shared" si="47"/>
        <v>22</v>
      </c>
      <c r="Y121" s="816">
        <v>17</v>
      </c>
      <c r="Z121" s="811">
        <v>7</v>
      </c>
      <c r="AA121" s="1098">
        <f t="shared" si="48"/>
        <v>24</v>
      </c>
      <c r="AB121" s="816">
        <v>15</v>
      </c>
      <c r="AC121" s="811">
        <v>13</v>
      </c>
      <c r="AD121" s="1098">
        <f t="shared" si="49"/>
        <v>28</v>
      </c>
      <c r="AE121" s="816">
        <f t="shared" si="57"/>
        <v>71</v>
      </c>
      <c r="AF121" s="811">
        <f t="shared" si="57"/>
        <v>67</v>
      </c>
      <c r="AG121" s="1103">
        <f t="shared" si="57"/>
        <v>138</v>
      </c>
      <c r="AH121" s="817">
        <v>7</v>
      </c>
      <c r="AI121" s="811">
        <v>4</v>
      </c>
      <c r="AJ121" s="1104">
        <f t="shared" si="56"/>
        <v>11</v>
      </c>
      <c r="AK121" s="594" t="s">
        <v>617</v>
      </c>
    </row>
    <row r="122" spans="1:37" ht="15.75" customHeight="1">
      <c r="A122" s="563"/>
      <c r="B122" s="564" t="s">
        <v>618</v>
      </c>
      <c r="C122" s="569">
        <v>2</v>
      </c>
      <c r="D122" s="570">
        <v>1</v>
      </c>
      <c r="E122" s="570">
        <v>1</v>
      </c>
      <c r="F122" s="813">
        <v>1</v>
      </c>
      <c r="G122" s="813">
        <v>1</v>
      </c>
      <c r="H122" s="811">
        <v>1</v>
      </c>
      <c r="I122" s="1101">
        <f t="shared" si="54"/>
        <v>7</v>
      </c>
      <c r="J122" s="814">
        <v>0</v>
      </c>
      <c r="K122" s="814">
        <v>2</v>
      </c>
      <c r="L122" s="1102">
        <f t="shared" si="55"/>
        <v>9</v>
      </c>
      <c r="M122" s="815">
        <v>21</v>
      </c>
      <c r="N122" s="811">
        <v>16</v>
      </c>
      <c r="O122" s="1098">
        <f t="shared" si="44"/>
        <v>37</v>
      </c>
      <c r="P122" s="816">
        <v>14</v>
      </c>
      <c r="Q122" s="811">
        <v>8</v>
      </c>
      <c r="R122" s="1098">
        <f>SUM(P122,Q122)</f>
        <v>22</v>
      </c>
      <c r="S122" s="816">
        <v>17</v>
      </c>
      <c r="T122" s="811">
        <v>14</v>
      </c>
      <c r="U122" s="1098">
        <f t="shared" si="46"/>
        <v>31</v>
      </c>
      <c r="V122" s="815">
        <v>11</v>
      </c>
      <c r="W122" s="811">
        <v>15</v>
      </c>
      <c r="X122" s="1101">
        <f t="shared" si="47"/>
        <v>26</v>
      </c>
      <c r="Y122" s="816">
        <v>16</v>
      </c>
      <c r="Z122" s="811">
        <v>13</v>
      </c>
      <c r="AA122" s="1098">
        <f t="shared" si="48"/>
        <v>29</v>
      </c>
      <c r="AB122" s="816">
        <v>14</v>
      </c>
      <c r="AC122" s="811">
        <v>10</v>
      </c>
      <c r="AD122" s="1098">
        <f t="shared" si="49"/>
        <v>24</v>
      </c>
      <c r="AE122" s="816">
        <f t="shared" si="57"/>
        <v>93</v>
      </c>
      <c r="AF122" s="811">
        <f t="shared" si="57"/>
        <v>76</v>
      </c>
      <c r="AG122" s="1103">
        <f t="shared" si="57"/>
        <v>169</v>
      </c>
      <c r="AH122" s="817">
        <v>7</v>
      </c>
      <c r="AI122" s="811">
        <v>2</v>
      </c>
      <c r="AJ122" s="1104">
        <f t="shared" si="56"/>
        <v>9</v>
      </c>
      <c r="AK122" s="594" t="s">
        <v>618</v>
      </c>
    </row>
    <row r="123" spans="1:37" ht="15.75" customHeight="1">
      <c r="A123" s="563"/>
      <c r="B123" s="564" t="s">
        <v>619</v>
      </c>
      <c r="C123" s="569">
        <v>1</v>
      </c>
      <c r="D123" s="570">
        <v>1</v>
      </c>
      <c r="E123" s="570">
        <v>1</v>
      </c>
      <c r="F123" s="813">
        <v>1</v>
      </c>
      <c r="G123" s="813">
        <v>1</v>
      </c>
      <c r="H123" s="811">
        <v>1</v>
      </c>
      <c r="I123" s="1101">
        <f t="shared" si="54"/>
        <v>6</v>
      </c>
      <c r="J123" s="814">
        <v>0</v>
      </c>
      <c r="K123" s="814">
        <v>2</v>
      </c>
      <c r="L123" s="1102">
        <f t="shared" si="55"/>
        <v>8</v>
      </c>
      <c r="M123" s="815">
        <v>4</v>
      </c>
      <c r="N123" s="811">
        <v>2</v>
      </c>
      <c r="O123" s="1098">
        <f t="shared" si="44"/>
        <v>6</v>
      </c>
      <c r="P123" s="816">
        <v>6</v>
      </c>
      <c r="Q123" s="811">
        <v>9</v>
      </c>
      <c r="R123" s="1098">
        <f t="shared" si="45"/>
        <v>15</v>
      </c>
      <c r="S123" s="816">
        <v>14</v>
      </c>
      <c r="T123" s="811">
        <v>9</v>
      </c>
      <c r="U123" s="1098">
        <f t="shared" si="46"/>
        <v>23</v>
      </c>
      <c r="V123" s="815">
        <v>9</v>
      </c>
      <c r="W123" s="811">
        <v>8</v>
      </c>
      <c r="X123" s="1101">
        <f t="shared" si="47"/>
        <v>17</v>
      </c>
      <c r="Y123" s="816">
        <v>8</v>
      </c>
      <c r="Z123" s="811">
        <v>5</v>
      </c>
      <c r="AA123" s="1098">
        <f t="shared" si="48"/>
        <v>13</v>
      </c>
      <c r="AB123" s="816">
        <v>9</v>
      </c>
      <c r="AC123" s="811">
        <v>6</v>
      </c>
      <c r="AD123" s="1098">
        <f t="shared" si="49"/>
        <v>15</v>
      </c>
      <c r="AE123" s="816">
        <f t="shared" si="57"/>
        <v>50</v>
      </c>
      <c r="AF123" s="811">
        <f t="shared" si="57"/>
        <v>39</v>
      </c>
      <c r="AG123" s="1103">
        <f t="shared" si="57"/>
        <v>89</v>
      </c>
      <c r="AH123" s="817">
        <v>4</v>
      </c>
      <c r="AI123" s="811">
        <v>0</v>
      </c>
      <c r="AJ123" s="1104">
        <f t="shared" si="56"/>
        <v>4</v>
      </c>
      <c r="AK123" s="594" t="s">
        <v>619</v>
      </c>
    </row>
    <row r="124" spans="1:37" s="588" customFormat="1" ht="15.75" customHeight="1">
      <c r="A124" s="583"/>
      <c r="B124" s="590" t="s">
        <v>620</v>
      </c>
      <c r="C124" s="585">
        <v>1</v>
      </c>
      <c r="D124" s="586">
        <v>1</v>
      </c>
      <c r="E124" s="586">
        <v>0</v>
      </c>
      <c r="F124" s="827">
        <v>0</v>
      </c>
      <c r="G124" s="827">
        <v>0</v>
      </c>
      <c r="H124" s="828">
        <v>0</v>
      </c>
      <c r="I124" s="1123">
        <f t="shared" si="54"/>
        <v>2</v>
      </c>
      <c r="J124" s="829">
        <v>0</v>
      </c>
      <c r="K124" s="829">
        <v>0</v>
      </c>
      <c r="L124" s="1124">
        <f t="shared" si="55"/>
        <v>2</v>
      </c>
      <c r="M124" s="830">
        <v>3</v>
      </c>
      <c r="N124" s="828">
        <v>3</v>
      </c>
      <c r="O124" s="1125">
        <f t="shared" si="44"/>
        <v>6</v>
      </c>
      <c r="P124" s="831">
        <v>6</v>
      </c>
      <c r="Q124" s="828">
        <v>2</v>
      </c>
      <c r="R124" s="1125">
        <f t="shared" si="45"/>
        <v>8</v>
      </c>
      <c r="S124" s="831">
        <v>0</v>
      </c>
      <c r="T124" s="828">
        <v>0</v>
      </c>
      <c r="U124" s="1125">
        <f t="shared" si="46"/>
        <v>0</v>
      </c>
      <c r="V124" s="830">
        <v>0</v>
      </c>
      <c r="W124" s="828">
        <v>0</v>
      </c>
      <c r="X124" s="1123">
        <f t="shared" si="47"/>
        <v>0</v>
      </c>
      <c r="Y124" s="831">
        <v>0</v>
      </c>
      <c r="Z124" s="828">
        <v>0</v>
      </c>
      <c r="AA124" s="1125">
        <f t="shared" si="48"/>
        <v>0</v>
      </c>
      <c r="AB124" s="831">
        <v>0</v>
      </c>
      <c r="AC124" s="828">
        <v>0</v>
      </c>
      <c r="AD124" s="1125">
        <f t="shared" si="49"/>
        <v>0</v>
      </c>
      <c r="AE124" s="831">
        <f t="shared" si="57"/>
        <v>9</v>
      </c>
      <c r="AF124" s="828">
        <f t="shared" si="57"/>
        <v>5</v>
      </c>
      <c r="AG124" s="1126">
        <f t="shared" si="57"/>
        <v>14</v>
      </c>
      <c r="AH124" s="832">
        <v>0</v>
      </c>
      <c r="AI124" s="828">
        <v>0</v>
      </c>
      <c r="AJ124" s="1127">
        <f t="shared" si="56"/>
        <v>0</v>
      </c>
      <c r="AK124" s="597" t="s">
        <v>620</v>
      </c>
    </row>
    <row r="125" spans="1:37" ht="15.75" customHeight="1">
      <c r="A125" s="563"/>
      <c r="B125" s="564" t="s">
        <v>621</v>
      </c>
      <c r="C125" s="569">
        <v>3</v>
      </c>
      <c r="D125" s="570">
        <v>2</v>
      </c>
      <c r="E125" s="570">
        <v>3</v>
      </c>
      <c r="F125" s="813">
        <v>2</v>
      </c>
      <c r="G125" s="813">
        <v>3</v>
      </c>
      <c r="H125" s="811">
        <v>2</v>
      </c>
      <c r="I125" s="1101">
        <f t="shared" si="54"/>
        <v>15</v>
      </c>
      <c r="J125" s="814">
        <v>0</v>
      </c>
      <c r="K125" s="814">
        <v>3</v>
      </c>
      <c r="L125" s="1102">
        <f t="shared" si="55"/>
        <v>18</v>
      </c>
      <c r="M125" s="833">
        <v>33</v>
      </c>
      <c r="N125" s="834">
        <v>41</v>
      </c>
      <c r="O125" s="1140">
        <f t="shared" si="44"/>
        <v>74</v>
      </c>
      <c r="P125" s="835">
        <v>30</v>
      </c>
      <c r="Q125" s="834">
        <v>41</v>
      </c>
      <c r="R125" s="1140">
        <f t="shared" si="45"/>
        <v>71</v>
      </c>
      <c r="S125" s="835">
        <v>48</v>
      </c>
      <c r="T125" s="834">
        <v>38</v>
      </c>
      <c r="U125" s="1140">
        <f t="shared" si="46"/>
        <v>86</v>
      </c>
      <c r="V125" s="833">
        <v>34</v>
      </c>
      <c r="W125" s="834">
        <v>35</v>
      </c>
      <c r="X125" s="1141">
        <f t="shared" si="47"/>
        <v>69</v>
      </c>
      <c r="Y125" s="835">
        <v>41</v>
      </c>
      <c r="Z125" s="834">
        <v>43</v>
      </c>
      <c r="AA125" s="1140">
        <f t="shared" si="48"/>
        <v>84</v>
      </c>
      <c r="AB125" s="835">
        <v>28</v>
      </c>
      <c r="AC125" s="834">
        <v>30</v>
      </c>
      <c r="AD125" s="1140">
        <f t="shared" si="49"/>
        <v>58</v>
      </c>
      <c r="AE125" s="816">
        <f t="shared" si="57"/>
        <v>214</v>
      </c>
      <c r="AF125" s="811">
        <f t="shared" si="57"/>
        <v>228</v>
      </c>
      <c r="AG125" s="1166">
        <f t="shared" si="57"/>
        <v>442</v>
      </c>
      <c r="AH125" s="817">
        <v>8</v>
      </c>
      <c r="AI125" s="811">
        <v>6</v>
      </c>
      <c r="AJ125" s="1167">
        <f t="shared" si="56"/>
        <v>14</v>
      </c>
      <c r="AK125" s="594" t="s">
        <v>621</v>
      </c>
    </row>
    <row r="126" spans="1:37" ht="15.75" customHeight="1" thickBot="1">
      <c r="A126" s="591" t="s">
        <v>622</v>
      </c>
      <c r="B126" s="592"/>
      <c r="C126" s="1154">
        <f t="shared" ref="C126:H126" si="58">SUM(C118:C125)</f>
        <v>12</v>
      </c>
      <c r="D126" s="1155">
        <f t="shared" si="58"/>
        <v>11</v>
      </c>
      <c r="E126" s="1155">
        <f t="shared" si="58"/>
        <v>10</v>
      </c>
      <c r="F126" s="1156">
        <f t="shared" si="58"/>
        <v>9</v>
      </c>
      <c r="G126" s="1156">
        <f t="shared" si="58"/>
        <v>10</v>
      </c>
      <c r="H126" s="1157">
        <f t="shared" si="58"/>
        <v>9</v>
      </c>
      <c r="I126" s="1158">
        <f t="shared" ref="I126:K126" si="59">SUM(I118:I125)</f>
        <v>61</v>
      </c>
      <c r="J126" s="1158">
        <f t="shared" si="59"/>
        <v>0</v>
      </c>
      <c r="K126" s="1158">
        <f t="shared" si="59"/>
        <v>22</v>
      </c>
      <c r="L126" s="1159">
        <f t="shared" si="55"/>
        <v>83</v>
      </c>
      <c r="M126" s="1160">
        <f>SUM(M118:M125)</f>
        <v>145</v>
      </c>
      <c r="N126" s="1157">
        <f>SUM(N118:N125)</f>
        <v>100</v>
      </c>
      <c r="O126" s="1158">
        <f t="shared" si="44"/>
        <v>245</v>
      </c>
      <c r="P126" s="1161">
        <f>SUM(P118:P125)</f>
        <v>124</v>
      </c>
      <c r="Q126" s="1157">
        <f>SUM(Q118:Q125)</f>
        <v>140</v>
      </c>
      <c r="R126" s="1162">
        <f t="shared" si="45"/>
        <v>264</v>
      </c>
      <c r="S126" s="1161">
        <f>SUM(S118:S125)</f>
        <v>143</v>
      </c>
      <c r="T126" s="1157">
        <f>SUM(T118:T125)</f>
        <v>128</v>
      </c>
      <c r="U126" s="1162">
        <f t="shared" si="46"/>
        <v>271</v>
      </c>
      <c r="V126" s="1160">
        <f>SUM(V118:V125)</f>
        <v>135</v>
      </c>
      <c r="W126" s="1157">
        <f>SUM(W118:W125)</f>
        <v>132</v>
      </c>
      <c r="X126" s="1158">
        <f t="shared" si="47"/>
        <v>267</v>
      </c>
      <c r="Y126" s="1161">
        <f>SUM(Y118:Y125)</f>
        <v>142</v>
      </c>
      <c r="Z126" s="1157">
        <f>SUM(Z118:Z125)</f>
        <v>129</v>
      </c>
      <c r="AA126" s="1158">
        <f t="shared" si="48"/>
        <v>271</v>
      </c>
      <c r="AB126" s="1161">
        <f>SUM(AB118:AB125)</f>
        <v>123</v>
      </c>
      <c r="AC126" s="1157">
        <f>SUM(AC118:AC125)</f>
        <v>125</v>
      </c>
      <c r="AD126" s="1158">
        <f t="shared" si="49"/>
        <v>248</v>
      </c>
      <c r="AE126" s="1161">
        <f t="shared" si="57"/>
        <v>812</v>
      </c>
      <c r="AF126" s="1157">
        <f t="shared" si="57"/>
        <v>754</v>
      </c>
      <c r="AG126" s="1163">
        <f t="shared" si="57"/>
        <v>1566</v>
      </c>
      <c r="AH126" s="1164">
        <f>SUM(AH118:AH125)</f>
        <v>70</v>
      </c>
      <c r="AI126" s="1157">
        <f>SUM(AI118:AI125)</f>
        <v>21</v>
      </c>
      <c r="AJ126" s="1165">
        <f>SUM(AJ118:AJ125)</f>
        <v>91</v>
      </c>
      <c r="AK126" s="596" t="s">
        <v>622</v>
      </c>
    </row>
    <row r="127" spans="1:37" ht="15.75" customHeight="1">
      <c r="A127" s="563" t="s">
        <v>623</v>
      </c>
      <c r="B127" s="564" t="s">
        <v>624</v>
      </c>
      <c r="C127" s="569">
        <v>2</v>
      </c>
      <c r="D127" s="570">
        <v>2</v>
      </c>
      <c r="E127" s="570">
        <v>2</v>
      </c>
      <c r="F127" s="813">
        <v>2</v>
      </c>
      <c r="G127" s="813">
        <v>3</v>
      </c>
      <c r="H127" s="811">
        <v>2</v>
      </c>
      <c r="I127" s="1101">
        <f>SUM(C127:H127)</f>
        <v>13</v>
      </c>
      <c r="J127" s="814">
        <v>0</v>
      </c>
      <c r="K127" s="814">
        <v>10</v>
      </c>
      <c r="L127" s="1102">
        <f t="shared" si="55"/>
        <v>23</v>
      </c>
      <c r="M127" s="809">
        <v>43</v>
      </c>
      <c r="N127" s="807">
        <v>27</v>
      </c>
      <c r="O127" s="1097">
        <f t="shared" si="44"/>
        <v>70</v>
      </c>
      <c r="P127" s="810">
        <v>30</v>
      </c>
      <c r="Q127" s="807">
        <v>45</v>
      </c>
      <c r="R127" s="1097">
        <f t="shared" si="45"/>
        <v>75</v>
      </c>
      <c r="S127" s="810">
        <v>42</v>
      </c>
      <c r="T127" s="807">
        <v>39</v>
      </c>
      <c r="U127" s="1097">
        <f t="shared" si="46"/>
        <v>81</v>
      </c>
      <c r="V127" s="809">
        <v>36</v>
      </c>
      <c r="W127" s="807">
        <v>40</v>
      </c>
      <c r="X127" s="1095">
        <f t="shared" si="47"/>
        <v>76</v>
      </c>
      <c r="Y127" s="810">
        <v>45</v>
      </c>
      <c r="Z127" s="807">
        <v>39</v>
      </c>
      <c r="AA127" s="1095">
        <f t="shared" si="48"/>
        <v>84</v>
      </c>
      <c r="AB127" s="810">
        <v>34</v>
      </c>
      <c r="AC127" s="807">
        <v>37</v>
      </c>
      <c r="AD127" s="1095">
        <f t="shared" si="49"/>
        <v>71</v>
      </c>
      <c r="AE127" s="816">
        <f t="shared" si="57"/>
        <v>230</v>
      </c>
      <c r="AF127" s="811">
        <f t="shared" si="57"/>
        <v>227</v>
      </c>
      <c r="AG127" s="1103">
        <f t="shared" si="57"/>
        <v>457</v>
      </c>
      <c r="AH127" s="817">
        <v>38</v>
      </c>
      <c r="AI127" s="811">
        <v>15</v>
      </c>
      <c r="AJ127" s="1104">
        <f t="shared" ref="AJ127:AJ134" si="60">SUM(AH127:AI127)</f>
        <v>53</v>
      </c>
      <c r="AK127" s="594" t="s">
        <v>624</v>
      </c>
    </row>
    <row r="128" spans="1:37" ht="15.75" customHeight="1">
      <c r="A128" s="568">
        <v>8</v>
      </c>
      <c r="B128" s="564" t="s">
        <v>625</v>
      </c>
      <c r="C128" s="569">
        <v>1</v>
      </c>
      <c r="D128" s="570">
        <v>1</v>
      </c>
      <c r="E128" s="570">
        <v>1</v>
      </c>
      <c r="F128" s="813">
        <v>1</v>
      </c>
      <c r="G128" s="813">
        <v>0</v>
      </c>
      <c r="H128" s="811">
        <v>0</v>
      </c>
      <c r="I128" s="1101">
        <f t="shared" ref="I128:I134" si="61">SUM(C128:H128)</f>
        <v>4</v>
      </c>
      <c r="J128" s="814">
        <v>1</v>
      </c>
      <c r="K128" s="814">
        <v>2</v>
      </c>
      <c r="L128" s="1102">
        <f t="shared" si="55"/>
        <v>7</v>
      </c>
      <c r="M128" s="815">
        <v>1</v>
      </c>
      <c r="N128" s="811">
        <v>11</v>
      </c>
      <c r="O128" s="1098">
        <f t="shared" si="44"/>
        <v>12</v>
      </c>
      <c r="P128" s="816">
        <v>3</v>
      </c>
      <c r="Q128" s="811">
        <v>9</v>
      </c>
      <c r="R128" s="1098">
        <f t="shared" si="45"/>
        <v>12</v>
      </c>
      <c r="S128" s="816">
        <v>6</v>
      </c>
      <c r="T128" s="811">
        <v>9</v>
      </c>
      <c r="U128" s="1098">
        <f t="shared" si="46"/>
        <v>15</v>
      </c>
      <c r="V128" s="815">
        <v>6</v>
      </c>
      <c r="W128" s="811">
        <v>2</v>
      </c>
      <c r="X128" s="1101">
        <f t="shared" si="47"/>
        <v>8</v>
      </c>
      <c r="Y128" s="816">
        <v>4</v>
      </c>
      <c r="Z128" s="811">
        <v>3</v>
      </c>
      <c r="AA128" s="1101">
        <f t="shared" si="48"/>
        <v>7</v>
      </c>
      <c r="AB128" s="816">
        <v>4</v>
      </c>
      <c r="AC128" s="811">
        <v>5</v>
      </c>
      <c r="AD128" s="1101">
        <f t="shared" si="49"/>
        <v>9</v>
      </c>
      <c r="AE128" s="816">
        <f t="shared" si="57"/>
        <v>24</v>
      </c>
      <c r="AF128" s="811">
        <f t="shared" si="57"/>
        <v>39</v>
      </c>
      <c r="AG128" s="1103">
        <f t="shared" si="57"/>
        <v>63</v>
      </c>
      <c r="AH128" s="817">
        <v>3</v>
      </c>
      <c r="AI128" s="811">
        <v>3</v>
      </c>
      <c r="AJ128" s="1104">
        <f t="shared" si="60"/>
        <v>6</v>
      </c>
      <c r="AK128" s="594" t="s">
        <v>625</v>
      </c>
    </row>
    <row r="129" spans="1:37" ht="15.75" customHeight="1">
      <c r="A129" s="563"/>
      <c r="B129" s="564" t="s">
        <v>626</v>
      </c>
      <c r="C129" s="569">
        <v>2</v>
      </c>
      <c r="D129" s="570">
        <v>2</v>
      </c>
      <c r="E129" s="570">
        <v>2</v>
      </c>
      <c r="F129" s="813">
        <v>2</v>
      </c>
      <c r="G129" s="813">
        <v>2</v>
      </c>
      <c r="H129" s="811">
        <v>2</v>
      </c>
      <c r="I129" s="1101">
        <f t="shared" si="61"/>
        <v>12</v>
      </c>
      <c r="J129" s="814">
        <v>0</v>
      </c>
      <c r="K129" s="814">
        <v>5</v>
      </c>
      <c r="L129" s="1102">
        <f t="shared" si="55"/>
        <v>17</v>
      </c>
      <c r="M129" s="815">
        <v>32</v>
      </c>
      <c r="N129" s="811">
        <v>26</v>
      </c>
      <c r="O129" s="1098">
        <f t="shared" si="44"/>
        <v>58</v>
      </c>
      <c r="P129" s="816">
        <v>25</v>
      </c>
      <c r="Q129" s="811">
        <v>29</v>
      </c>
      <c r="R129" s="1098">
        <f t="shared" si="45"/>
        <v>54</v>
      </c>
      <c r="S129" s="816">
        <v>28</v>
      </c>
      <c r="T129" s="811">
        <v>22</v>
      </c>
      <c r="U129" s="1098">
        <f t="shared" si="46"/>
        <v>50</v>
      </c>
      <c r="V129" s="815">
        <v>25</v>
      </c>
      <c r="W129" s="811">
        <v>27</v>
      </c>
      <c r="X129" s="1101">
        <f t="shared" si="47"/>
        <v>52</v>
      </c>
      <c r="Y129" s="816">
        <v>22</v>
      </c>
      <c r="Z129" s="811">
        <v>23</v>
      </c>
      <c r="AA129" s="1101">
        <f t="shared" si="48"/>
        <v>45</v>
      </c>
      <c r="AB129" s="816">
        <v>25</v>
      </c>
      <c r="AC129" s="811">
        <v>35</v>
      </c>
      <c r="AD129" s="1101">
        <f t="shared" si="49"/>
        <v>60</v>
      </c>
      <c r="AE129" s="816">
        <f t="shared" si="57"/>
        <v>157</v>
      </c>
      <c r="AF129" s="811">
        <f t="shared" si="57"/>
        <v>162</v>
      </c>
      <c r="AG129" s="1103">
        <f t="shared" si="57"/>
        <v>319</v>
      </c>
      <c r="AH129" s="817">
        <v>23</v>
      </c>
      <c r="AI129" s="811">
        <v>8</v>
      </c>
      <c r="AJ129" s="1104">
        <f t="shared" si="60"/>
        <v>31</v>
      </c>
      <c r="AK129" s="594" t="s">
        <v>626</v>
      </c>
    </row>
    <row r="130" spans="1:37" ht="15.75" customHeight="1">
      <c r="A130" s="563"/>
      <c r="B130" s="564" t="s">
        <v>627</v>
      </c>
      <c r="C130" s="569">
        <v>1</v>
      </c>
      <c r="D130" s="570">
        <v>1</v>
      </c>
      <c r="E130" s="570">
        <v>1</v>
      </c>
      <c r="F130" s="813">
        <v>1</v>
      </c>
      <c r="G130" s="813">
        <v>1</v>
      </c>
      <c r="H130" s="811">
        <v>1</v>
      </c>
      <c r="I130" s="1101">
        <f t="shared" si="61"/>
        <v>6</v>
      </c>
      <c r="J130" s="814">
        <v>0</v>
      </c>
      <c r="K130" s="814">
        <v>4</v>
      </c>
      <c r="L130" s="1102">
        <f t="shared" si="55"/>
        <v>10</v>
      </c>
      <c r="M130" s="815">
        <v>14</v>
      </c>
      <c r="N130" s="811">
        <v>10</v>
      </c>
      <c r="O130" s="1098">
        <f t="shared" si="44"/>
        <v>24</v>
      </c>
      <c r="P130" s="816">
        <v>18</v>
      </c>
      <c r="Q130" s="811">
        <v>13</v>
      </c>
      <c r="R130" s="1098">
        <f t="shared" si="45"/>
        <v>31</v>
      </c>
      <c r="S130" s="816">
        <v>10</v>
      </c>
      <c r="T130" s="811">
        <v>19</v>
      </c>
      <c r="U130" s="1098">
        <f t="shared" si="46"/>
        <v>29</v>
      </c>
      <c r="V130" s="815">
        <v>11</v>
      </c>
      <c r="W130" s="811">
        <v>17</v>
      </c>
      <c r="X130" s="1101">
        <f t="shared" si="47"/>
        <v>28</v>
      </c>
      <c r="Y130" s="816">
        <v>19</v>
      </c>
      <c r="Z130" s="811">
        <v>11</v>
      </c>
      <c r="AA130" s="1101">
        <f t="shared" si="48"/>
        <v>30</v>
      </c>
      <c r="AB130" s="816">
        <v>14</v>
      </c>
      <c r="AC130" s="811">
        <v>13</v>
      </c>
      <c r="AD130" s="1101">
        <f t="shared" si="49"/>
        <v>27</v>
      </c>
      <c r="AE130" s="816">
        <f t="shared" si="57"/>
        <v>86</v>
      </c>
      <c r="AF130" s="811">
        <f t="shared" si="57"/>
        <v>83</v>
      </c>
      <c r="AG130" s="1103">
        <f t="shared" si="57"/>
        <v>169</v>
      </c>
      <c r="AH130" s="817">
        <v>10</v>
      </c>
      <c r="AI130" s="811">
        <v>2</v>
      </c>
      <c r="AJ130" s="1104">
        <f t="shared" si="60"/>
        <v>12</v>
      </c>
      <c r="AK130" s="594" t="s">
        <v>627</v>
      </c>
    </row>
    <row r="131" spans="1:37" ht="15.75" customHeight="1">
      <c r="A131" s="563"/>
      <c r="B131" s="564" t="s">
        <v>628</v>
      </c>
      <c r="C131" s="569">
        <v>4</v>
      </c>
      <c r="D131" s="570">
        <v>4</v>
      </c>
      <c r="E131" s="570">
        <v>4</v>
      </c>
      <c r="F131" s="813">
        <v>4</v>
      </c>
      <c r="G131" s="813">
        <v>4</v>
      </c>
      <c r="H131" s="811">
        <v>4</v>
      </c>
      <c r="I131" s="1101">
        <f t="shared" si="61"/>
        <v>24</v>
      </c>
      <c r="J131" s="814">
        <v>0</v>
      </c>
      <c r="K131" s="814">
        <v>10</v>
      </c>
      <c r="L131" s="1102">
        <f t="shared" si="55"/>
        <v>34</v>
      </c>
      <c r="M131" s="815">
        <v>57</v>
      </c>
      <c r="N131" s="811">
        <v>54</v>
      </c>
      <c r="O131" s="1098">
        <f t="shared" si="44"/>
        <v>111</v>
      </c>
      <c r="P131" s="816">
        <v>61</v>
      </c>
      <c r="Q131" s="811">
        <v>72</v>
      </c>
      <c r="R131" s="1098">
        <f t="shared" si="45"/>
        <v>133</v>
      </c>
      <c r="S131" s="816">
        <v>64</v>
      </c>
      <c r="T131" s="811">
        <v>54</v>
      </c>
      <c r="U131" s="1098">
        <f t="shared" si="46"/>
        <v>118</v>
      </c>
      <c r="V131" s="815">
        <v>57</v>
      </c>
      <c r="W131" s="811">
        <v>66</v>
      </c>
      <c r="X131" s="1101">
        <f t="shared" si="47"/>
        <v>123</v>
      </c>
      <c r="Y131" s="816">
        <v>61</v>
      </c>
      <c r="Z131" s="811">
        <v>70</v>
      </c>
      <c r="AA131" s="1101">
        <f t="shared" si="48"/>
        <v>131</v>
      </c>
      <c r="AB131" s="816">
        <v>69</v>
      </c>
      <c r="AC131" s="811">
        <v>59</v>
      </c>
      <c r="AD131" s="1101">
        <f t="shared" si="49"/>
        <v>128</v>
      </c>
      <c r="AE131" s="816">
        <f t="shared" si="57"/>
        <v>369</v>
      </c>
      <c r="AF131" s="811">
        <f t="shared" si="57"/>
        <v>375</v>
      </c>
      <c r="AG131" s="1103">
        <f t="shared" si="57"/>
        <v>744</v>
      </c>
      <c r="AH131" s="817">
        <v>30</v>
      </c>
      <c r="AI131" s="811">
        <v>20</v>
      </c>
      <c r="AJ131" s="1104">
        <f t="shared" si="60"/>
        <v>50</v>
      </c>
      <c r="AK131" s="594" t="s">
        <v>628</v>
      </c>
    </row>
    <row r="132" spans="1:37" ht="15.75" customHeight="1">
      <c r="A132" s="563"/>
      <c r="B132" s="564" t="s">
        <v>16</v>
      </c>
      <c r="C132" s="569">
        <v>3</v>
      </c>
      <c r="D132" s="570">
        <v>2</v>
      </c>
      <c r="E132" s="570">
        <v>2</v>
      </c>
      <c r="F132" s="813">
        <v>2</v>
      </c>
      <c r="G132" s="813">
        <v>2</v>
      </c>
      <c r="H132" s="811">
        <v>2</v>
      </c>
      <c r="I132" s="1101">
        <f t="shared" si="61"/>
        <v>13</v>
      </c>
      <c r="J132" s="814">
        <v>0</v>
      </c>
      <c r="K132" s="814">
        <v>9</v>
      </c>
      <c r="L132" s="1102">
        <f t="shared" si="55"/>
        <v>22</v>
      </c>
      <c r="M132" s="815">
        <v>47</v>
      </c>
      <c r="N132" s="811">
        <v>33</v>
      </c>
      <c r="O132" s="1098">
        <f t="shared" si="44"/>
        <v>80</v>
      </c>
      <c r="P132" s="816">
        <v>29</v>
      </c>
      <c r="Q132" s="811">
        <v>28</v>
      </c>
      <c r="R132" s="1098">
        <f t="shared" si="45"/>
        <v>57</v>
      </c>
      <c r="S132" s="816">
        <v>38</v>
      </c>
      <c r="T132" s="811">
        <v>35</v>
      </c>
      <c r="U132" s="1098">
        <f t="shared" si="46"/>
        <v>73</v>
      </c>
      <c r="V132" s="815">
        <v>31</v>
      </c>
      <c r="W132" s="811">
        <v>27</v>
      </c>
      <c r="X132" s="1101">
        <f t="shared" si="47"/>
        <v>58</v>
      </c>
      <c r="Y132" s="816">
        <v>39</v>
      </c>
      <c r="Z132" s="811">
        <v>36</v>
      </c>
      <c r="AA132" s="1101">
        <f t="shared" si="48"/>
        <v>75</v>
      </c>
      <c r="AB132" s="816">
        <v>42</v>
      </c>
      <c r="AC132" s="811">
        <v>31</v>
      </c>
      <c r="AD132" s="1101">
        <f t="shared" si="49"/>
        <v>73</v>
      </c>
      <c r="AE132" s="816">
        <f t="shared" si="57"/>
        <v>226</v>
      </c>
      <c r="AF132" s="811">
        <f t="shared" si="57"/>
        <v>190</v>
      </c>
      <c r="AG132" s="1103">
        <f t="shared" si="57"/>
        <v>416</v>
      </c>
      <c r="AH132" s="817">
        <v>37</v>
      </c>
      <c r="AI132" s="811">
        <v>8</v>
      </c>
      <c r="AJ132" s="1104">
        <f t="shared" si="60"/>
        <v>45</v>
      </c>
      <c r="AK132" s="594" t="s">
        <v>16</v>
      </c>
    </row>
    <row r="133" spans="1:37" ht="15.75" customHeight="1">
      <c r="A133" s="563"/>
      <c r="B133" s="564" t="s">
        <v>629</v>
      </c>
      <c r="C133" s="569">
        <v>1</v>
      </c>
      <c r="D133" s="570">
        <v>1</v>
      </c>
      <c r="E133" s="570">
        <v>1</v>
      </c>
      <c r="F133" s="813">
        <v>1</v>
      </c>
      <c r="G133" s="813">
        <v>1</v>
      </c>
      <c r="H133" s="811">
        <v>1</v>
      </c>
      <c r="I133" s="1101">
        <f t="shared" si="61"/>
        <v>6</v>
      </c>
      <c r="J133" s="814">
        <v>0</v>
      </c>
      <c r="K133" s="814">
        <v>5</v>
      </c>
      <c r="L133" s="1102">
        <f t="shared" si="55"/>
        <v>11</v>
      </c>
      <c r="M133" s="815">
        <v>9</v>
      </c>
      <c r="N133" s="811">
        <v>8</v>
      </c>
      <c r="O133" s="1098">
        <f t="shared" si="44"/>
        <v>17</v>
      </c>
      <c r="P133" s="816">
        <v>10</v>
      </c>
      <c r="Q133" s="811">
        <v>12</v>
      </c>
      <c r="R133" s="1098">
        <f t="shared" si="45"/>
        <v>22</v>
      </c>
      <c r="S133" s="816">
        <v>11</v>
      </c>
      <c r="T133" s="811">
        <v>9</v>
      </c>
      <c r="U133" s="1098">
        <f t="shared" si="46"/>
        <v>20</v>
      </c>
      <c r="V133" s="815">
        <v>11</v>
      </c>
      <c r="W133" s="811">
        <v>13</v>
      </c>
      <c r="X133" s="1101">
        <f t="shared" si="47"/>
        <v>24</v>
      </c>
      <c r="Y133" s="816">
        <v>12</v>
      </c>
      <c r="Z133" s="811">
        <v>13</v>
      </c>
      <c r="AA133" s="1101">
        <f t="shared" si="48"/>
        <v>25</v>
      </c>
      <c r="AB133" s="816">
        <v>18</v>
      </c>
      <c r="AC133" s="811">
        <v>10</v>
      </c>
      <c r="AD133" s="1101">
        <f t="shared" si="49"/>
        <v>28</v>
      </c>
      <c r="AE133" s="816">
        <f t="shared" si="57"/>
        <v>71</v>
      </c>
      <c r="AF133" s="811">
        <f t="shared" si="57"/>
        <v>65</v>
      </c>
      <c r="AG133" s="1103">
        <f t="shared" si="57"/>
        <v>136</v>
      </c>
      <c r="AH133" s="817">
        <v>15</v>
      </c>
      <c r="AI133" s="811">
        <v>6</v>
      </c>
      <c r="AJ133" s="1104">
        <f t="shared" si="60"/>
        <v>21</v>
      </c>
      <c r="AK133" s="594" t="s">
        <v>629</v>
      </c>
    </row>
    <row r="134" spans="1:37" ht="15.75" customHeight="1">
      <c r="A134" s="563"/>
      <c r="B134" s="564" t="s">
        <v>630</v>
      </c>
      <c r="C134" s="569">
        <v>1</v>
      </c>
      <c r="D134" s="570">
        <v>1</v>
      </c>
      <c r="E134" s="570">
        <v>2</v>
      </c>
      <c r="F134" s="813">
        <v>1</v>
      </c>
      <c r="G134" s="813">
        <v>1</v>
      </c>
      <c r="H134" s="811">
        <v>1</v>
      </c>
      <c r="I134" s="1101">
        <f t="shared" si="61"/>
        <v>7</v>
      </c>
      <c r="J134" s="814">
        <v>0</v>
      </c>
      <c r="K134" s="814">
        <v>4</v>
      </c>
      <c r="L134" s="1102">
        <f t="shared" si="55"/>
        <v>11</v>
      </c>
      <c r="M134" s="833">
        <v>17</v>
      </c>
      <c r="N134" s="834">
        <v>20</v>
      </c>
      <c r="O134" s="1140">
        <f t="shared" si="44"/>
        <v>37</v>
      </c>
      <c r="P134" s="835">
        <v>15</v>
      </c>
      <c r="Q134" s="834">
        <v>17</v>
      </c>
      <c r="R134" s="1140">
        <f t="shared" si="45"/>
        <v>32</v>
      </c>
      <c r="S134" s="835">
        <v>21</v>
      </c>
      <c r="T134" s="834">
        <v>25</v>
      </c>
      <c r="U134" s="1140">
        <f t="shared" si="46"/>
        <v>46</v>
      </c>
      <c r="V134" s="833">
        <v>22</v>
      </c>
      <c r="W134" s="834">
        <v>10</v>
      </c>
      <c r="X134" s="1141">
        <f t="shared" si="47"/>
        <v>32</v>
      </c>
      <c r="Y134" s="835">
        <v>14</v>
      </c>
      <c r="Z134" s="834">
        <v>21</v>
      </c>
      <c r="AA134" s="1141">
        <f t="shared" si="48"/>
        <v>35</v>
      </c>
      <c r="AB134" s="835">
        <v>21</v>
      </c>
      <c r="AC134" s="834">
        <v>20</v>
      </c>
      <c r="AD134" s="1141">
        <f t="shared" si="49"/>
        <v>41</v>
      </c>
      <c r="AE134" s="816">
        <f t="shared" si="57"/>
        <v>110</v>
      </c>
      <c r="AF134" s="811">
        <f t="shared" si="57"/>
        <v>113</v>
      </c>
      <c r="AG134" s="1103">
        <f t="shared" si="57"/>
        <v>223</v>
      </c>
      <c r="AH134" s="817">
        <v>18</v>
      </c>
      <c r="AI134" s="811">
        <v>7</v>
      </c>
      <c r="AJ134" s="1104">
        <f t="shared" si="60"/>
        <v>25</v>
      </c>
      <c r="AK134" s="594" t="s">
        <v>630</v>
      </c>
    </row>
    <row r="135" spans="1:37" ht="15.75" customHeight="1" thickBot="1">
      <c r="A135" s="591" t="s">
        <v>631</v>
      </c>
      <c r="B135" s="592"/>
      <c r="C135" s="1154">
        <f>SUM(C127:C134)</f>
        <v>15</v>
      </c>
      <c r="D135" s="1155">
        <f t="shared" ref="D135:AC135" si="62">SUM(D127:D134)</f>
        <v>14</v>
      </c>
      <c r="E135" s="1155">
        <f t="shared" si="62"/>
        <v>15</v>
      </c>
      <c r="F135" s="1156">
        <f t="shared" si="62"/>
        <v>14</v>
      </c>
      <c r="G135" s="1156">
        <f t="shared" si="62"/>
        <v>14</v>
      </c>
      <c r="H135" s="1157">
        <f t="shared" si="62"/>
        <v>13</v>
      </c>
      <c r="I135" s="1158">
        <f t="shared" si="62"/>
        <v>85</v>
      </c>
      <c r="J135" s="1158">
        <f t="shared" si="62"/>
        <v>1</v>
      </c>
      <c r="K135" s="1158">
        <f t="shared" si="62"/>
        <v>49</v>
      </c>
      <c r="L135" s="1159">
        <f t="shared" si="55"/>
        <v>135</v>
      </c>
      <c r="M135" s="1160">
        <f t="shared" si="62"/>
        <v>220</v>
      </c>
      <c r="N135" s="1157">
        <f t="shared" si="62"/>
        <v>189</v>
      </c>
      <c r="O135" s="1158">
        <f t="shared" si="44"/>
        <v>409</v>
      </c>
      <c r="P135" s="1161">
        <f t="shared" si="62"/>
        <v>191</v>
      </c>
      <c r="Q135" s="1157">
        <f t="shared" si="62"/>
        <v>225</v>
      </c>
      <c r="R135" s="1162">
        <f t="shared" si="45"/>
        <v>416</v>
      </c>
      <c r="S135" s="1161">
        <f t="shared" si="62"/>
        <v>220</v>
      </c>
      <c r="T135" s="1157">
        <f t="shared" si="62"/>
        <v>212</v>
      </c>
      <c r="U135" s="1162">
        <f t="shared" si="46"/>
        <v>432</v>
      </c>
      <c r="V135" s="1160">
        <f t="shared" si="62"/>
        <v>199</v>
      </c>
      <c r="W135" s="1157">
        <f t="shared" si="62"/>
        <v>202</v>
      </c>
      <c r="X135" s="1158">
        <f t="shared" si="47"/>
        <v>401</v>
      </c>
      <c r="Y135" s="1161">
        <f t="shared" si="62"/>
        <v>216</v>
      </c>
      <c r="Z135" s="1157">
        <f t="shared" si="62"/>
        <v>216</v>
      </c>
      <c r="AA135" s="1158">
        <f t="shared" si="48"/>
        <v>432</v>
      </c>
      <c r="AB135" s="1161">
        <f t="shared" si="62"/>
        <v>227</v>
      </c>
      <c r="AC135" s="1157">
        <f t="shared" si="62"/>
        <v>210</v>
      </c>
      <c r="AD135" s="1158">
        <f t="shared" si="49"/>
        <v>437</v>
      </c>
      <c r="AE135" s="1161">
        <f t="shared" ref="AE135:AG144" si="63">SUM(M135,P135,S135,V135,Y135,AB135)</f>
        <v>1273</v>
      </c>
      <c r="AF135" s="1157">
        <f t="shared" si="63"/>
        <v>1254</v>
      </c>
      <c r="AG135" s="1163">
        <f t="shared" si="63"/>
        <v>2527</v>
      </c>
      <c r="AH135" s="1164">
        <f>SUM(AH127:AH134)</f>
        <v>174</v>
      </c>
      <c r="AI135" s="1157">
        <f>SUM(AI127:AI134)</f>
        <v>69</v>
      </c>
      <c r="AJ135" s="1165">
        <f>SUM(AJ127:AJ134)</f>
        <v>243</v>
      </c>
      <c r="AK135" s="596" t="s">
        <v>631</v>
      </c>
    </row>
    <row r="136" spans="1:37" ht="15.75" customHeight="1">
      <c r="A136" s="563" t="s">
        <v>632</v>
      </c>
      <c r="B136" s="564" t="s">
        <v>633</v>
      </c>
      <c r="C136" s="569">
        <v>2</v>
      </c>
      <c r="D136" s="570">
        <v>3</v>
      </c>
      <c r="E136" s="570">
        <v>2</v>
      </c>
      <c r="F136" s="813">
        <v>3</v>
      </c>
      <c r="G136" s="813">
        <v>2</v>
      </c>
      <c r="H136" s="811">
        <v>2</v>
      </c>
      <c r="I136" s="1101">
        <f>SUM(C136:H136)</f>
        <v>14</v>
      </c>
      <c r="J136" s="814">
        <v>0</v>
      </c>
      <c r="K136" s="814">
        <v>4</v>
      </c>
      <c r="L136" s="1102">
        <f t="shared" si="55"/>
        <v>18</v>
      </c>
      <c r="M136" s="809">
        <v>37</v>
      </c>
      <c r="N136" s="807">
        <v>34</v>
      </c>
      <c r="O136" s="1097">
        <f t="shared" si="44"/>
        <v>71</v>
      </c>
      <c r="P136" s="810">
        <v>43</v>
      </c>
      <c r="Q136" s="807">
        <v>42</v>
      </c>
      <c r="R136" s="1097">
        <f t="shared" si="45"/>
        <v>85</v>
      </c>
      <c r="S136" s="810">
        <v>29</v>
      </c>
      <c r="T136" s="807">
        <v>37</v>
      </c>
      <c r="U136" s="1097">
        <f t="shared" si="46"/>
        <v>66</v>
      </c>
      <c r="V136" s="809">
        <v>41</v>
      </c>
      <c r="W136" s="807">
        <v>43</v>
      </c>
      <c r="X136" s="1095">
        <f t="shared" si="47"/>
        <v>84</v>
      </c>
      <c r="Y136" s="810">
        <v>37</v>
      </c>
      <c r="Z136" s="807">
        <v>29</v>
      </c>
      <c r="AA136" s="1095">
        <f t="shared" si="48"/>
        <v>66</v>
      </c>
      <c r="AB136" s="810">
        <v>38</v>
      </c>
      <c r="AC136" s="807">
        <v>33</v>
      </c>
      <c r="AD136" s="1095">
        <f t="shared" si="49"/>
        <v>71</v>
      </c>
      <c r="AE136" s="816">
        <f t="shared" si="63"/>
        <v>225</v>
      </c>
      <c r="AF136" s="811">
        <f t="shared" si="63"/>
        <v>218</v>
      </c>
      <c r="AG136" s="1103">
        <f t="shared" si="63"/>
        <v>443</v>
      </c>
      <c r="AH136" s="817">
        <v>20</v>
      </c>
      <c r="AI136" s="811">
        <v>5</v>
      </c>
      <c r="AJ136" s="1104">
        <f t="shared" ref="AJ136:AJ144" si="64">SUM(AH136:AI136)</f>
        <v>25</v>
      </c>
      <c r="AK136" s="594" t="s">
        <v>634</v>
      </c>
    </row>
    <row r="137" spans="1:37" ht="15.75" customHeight="1">
      <c r="A137" s="568">
        <v>9</v>
      </c>
      <c r="B137" s="564" t="s">
        <v>635</v>
      </c>
      <c r="C137" s="569">
        <v>0</v>
      </c>
      <c r="D137" s="570">
        <v>0</v>
      </c>
      <c r="E137" s="570">
        <v>0</v>
      </c>
      <c r="F137" s="813">
        <v>0</v>
      </c>
      <c r="G137" s="813">
        <v>0</v>
      </c>
      <c r="H137" s="811">
        <v>0</v>
      </c>
      <c r="I137" s="1101">
        <f t="shared" ref="I137:I144" si="65">SUM(C137:H137)</f>
        <v>0</v>
      </c>
      <c r="J137" s="814">
        <v>3</v>
      </c>
      <c r="K137" s="814">
        <v>1</v>
      </c>
      <c r="L137" s="1102">
        <f t="shared" si="55"/>
        <v>4</v>
      </c>
      <c r="M137" s="815">
        <v>2</v>
      </c>
      <c r="N137" s="811">
        <v>0</v>
      </c>
      <c r="O137" s="1098">
        <f t="shared" si="44"/>
        <v>2</v>
      </c>
      <c r="P137" s="816">
        <v>2</v>
      </c>
      <c r="Q137" s="811">
        <v>3</v>
      </c>
      <c r="R137" s="1098">
        <f t="shared" si="45"/>
        <v>5</v>
      </c>
      <c r="S137" s="816">
        <v>2</v>
      </c>
      <c r="T137" s="811">
        <v>2</v>
      </c>
      <c r="U137" s="1098">
        <f t="shared" si="46"/>
        <v>4</v>
      </c>
      <c r="V137" s="815">
        <v>1</v>
      </c>
      <c r="W137" s="811">
        <v>1</v>
      </c>
      <c r="X137" s="1101">
        <f t="shared" si="47"/>
        <v>2</v>
      </c>
      <c r="Y137" s="816">
        <v>2</v>
      </c>
      <c r="Z137" s="811">
        <v>4</v>
      </c>
      <c r="AA137" s="1101">
        <f t="shared" si="48"/>
        <v>6</v>
      </c>
      <c r="AB137" s="816">
        <v>1</v>
      </c>
      <c r="AC137" s="811">
        <v>1</v>
      </c>
      <c r="AD137" s="1101">
        <f t="shared" si="49"/>
        <v>2</v>
      </c>
      <c r="AE137" s="816">
        <f t="shared" si="63"/>
        <v>10</v>
      </c>
      <c r="AF137" s="811">
        <f t="shared" si="63"/>
        <v>11</v>
      </c>
      <c r="AG137" s="1103">
        <f t="shared" si="63"/>
        <v>21</v>
      </c>
      <c r="AH137" s="817">
        <v>1</v>
      </c>
      <c r="AI137" s="811">
        <v>0</v>
      </c>
      <c r="AJ137" s="1104">
        <f t="shared" si="64"/>
        <v>1</v>
      </c>
      <c r="AK137" s="594" t="s">
        <v>635</v>
      </c>
    </row>
    <row r="138" spans="1:37" ht="15.75" customHeight="1">
      <c r="A138" s="577" t="s">
        <v>615</v>
      </c>
      <c r="B138" s="564" t="s">
        <v>636</v>
      </c>
      <c r="C138" s="569">
        <v>1</v>
      </c>
      <c r="D138" s="570">
        <v>1</v>
      </c>
      <c r="E138" s="570">
        <v>1</v>
      </c>
      <c r="F138" s="813">
        <v>1</v>
      </c>
      <c r="G138" s="813">
        <v>1</v>
      </c>
      <c r="H138" s="811">
        <v>1</v>
      </c>
      <c r="I138" s="1101">
        <f t="shared" si="65"/>
        <v>6</v>
      </c>
      <c r="J138" s="814">
        <v>0</v>
      </c>
      <c r="K138" s="814">
        <v>2</v>
      </c>
      <c r="L138" s="1102">
        <f t="shared" si="55"/>
        <v>8</v>
      </c>
      <c r="M138" s="815">
        <v>3</v>
      </c>
      <c r="N138" s="811">
        <v>9</v>
      </c>
      <c r="O138" s="1098">
        <f t="shared" si="44"/>
        <v>12</v>
      </c>
      <c r="P138" s="816">
        <v>4</v>
      </c>
      <c r="Q138" s="811">
        <v>5</v>
      </c>
      <c r="R138" s="1098">
        <f t="shared" si="45"/>
        <v>9</v>
      </c>
      <c r="S138" s="816">
        <v>10</v>
      </c>
      <c r="T138" s="811">
        <v>4</v>
      </c>
      <c r="U138" s="1098">
        <f t="shared" si="46"/>
        <v>14</v>
      </c>
      <c r="V138" s="815">
        <v>9</v>
      </c>
      <c r="W138" s="811">
        <v>4</v>
      </c>
      <c r="X138" s="1101">
        <f t="shared" si="47"/>
        <v>13</v>
      </c>
      <c r="Y138" s="816">
        <v>12</v>
      </c>
      <c r="Z138" s="811">
        <v>5</v>
      </c>
      <c r="AA138" s="1101">
        <f t="shared" si="48"/>
        <v>17</v>
      </c>
      <c r="AB138" s="816">
        <v>5</v>
      </c>
      <c r="AC138" s="811">
        <v>8</v>
      </c>
      <c r="AD138" s="1101">
        <f t="shared" si="49"/>
        <v>13</v>
      </c>
      <c r="AE138" s="816">
        <f t="shared" si="63"/>
        <v>43</v>
      </c>
      <c r="AF138" s="811">
        <f t="shared" si="63"/>
        <v>35</v>
      </c>
      <c r="AG138" s="1103">
        <f t="shared" si="63"/>
        <v>78</v>
      </c>
      <c r="AH138" s="817">
        <v>5</v>
      </c>
      <c r="AI138" s="811">
        <v>0</v>
      </c>
      <c r="AJ138" s="1104">
        <f t="shared" si="64"/>
        <v>5</v>
      </c>
      <c r="AK138" s="594" t="s">
        <v>636</v>
      </c>
    </row>
    <row r="139" spans="1:37" ht="15.75" customHeight="1">
      <c r="A139" s="563"/>
      <c r="B139" s="572" t="s">
        <v>637</v>
      </c>
      <c r="C139" s="569">
        <v>1</v>
      </c>
      <c r="D139" s="570">
        <v>1</v>
      </c>
      <c r="E139" s="570">
        <v>1</v>
      </c>
      <c r="F139" s="813">
        <v>1</v>
      </c>
      <c r="G139" s="813">
        <v>1</v>
      </c>
      <c r="H139" s="811">
        <v>1</v>
      </c>
      <c r="I139" s="1098">
        <f t="shared" si="65"/>
        <v>6</v>
      </c>
      <c r="J139" s="814">
        <v>0</v>
      </c>
      <c r="K139" s="814">
        <v>2</v>
      </c>
      <c r="L139" s="1102">
        <f t="shared" si="55"/>
        <v>8</v>
      </c>
      <c r="M139" s="815">
        <v>15</v>
      </c>
      <c r="N139" s="811">
        <v>10</v>
      </c>
      <c r="O139" s="1098">
        <f t="shared" si="44"/>
        <v>25</v>
      </c>
      <c r="P139" s="816">
        <v>14</v>
      </c>
      <c r="Q139" s="811">
        <v>19</v>
      </c>
      <c r="R139" s="1098">
        <f t="shared" si="45"/>
        <v>33</v>
      </c>
      <c r="S139" s="816">
        <v>12</v>
      </c>
      <c r="T139" s="811">
        <v>11</v>
      </c>
      <c r="U139" s="1098">
        <f t="shared" si="46"/>
        <v>23</v>
      </c>
      <c r="V139" s="815">
        <v>13</v>
      </c>
      <c r="W139" s="811">
        <v>14</v>
      </c>
      <c r="X139" s="1101">
        <f t="shared" si="47"/>
        <v>27</v>
      </c>
      <c r="Y139" s="816">
        <v>15</v>
      </c>
      <c r="Z139" s="811">
        <v>16</v>
      </c>
      <c r="AA139" s="1101">
        <f t="shared" si="48"/>
        <v>31</v>
      </c>
      <c r="AB139" s="816">
        <v>12</v>
      </c>
      <c r="AC139" s="811">
        <v>13</v>
      </c>
      <c r="AD139" s="1101">
        <f t="shared" si="49"/>
        <v>25</v>
      </c>
      <c r="AE139" s="816">
        <f t="shared" si="63"/>
        <v>81</v>
      </c>
      <c r="AF139" s="811">
        <f t="shared" si="63"/>
        <v>83</v>
      </c>
      <c r="AG139" s="1103">
        <f t="shared" si="63"/>
        <v>164</v>
      </c>
      <c r="AH139" s="817">
        <v>3</v>
      </c>
      <c r="AI139" s="811">
        <v>1</v>
      </c>
      <c r="AJ139" s="1104">
        <f t="shared" si="64"/>
        <v>4</v>
      </c>
      <c r="AK139" s="594" t="s">
        <v>637</v>
      </c>
    </row>
    <row r="140" spans="1:37" ht="15.75" customHeight="1">
      <c r="A140" s="563"/>
      <c r="B140" s="564" t="s">
        <v>638</v>
      </c>
      <c r="C140" s="569">
        <v>1</v>
      </c>
      <c r="D140" s="570">
        <v>1</v>
      </c>
      <c r="E140" s="570">
        <v>1</v>
      </c>
      <c r="F140" s="813">
        <v>1</v>
      </c>
      <c r="G140" s="813">
        <v>2</v>
      </c>
      <c r="H140" s="811">
        <v>1</v>
      </c>
      <c r="I140" s="1101">
        <f t="shared" si="65"/>
        <v>7</v>
      </c>
      <c r="J140" s="814">
        <v>0</v>
      </c>
      <c r="K140" s="814">
        <v>4</v>
      </c>
      <c r="L140" s="1102">
        <f t="shared" si="55"/>
        <v>11</v>
      </c>
      <c r="M140" s="815">
        <v>7</v>
      </c>
      <c r="N140" s="811">
        <v>13</v>
      </c>
      <c r="O140" s="1098">
        <f t="shared" si="44"/>
        <v>20</v>
      </c>
      <c r="P140" s="816">
        <v>16</v>
      </c>
      <c r="Q140" s="811">
        <v>12</v>
      </c>
      <c r="R140" s="1098">
        <f t="shared" si="45"/>
        <v>28</v>
      </c>
      <c r="S140" s="816">
        <v>19</v>
      </c>
      <c r="T140" s="811">
        <v>18</v>
      </c>
      <c r="U140" s="1098">
        <f t="shared" si="46"/>
        <v>37</v>
      </c>
      <c r="V140" s="815">
        <v>13</v>
      </c>
      <c r="W140" s="811">
        <v>18</v>
      </c>
      <c r="X140" s="1101">
        <f t="shared" si="47"/>
        <v>31</v>
      </c>
      <c r="Y140" s="816">
        <v>17</v>
      </c>
      <c r="Z140" s="811">
        <v>26</v>
      </c>
      <c r="AA140" s="1101">
        <f t="shared" si="48"/>
        <v>43</v>
      </c>
      <c r="AB140" s="816">
        <v>17</v>
      </c>
      <c r="AC140" s="811">
        <v>13</v>
      </c>
      <c r="AD140" s="1101">
        <f t="shared" si="49"/>
        <v>30</v>
      </c>
      <c r="AE140" s="816">
        <f t="shared" si="63"/>
        <v>89</v>
      </c>
      <c r="AF140" s="811">
        <f t="shared" si="63"/>
        <v>100</v>
      </c>
      <c r="AG140" s="1103">
        <f t="shared" si="63"/>
        <v>189</v>
      </c>
      <c r="AH140" s="817">
        <v>18</v>
      </c>
      <c r="AI140" s="811">
        <v>2</v>
      </c>
      <c r="AJ140" s="1104">
        <f t="shared" si="64"/>
        <v>20</v>
      </c>
      <c r="AK140" s="594" t="s">
        <v>638</v>
      </c>
    </row>
    <row r="141" spans="1:37" s="588" customFormat="1" ht="15.75" customHeight="1" thickBot="1">
      <c r="A141" s="600"/>
      <c r="B141" s="601" t="s">
        <v>639</v>
      </c>
      <c r="C141" s="602">
        <v>0</v>
      </c>
      <c r="D141" s="603">
        <v>0</v>
      </c>
      <c r="E141" s="603">
        <v>0</v>
      </c>
      <c r="F141" s="836">
        <v>0</v>
      </c>
      <c r="G141" s="836">
        <v>0</v>
      </c>
      <c r="H141" s="837">
        <v>0</v>
      </c>
      <c r="I141" s="1168">
        <f t="shared" si="65"/>
        <v>0</v>
      </c>
      <c r="J141" s="838">
        <v>1</v>
      </c>
      <c r="K141" s="838">
        <v>0</v>
      </c>
      <c r="L141" s="1169">
        <f t="shared" si="55"/>
        <v>1</v>
      </c>
      <c r="M141" s="839">
        <v>0</v>
      </c>
      <c r="N141" s="837">
        <v>1</v>
      </c>
      <c r="O141" s="1170">
        <f t="shared" si="44"/>
        <v>1</v>
      </c>
      <c r="P141" s="840">
        <v>2</v>
      </c>
      <c r="Q141" s="837">
        <v>2</v>
      </c>
      <c r="R141" s="1170">
        <f t="shared" si="45"/>
        <v>4</v>
      </c>
      <c r="S141" s="840">
        <v>0</v>
      </c>
      <c r="T141" s="837">
        <v>0</v>
      </c>
      <c r="U141" s="1170">
        <f t="shared" si="46"/>
        <v>0</v>
      </c>
      <c r="V141" s="839">
        <v>0</v>
      </c>
      <c r="W141" s="837">
        <v>0</v>
      </c>
      <c r="X141" s="1168">
        <f t="shared" si="47"/>
        <v>0</v>
      </c>
      <c r="Y141" s="840">
        <v>0</v>
      </c>
      <c r="Z141" s="837">
        <v>0</v>
      </c>
      <c r="AA141" s="1168">
        <f t="shared" si="48"/>
        <v>0</v>
      </c>
      <c r="AB141" s="840">
        <v>0</v>
      </c>
      <c r="AC141" s="837">
        <v>0</v>
      </c>
      <c r="AD141" s="1168">
        <f t="shared" si="49"/>
        <v>0</v>
      </c>
      <c r="AE141" s="840">
        <f t="shared" si="63"/>
        <v>2</v>
      </c>
      <c r="AF141" s="837">
        <f t="shared" si="63"/>
        <v>3</v>
      </c>
      <c r="AG141" s="1171">
        <f t="shared" si="63"/>
        <v>5</v>
      </c>
      <c r="AH141" s="841">
        <v>0</v>
      </c>
      <c r="AI141" s="837">
        <v>0</v>
      </c>
      <c r="AJ141" s="1172">
        <f t="shared" si="64"/>
        <v>0</v>
      </c>
      <c r="AK141" s="604" t="s">
        <v>639</v>
      </c>
    </row>
    <row r="142" spans="1:37" ht="15.75" customHeight="1">
      <c r="A142" s="563"/>
      <c r="B142" s="564" t="s">
        <v>640</v>
      </c>
      <c r="C142" s="569">
        <v>1</v>
      </c>
      <c r="D142" s="570">
        <v>1</v>
      </c>
      <c r="E142" s="570">
        <v>2</v>
      </c>
      <c r="F142" s="813">
        <v>1</v>
      </c>
      <c r="G142" s="813">
        <v>1</v>
      </c>
      <c r="H142" s="811">
        <v>2</v>
      </c>
      <c r="I142" s="1098">
        <f t="shared" si="65"/>
        <v>8</v>
      </c>
      <c r="J142" s="814">
        <v>0</v>
      </c>
      <c r="K142" s="814">
        <v>2</v>
      </c>
      <c r="L142" s="1102">
        <f t="shared" si="55"/>
        <v>10</v>
      </c>
      <c r="M142" s="815">
        <v>16</v>
      </c>
      <c r="N142" s="811">
        <v>12</v>
      </c>
      <c r="O142" s="1098">
        <f t="shared" si="44"/>
        <v>28</v>
      </c>
      <c r="P142" s="816">
        <v>14</v>
      </c>
      <c r="Q142" s="811">
        <v>14</v>
      </c>
      <c r="R142" s="1098">
        <f t="shared" si="45"/>
        <v>28</v>
      </c>
      <c r="S142" s="816">
        <v>18</v>
      </c>
      <c r="T142" s="811">
        <v>18</v>
      </c>
      <c r="U142" s="1098">
        <f t="shared" si="46"/>
        <v>36</v>
      </c>
      <c r="V142" s="815">
        <v>13</v>
      </c>
      <c r="W142" s="811">
        <v>12</v>
      </c>
      <c r="X142" s="1101">
        <f t="shared" si="47"/>
        <v>25</v>
      </c>
      <c r="Y142" s="816">
        <v>12</v>
      </c>
      <c r="Z142" s="811">
        <v>18</v>
      </c>
      <c r="AA142" s="1101">
        <f t="shared" si="48"/>
        <v>30</v>
      </c>
      <c r="AB142" s="816">
        <v>17</v>
      </c>
      <c r="AC142" s="811">
        <v>21</v>
      </c>
      <c r="AD142" s="1101">
        <f t="shared" si="49"/>
        <v>38</v>
      </c>
      <c r="AE142" s="816">
        <f t="shared" si="63"/>
        <v>90</v>
      </c>
      <c r="AF142" s="811">
        <f t="shared" si="63"/>
        <v>95</v>
      </c>
      <c r="AG142" s="1103">
        <f t="shared" si="63"/>
        <v>185</v>
      </c>
      <c r="AH142" s="817">
        <v>4</v>
      </c>
      <c r="AI142" s="811">
        <v>1</v>
      </c>
      <c r="AJ142" s="1104">
        <f t="shared" si="64"/>
        <v>5</v>
      </c>
      <c r="AK142" s="594" t="s">
        <v>640</v>
      </c>
    </row>
    <row r="143" spans="1:37" ht="15.75" customHeight="1">
      <c r="A143" s="563"/>
      <c r="B143" s="564" t="s">
        <v>641</v>
      </c>
      <c r="C143" s="569">
        <v>1</v>
      </c>
      <c r="D143" s="570">
        <v>1</v>
      </c>
      <c r="E143" s="570">
        <v>1</v>
      </c>
      <c r="F143" s="813">
        <v>1</v>
      </c>
      <c r="G143" s="813">
        <v>1</v>
      </c>
      <c r="H143" s="811">
        <v>1</v>
      </c>
      <c r="I143" s="1101">
        <f t="shared" si="65"/>
        <v>6</v>
      </c>
      <c r="J143" s="814">
        <v>0</v>
      </c>
      <c r="K143" s="814">
        <v>4</v>
      </c>
      <c r="L143" s="1102">
        <f t="shared" si="55"/>
        <v>10</v>
      </c>
      <c r="M143" s="815">
        <v>5</v>
      </c>
      <c r="N143" s="811">
        <v>11</v>
      </c>
      <c r="O143" s="1098">
        <f t="shared" si="44"/>
        <v>16</v>
      </c>
      <c r="P143" s="816">
        <v>12</v>
      </c>
      <c r="Q143" s="811">
        <v>9</v>
      </c>
      <c r="R143" s="1098">
        <f t="shared" si="45"/>
        <v>21</v>
      </c>
      <c r="S143" s="816">
        <v>12</v>
      </c>
      <c r="T143" s="811">
        <v>12</v>
      </c>
      <c r="U143" s="1098">
        <f t="shared" si="46"/>
        <v>24</v>
      </c>
      <c r="V143" s="815">
        <v>10</v>
      </c>
      <c r="W143" s="811">
        <v>11</v>
      </c>
      <c r="X143" s="1101">
        <f t="shared" si="47"/>
        <v>21</v>
      </c>
      <c r="Y143" s="816">
        <v>16</v>
      </c>
      <c r="Z143" s="811">
        <v>13</v>
      </c>
      <c r="AA143" s="1101">
        <f>SUM(Y143,Z143)</f>
        <v>29</v>
      </c>
      <c r="AB143" s="816">
        <v>14</v>
      </c>
      <c r="AC143" s="811">
        <v>12</v>
      </c>
      <c r="AD143" s="1101">
        <f t="shared" si="49"/>
        <v>26</v>
      </c>
      <c r="AE143" s="816">
        <f t="shared" si="63"/>
        <v>69</v>
      </c>
      <c r="AF143" s="811">
        <f t="shared" si="63"/>
        <v>68</v>
      </c>
      <c r="AG143" s="1103">
        <f t="shared" si="63"/>
        <v>137</v>
      </c>
      <c r="AH143" s="817">
        <v>11</v>
      </c>
      <c r="AI143" s="811">
        <v>4</v>
      </c>
      <c r="AJ143" s="1104">
        <f t="shared" si="64"/>
        <v>15</v>
      </c>
      <c r="AK143" s="594" t="s">
        <v>641</v>
      </c>
    </row>
    <row r="144" spans="1:37" ht="15.75" customHeight="1">
      <c r="A144" s="563"/>
      <c r="B144" s="564" t="s">
        <v>642</v>
      </c>
      <c r="C144" s="569">
        <v>1</v>
      </c>
      <c r="D144" s="570">
        <v>1</v>
      </c>
      <c r="E144" s="570">
        <v>1</v>
      </c>
      <c r="F144" s="813">
        <v>1</v>
      </c>
      <c r="G144" s="813">
        <v>1</v>
      </c>
      <c r="H144" s="811">
        <v>1</v>
      </c>
      <c r="I144" s="1101">
        <f t="shared" si="65"/>
        <v>6</v>
      </c>
      <c r="J144" s="814">
        <v>0</v>
      </c>
      <c r="K144" s="814">
        <v>2</v>
      </c>
      <c r="L144" s="1102">
        <f t="shared" si="55"/>
        <v>8</v>
      </c>
      <c r="M144" s="815">
        <v>6</v>
      </c>
      <c r="N144" s="811">
        <v>14</v>
      </c>
      <c r="O144" s="1098">
        <f t="shared" si="44"/>
        <v>20</v>
      </c>
      <c r="P144" s="816">
        <v>6</v>
      </c>
      <c r="Q144" s="811">
        <v>8</v>
      </c>
      <c r="R144" s="1098">
        <f t="shared" si="45"/>
        <v>14</v>
      </c>
      <c r="S144" s="816">
        <v>10</v>
      </c>
      <c r="T144" s="811">
        <v>14</v>
      </c>
      <c r="U144" s="1098">
        <f t="shared" si="46"/>
        <v>24</v>
      </c>
      <c r="V144" s="815">
        <v>9</v>
      </c>
      <c r="W144" s="811">
        <v>13</v>
      </c>
      <c r="X144" s="1101">
        <f t="shared" si="47"/>
        <v>22</v>
      </c>
      <c r="Y144" s="816">
        <v>12</v>
      </c>
      <c r="Z144" s="811">
        <v>6</v>
      </c>
      <c r="AA144" s="1101">
        <f>SUM(Y144,Z144)</f>
        <v>18</v>
      </c>
      <c r="AB144" s="816">
        <v>5</v>
      </c>
      <c r="AC144" s="811">
        <v>8</v>
      </c>
      <c r="AD144" s="1101">
        <f t="shared" si="49"/>
        <v>13</v>
      </c>
      <c r="AE144" s="816">
        <f t="shared" si="63"/>
        <v>48</v>
      </c>
      <c r="AF144" s="811">
        <f>SUM(N144,Q144,T144,W144,Z144,AC144)</f>
        <v>63</v>
      </c>
      <c r="AG144" s="1103">
        <f t="shared" si="63"/>
        <v>111</v>
      </c>
      <c r="AH144" s="817">
        <v>4</v>
      </c>
      <c r="AI144" s="811">
        <v>3</v>
      </c>
      <c r="AJ144" s="1104">
        <f t="shared" si="64"/>
        <v>7</v>
      </c>
      <c r="AK144" s="594" t="s">
        <v>642</v>
      </c>
    </row>
    <row r="145" spans="1:37" ht="15.75" customHeight="1" thickBot="1">
      <c r="A145" s="591" t="s">
        <v>643</v>
      </c>
      <c r="B145" s="592"/>
      <c r="C145" s="1154">
        <f t="shared" ref="C145:AJ145" si="66">SUM(C136:C144)</f>
        <v>8</v>
      </c>
      <c r="D145" s="1155">
        <f t="shared" si="66"/>
        <v>9</v>
      </c>
      <c r="E145" s="1155">
        <f t="shared" si="66"/>
        <v>9</v>
      </c>
      <c r="F145" s="1156">
        <f t="shared" si="66"/>
        <v>9</v>
      </c>
      <c r="G145" s="1156">
        <f t="shared" si="66"/>
        <v>9</v>
      </c>
      <c r="H145" s="1157">
        <f t="shared" si="66"/>
        <v>9</v>
      </c>
      <c r="I145" s="1158">
        <f t="shared" si="66"/>
        <v>53</v>
      </c>
      <c r="J145" s="1158">
        <f t="shared" si="66"/>
        <v>4</v>
      </c>
      <c r="K145" s="1158">
        <f t="shared" si="66"/>
        <v>21</v>
      </c>
      <c r="L145" s="1159">
        <f t="shared" si="66"/>
        <v>78</v>
      </c>
      <c r="M145" s="1160">
        <f t="shared" si="66"/>
        <v>91</v>
      </c>
      <c r="N145" s="1157">
        <f t="shared" si="66"/>
        <v>104</v>
      </c>
      <c r="O145" s="1158">
        <f t="shared" si="66"/>
        <v>195</v>
      </c>
      <c r="P145" s="1161">
        <f t="shared" si="66"/>
        <v>113</v>
      </c>
      <c r="Q145" s="1157">
        <f t="shared" si="66"/>
        <v>114</v>
      </c>
      <c r="R145" s="1162">
        <f t="shared" si="66"/>
        <v>227</v>
      </c>
      <c r="S145" s="1161">
        <f t="shared" si="66"/>
        <v>112</v>
      </c>
      <c r="T145" s="1157">
        <f t="shared" si="66"/>
        <v>116</v>
      </c>
      <c r="U145" s="1162">
        <f t="shared" si="66"/>
        <v>228</v>
      </c>
      <c r="V145" s="1160">
        <f t="shared" si="66"/>
        <v>109</v>
      </c>
      <c r="W145" s="1157">
        <f t="shared" si="66"/>
        <v>116</v>
      </c>
      <c r="X145" s="1158">
        <f t="shared" si="66"/>
        <v>225</v>
      </c>
      <c r="Y145" s="1161">
        <f t="shared" si="66"/>
        <v>123</v>
      </c>
      <c r="Z145" s="1157">
        <f t="shared" si="66"/>
        <v>117</v>
      </c>
      <c r="AA145" s="1158">
        <f t="shared" si="66"/>
        <v>240</v>
      </c>
      <c r="AB145" s="1161">
        <f t="shared" si="66"/>
        <v>109</v>
      </c>
      <c r="AC145" s="1157">
        <f t="shared" si="66"/>
        <v>109</v>
      </c>
      <c r="AD145" s="1158">
        <f t="shared" si="66"/>
        <v>218</v>
      </c>
      <c r="AE145" s="1161">
        <f t="shared" si="66"/>
        <v>657</v>
      </c>
      <c r="AF145" s="1157">
        <f t="shared" si="66"/>
        <v>676</v>
      </c>
      <c r="AG145" s="1163">
        <f t="shared" si="66"/>
        <v>1333</v>
      </c>
      <c r="AH145" s="1164">
        <f t="shared" si="66"/>
        <v>66</v>
      </c>
      <c r="AI145" s="1157">
        <f t="shared" si="66"/>
        <v>16</v>
      </c>
      <c r="AJ145" s="1165">
        <f t="shared" si="66"/>
        <v>82</v>
      </c>
      <c r="AK145" s="596" t="s">
        <v>643</v>
      </c>
    </row>
    <row r="146" spans="1:37" ht="15.75" customHeight="1">
      <c r="A146" s="563" t="s">
        <v>644</v>
      </c>
      <c r="B146" s="564" t="s">
        <v>17</v>
      </c>
      <c r="C146" s="569">
        <v>3</v>
      </c>
      <c r="D146" s="570">
        <v>4</v>
      </c>
      <c r="E146" s="570">
        <v>3</v>
      </c>
      <c r="F146" s="813">
        <v>3</v>
      </c>
      <c r="G146" s="813">
        <v>4</v>
      </c>
      <c r="H146" s="811">
        <v>3</v>
      </c>
      <c r="I146" s="1101">
        <f>SUM(C146:H146)</f>
        <v>20</v>
      </c>
      <c r="J146" s="814">
        <v>0</v>
      </c>
      <c r="K146" s="814">
        <v>3</v>
      </c>
      <c r="L146" s="1102">
        <f t="shared" ref="L146:L185" si="67">SUM(I146:K146)</f>
        <v>23</v>
      </c>
      <c r="M146" s="809">
        <v>47</v>
      </c>
      <c r="N146" s="807">
        <v>47</v>
      </c>
      <c r="O146" s="1097">
        <f t="shared" ref="O146:O185" si="68">SUM(M146,N146)</f>
        <v>94</v>
      </c>
      <c r="P146" s="810">
        <v>44</v>
      </c>
      <c r="Q146" s="807">
        <v>65</v>
      </c>
      <c r="R146" s="1097">
        <f t="shared" ref="R146:R185" si="69">SUM(P146,Q146)</f>
        <v>109</v>
      </c>
      <c r="S146" s="810">
        <v>54</v>
      </c>
      <c r="T146" s="807">
        <v>47</v>
      </c>
      <c r="U146" s="1097">
        <f t="shared" ref="U146:U185" si="70">SUM(S146,T146)</f>
        <v>101</v>
      </c>
      <c r="V146" s="809">
        <v>44</v>
      </c>
      <c r="W146" s="807">
        <v>54</v>
      </c>
      <c r="X146" s="1095">
        <f t="shared" ref="X146:X185" si="71">SUM(V146,W146)</f>
        <v>98</v>
      </c>
      <c r="Y146" s="810">
        <v>61</v>
      </c>
      <c r="Z146" s="807">
        <v>62</v>
      </c>
      <c r="AA146" s="1095">
        <f t="shared" ref="AA146:AA185" si="72">SUM(Y146,Z146)</f>
        <v>123</v>
      </c>
      <c r="AB146" s="810">
        <v>51</v>
      </c>
      <c r="AC146" s="807">
        <v>43</v>
      </c>
      <c r="AD146" s="1095">
        <f t="shared" ref="AD146:AD185" si="73">SUM(AB146,AC146)</f>
        <v>94</v>
      </c>
      <c r="AE146" s="816">
        <f t="shared" ref="AE146:AG161" si="74">SUM(M146,P146,S146,V146,Y146,AB146)</f>
        <v>301</v>
      </c>
      <c r="AF146" s="811">
        <f t="shared" si="74"/>
        <v>318</v>
      </c>
      <c r="AG146" s="1103">
        <f t="shared" si="74"/>
        <v>619</v>
      </c>
      <c r="AH146" s="817">
        <v>13</v>
      </c>
      <c r="AI146" s="811">
        <v>7</v>
      </c>
      <c r="AJ146" s="1104">
        <f t="shared" ref="AJ146:AJ152" si="75">SUM(AH146:AI146)</f>
        <v>20</v>
      </c>
      <c r="AK146" s="594" t="s">
        <v>17</v>
      </c>
    </row>
    <row r="147" spans="1:37" ht="15.75" customHeight="1">
      <c r="A147" s="568">
        <v>7</v>
      </c>
      <c r="B147" s="564" t="s">
        <v>645</v>
      </c>
      <c r="C147" s="569">
        <v>1</v>
      </c>
      <c r="D147" s="570">
        <v>1</v>
      </c>
      <c r="E147" s="570">
        <v>1</v>
      </c>
      <c r="F147" s="813">
        <v>1</v>
      </c>
      <c r="G147" s="813">
        <v>1</v>
      </c>
      <c r="H147" s="811">
        <v>1</v>
      </c>
      <c r="I147" s="1101">
        <f t="shared" ref="I147:I152" si="76">SUM(C147:H147)</f>
        <v>6</v>
      </c>
      <c r="J147" s="814">
        <v>0</v>
      </c>
      <c r="K147" s="814">
        <v>4</v>
      </c>
      <c r="L147" s="1102">
        <f t="shared" si="67"/>
        <v>10</v>
      </c>
      <c r="M147" s="815">
        <v>15</v>
      </c>
      <c r="N147" s="811">
        <v>15</v>
      </c>
      <c r="O147" s="1098">
        <f t="shared" si="68"/>
        <v>30</v>
      </c>
      <c r="P147" s="816">
        <v>17</v>
      </c>
      <c r="Q147" s="811">
        <v>9</v>
      </c>
      <c r="R147" s="1098">
        <f t="shared" si="69"/>
        <v>26</v>
      </c>
      <c r="S147" s="816">
        <v>17</v>
      </c>
      <c r="T147" s="811">
        <v>18</v>
      </c>
      <c r="U147" s="1098">
        <f t="shared" si="70"/>
        <v>35</v>
      </c>
      <c r="V147" s="815">
        <v>15</v>
      </c>
      <c r="W147" s="811">
        <v>15</v>
      </c>
      <c r="X147" s="1101">
        <f t="shared" si="71"/>
        <v>30</v>
      </c>
      <c r="Y147" s="816">
        <v>26</v>
      </c>
      <c r="Z147" s="811">
        <v>12</v>
      </c>
      <c r="AA147" s="1101">
        <f t="shared" si="72"/>
        <v>38</v>
      </c>
      <c r="AB147" s="816">
        <v>21</v>
      </c>
      <c r="AC147" s="811">
        <v>17</v>
      </c>
      <c r="AD147" s="1101">
        <f t="shared" si="73"/>
        <v>38</v>
      </c>
      <c r="AE147" s="816">
        <f t="shared" si="74"/>
        <v>111</v>
      </c>
      <c r="AF147" s="811">
        <f t="shared" si="74"/>
        <v>86</v>
      </c>
      <c r="AG147" s="1103">
        <f t="shared" si="74"/>
        <v>197</v>
      </c>
      <c r="AH147" s="817">
        <v>13</v>
      </c>
      <c r="AI147" s="811">
        <v>4</v>
      </c>
      <c r="AJ147" s="1104">
        <f t="shared" si="75"/>
        <v>17</v>
      </c>
      <c r="AK147" s="594" t="s">
        <v>645</v>
      </c>
    </row>
    <row r="148" spans="1:37" ht="15.75" customHeight="1">
      <c r="A148" s="563"/>
      <c r="B148" s="564" t="s">
        <v>646</v>
      </c>
      <c r="C148" s="569">
        <v>1</v>
      </c>
      <c r="D148" s="570">
        <v>1</v>
      </c>
      <c r="E148" s="570">
        <v>2</v>
      </c>
      <c r="F148" s="813">
        <v>1</v>
      </c>
      <c r="G148" s="813">
        <v>1</v>
      </c>
      <c r="H148" s="811">
        <v>1</v>
      </c>
      <c r="I148" s="1101">
        <f t="shared" si="76"/>
        <v>7</v>
      </c>
      <c r="J148" s="814">
        <v>0</v>
      </c>
      <c r="K148" s="814">
        <v>3</v>
      </c>
      <c r="L148" s="1102">
        <f t="shared" si="67"/>
        <v>10</v>
      </c>
      <c r="M148" s="815">
        <v>18</v>
      </c>
      <c r="N148" s="811">
        <v>12</v>
      </c>
      <c r="O148" s="1098">
        <f t="shared" si="68"/>
        <v>30</v>
      </c>
      <c r="P148" s="816">
        <v>18</v>
      </c>
      <c r="Q148" s="811">
        <v>12</v>
      </c>
      <c r="R148" s="1098">
        <f t="shared" si="69"/>
        <v>30</v>
      </c>
      <c r="S148" s="816">
        <v>22</v>
      </c>
      <c r="T148" s="811">
        <v>18</v>
      </c>
      <c r="U148" s="1098">
        <f t="shared" si="70"/>
        <v>40</v>
      </c>
      <c r="V148" s="815">
        <v>16</v>
      </c>
      <c r="W148" s="811">
        <v>19</v>
      </c>
      <c r="X148" s="1101">
        <f t="shared" si="71"/>
        <v>35</v>
      </c>
      <c r="Y148" s="816">
        <v>16</v>
      </c>
      <c r="Z148" s="811">
        <v>10</v>
      </c>
      <c r="AA148" s="1101">
        <f t="shared" si="72"/>
        <v>26</v>
      </c>
      <c r="AB148" s="816">
        <v>17</v>
      </c>
      <c r="AC148" s="811">
        <v>21</v>
      </c>
      <c r="AD148" s="1101">
        <f t="shared" si="73"/>
        <v>38</v>
      </c>
      <c r="AE148" s="816">
        <f t="shared" si="74"/>
        <v>107</v>
      </c>
      <c r="AF148" s="811">
        <f t="shared" si="74"/>
        <v>92</v>
      </c>
      <c r="AG148" s="1103">
        <f t="shared" si="74"/>
        <v>199</v>
      </c>
      <c r="AH148" s="817">
        <v>9</v>
      </c>
      <c r="AI148" s="811">
        <v>2</v>
      </c>
      <c r="AJ148" s="1104">
        <f t="shared" si="75"/>
        <v>11</v>
      </c>
      <c r="AK148" s="594" t="s">
        <v>646</v>
      </c>
    </row>
    <row r="149" spans="1:37" ht="15.75" customHeight="1">
      <c r="A149" s="563"/>
      <c r="B149" s="564" t="s">
        <v>647</v>
      </c>
      <c r="C149" s="569">
        <v>1</v>
      </c>
      <c r="D149" s="570">
        <v>1</v>
      </c>
      <c r="E149" s="570">
        <v>1</v>
      </c>
      <c r="F149" s="813">
        <v>1</v>
      </c>
      <c r="G149" s="813">
        <v>1</v>
      </c>
      <c r="H149" s="811">
        <v>1</v>
      </c>
      <c r="I149" s="1101">
        <f t="shared" si="76"/>
        <v>6</v>
      </c>
      <c r="J149" s="814">
        <v>0</v>
      </c>
      <c r="K149" s="814">
        <v>2</v>
      </c>
      <c r="L149" s="1102">
        <f t="shared" si="67"/>
        <v>8</v>
      </c>
      <c r="M149" s="815">
        <v>5</v>
      </c>
      <c r="N149" s="811">
        <v>8</v>
      </c>
      <c r="O149" s="1098">
        <f t="shared" si="68"/>
        <v>13</v>
      </c>
      <c r="P149" s="816">
        <v>15</v>
      </c>
      <c r="Q149" s="811">
        <v>9</v>
      </c>
      <c r="R149" s="1098">
        <f t="shared" si="69"/>
        <v>24</v>
      </c>
      <c r="S149" s="816">
        <v>4</v>
      </c>
      <c r="T149" s="811">
        <v>7</v>
      </c>
      <c r="U149" s="1098">
        <f t="shared" si="70"/>
        <v>11</v>
      </c>
      <c r="V149" s="815">
        <v>9</v>
      </c>
      <c r="W149" s="811">
        <v>11</v>
      </c>
      <c r="X149" s="1101">
        <f t="shared" si="71"/>
        <v>20</v>
      </c>
      <c r="Y149" s="816">
        <v>7</v>
      </c>
      <c r="Z149" s="811">
        <v>12</v>
      </c>
      <c r="AA149" s="1101">
        <f>SUM(Y149,Z149)</f>
        <v>19</v>
      </c>
      <c r="AB149" s="816">
        <v>7</v>
      </c>
      <c r="AC149" s="811">
        <v>7</v>
      </c>
      <c r="AD149" s="1101">
        <f t="shared" si="73"/>
        <v>14</v>
      </c>
      <c r="AE149" s="816">
        <f t="shared" si="74"/>
        <v>47</v>
      </c>
      <c r="AF149" s="811">
        <f t="shared" si="74"/>
        <v>54</v>
      </c>
      <c r="AG149" s="1103">
        <f t="shared" si="74"/>
        <v>101</v>
      </c>
      <c r="AH149" s="817">
        <v>7</v>
      </c>
      <c r="AI149" s="811">
        <v>2</v>
      </c>
      <c r="AJ149" s="1104">
        <f t="shared" si="75"/>
        <v>9</v>
      </c>
      <c r="AK149" s="594" t="s">
        <v>647</v>
      </c>
    </row>
    <row r="150" spans="1:37" ht="15.75" customHeight="1">
      <c r="A150" s="563"/>
      <c r="B150" s="564" t="s">
        <v>648</v>
      </c>
      <c r="C150" s="569">
        <v>1</v>
      </c>
      <c r="D150" s="570">
        <v>1</v>
      </c>
      <c r="E150" s="570">
        <v>2</v>
      </c>
      <c r="F150" s="813">
        <v>1</v>
      </c>
      <c r="G150" s="813">
        <v>1</v>
      </c>
      <c r="H150" s="811">
        <v>2</v>
      </c>
      <c r="I150" s="1101">
        <f t="shared" si="76"/>
        <v>8</v>
      </c>
      <c r="J150" s="814">
        <v>0</v>
      </c>
      <c r="K150" s="814">
        <v>2</v>
      </c>
      <c r="L150" s="1102">
        <f t="shared" si="67"/>
        <v>10</v>
      </c>
      <c r="M150" s="815">
        <v>17</v>
      </c>
      <c r="N150" s="811">
        <v>13</v>
      </c>
      <c r="O150" s="1098">
        <f t="shared" si="68"/>
        <v>30</v>
      </c>
      <c r="P150" s="816">
        <v>13</v>
      </c>
      <c r="Q150" s="811">
        <v>18</v>
      </c>
      <c r="R150" s="1098">
        <f t="shared" si="69"/>
        <v>31</v>
      </c>
      <c r="S150" s="816">
        <v>18</v>
      </c>
      <c r="T150" s="811">
        <v>19</v>
      </c>
      <c r="U150" s="1098">
        <f t="shared" si="70"/>
        <v>37</v>
      </c>
      <c r="V150" s="815">
        <v>23</v>
      </c>
      <c r="W150" s="811">
        <v>11</v>
      </c>
      <c r="X150" s="1101">
        <f t="shared" si="71"/>
        <v>34</v>
      </c>
      <c r="Y150" s="816">
        <v>13</v>
      </c>
      <c r="Z150" s="811">
        <v>16</v>
      </c>
      <c r="AA150" s="1101">
        <f t="shared" si="72"/>
        <v>29</v>
      </c>
      <c r="AB150" s="816">
        <v>17</v>
      </c>
      <c r="AC150" s="811">
        <v>26</v>
      </c>
      <c r="AD150" s="1101">
        <f t="shared" si="73"/>
        <v>43</v>
      </c>
      <c r="AE150" s="816">
        <f t="shared" si="74"/>
        <v>101</v>
      </c>
      <c r="AF150" s="811">
        <f t="shared" si="74"/>
        <v>103</v>
      </c>
      <c r="AG150" s="1103">
        <f t="shared" si="74"/>
        <v>204</v>
      </c>
      <c r="AH150" s="817">
        <v>5</v>
      </c>
      <c r="AI150" s="811">
        <v>3</v>
      </c>
      <c r="AJ150" s="1104">
        <f t="shared" si="75"/>
        <v>8</v>
      </c>
      <c r="AK150" s="594" t="s">
        <v>648</v>
      </c>
    </row>
    <row r="151" spans="1:37" ht="15.75" customHeight="1">
      <c r="A151" s="563"/>
      <c r="B151" s="564" t="s">
        <v>649</v>
      </c>
      <c r="C151" s="569">
        <v>1</v>
      </c>
      <c r="D151" s="570">
        <v>1</v>
      </c>
      <c r="E151" s="570">
        <v>1</v>
      </c>
      <c r="F151" s="813">
        <v>1</v>
      </c>
      <c r="G151" s="813">
        <v>1</v>
      </c>
      <c r="H151" s="811">
        <v>1</v>
      </c>
      <c r="I151" s="1101">
        <f t="shared" si="76"/>
        <v>6</v>
      </c>
      <c r="J151" s="814">
        <v>0</v>
      </c>
      <c r="K151" s="814">
        <v>4</v>
      </c>
      <c r="L151" s="1102">
        <f t="shared" si="67"/>
        <v>10</v>
      </c>
      <c r="M151" s="815">
        <v>15</v>
      </c>
      <c r="N151" s="811">
        <v>17</v>
      </c>
      <c r="O151" s="1098">
        <f t="shared" si="68"/>
        <v>32</v>
      </c>
      <c r="P151" s="816">
        <v>18</v>
      </c>
      <c r="Q151" s="811">
        <v>16</v>
      </c>
      <c r="R151" s="1098">
        <f t="shared" si="69"/>
        <v>34</v>
      </c>
      <c r="S151" s="816">
        <v>22</v>
      </c>
      <c r="T151" s="811">
        <v>19</v>
      </c>
      <c r="U151" s="1098">
        <f t="shared" si="70"/>
        <v>41</v>
      </c>
      <c r="V151" s="815">
        <v>17</v>
      </c>
      <c r="W151" s="811">
        <v>14</v>
      </c>
      <c r="X151" s="1101">
        <f t="shared" si="71"/>
        <v>31</v>
      </c>
      <c r="Y151" s="816">
        <v>21</v>
      </c>
      <c r="Z151" s="811">
        <v>23</v>
      </c>
      <c r="AA151" s="1101">
        <f t="shared" si="72"/>
        <v>44</v>
      </c>
      <c r="AB151" s="816">
        <v>24</v>
      </c>
      <c r="AC151" s="811">
        <v>17</v>
      </c>
      <c r="AD151" s="1101">
        <f t="shared" si="73"/>
        <v>41</v>
      </c>
      <c r="AE151" s="816">
        <f t="shared" si="74"/>
        <v>117</v>
      </c>
      <c r="AF151" s="811">
        <f t="shared" si="74"/>
        <v>106</v>
      </c>
      <c r="AG151" s="1103">
        <f t="shared" si="74"/>
        <v>223</v>
      </c>
      <c r="AH151" s="817">
        <v>10</v>
      </c>
      <c r="AI151" s="811">
        <v>9</v>
      </c>
      <c r="AJ151" s="1104">
        <f t="shared" si="75"/>
        <v>19</v>
      </c>
      <c r="AK151" s="594" t="s">
        <v>649</v>
      </c>
    </row>
    <row r="152" spans="1:37" ht="15.75" customHeight="1">
      <c r="A152" s="563"/>
      <c r="B152" s="564" t="s">
        <v>650</v>
      </c>
      <c r="C152" s="569">
        <v>1</v>
      </c>
      <c r="D152" s="570">
        <v>1</v>
      </c>
      <c r="E152" s="570">
        <v>1</v>
      </c>
      <c r="F152" s="813">
        <v>0</v>
      </c>
      <c r="G152" s="813">
        <v>0</v>
      </c>
      <c r="H152" s="811">
        <v>1</v>
      </c>
      <c r="I152" s="1101">
        <f t="shared" si="76"/>
        <v>4</v>
      </c>
      <c r="J152" s="814">
        <v>1</v>
      </c>
      <c r="K152" s="814">
        <v>2</v>
      </c>
      <c r="L152" s="1102">
        <f t="shared" si="67"/>
        <v>7</v>
      </c>
      <c r="M152" s="833">
        <v>0</v>
      </c>
      <c r="N152" s="834">
        <v>4</v>
      </c>
      <c r="O152" s="1140">
        <f t="shared" si="68"/>
        <v>4</v>
      </c>
      <c r="P152" s="835">
        <v>4</v>
      </c>
      <c r="Q152" s="834">
        <v>3</v>
      </c>
      <c r="R152" s="1140">
        <f t="shared" si="69"/>
        <v>7</v>
      </c>
      <c r="S152" s="835">
        <v>6</v>
      </c>
      <c r="T152" s="834">
        <v>8</v>
      </c>
      <c r="U152" s="1140">
        <f t="shared" si="70"/>
        <v>14</v>
      </c>
      <c r="V152" s="833">
        <v>4</v>
      </c>
      <c r="W152" s="834">
        <v>5</v>
      </c>
      <c r="X152" s="1141">
        <f t="shared" si="71"/>
        <v>9</v>
      </c>
      <c r="Y152" s="835">
        <v>5</v>
      </c>
      <c r="Z152" s="834">
        <v>2</v>
      </c>
      <c r="AA152" s="1141">
        <f t="shared" si="72"/>
        <v>7</v>
      </c>
      <c r="AB152" s="835">
        <v>11</v>
      </c>
      <c r="AC152" s="834">
        <v>4</v>
      </c>
      <c r="AD152" s="1141">
        <f t="shared" si="73"/>
        <v>15</v>
      </c>
      <c r="AE152" s="816">
        <f t="shared" si="74"/>
        <v>30</v>
      </c>
      <c r="AF152" s="811">
        <f t="shared" si="74"/>
        <v>26</v>
      </c>
      <c r="AG152" s="1103">
        <f t="shared" si="74"/>
        <v>56</v>
      </c>
      <c r="AH152" s="817">
        <v>4</v>
      </c>
      <c r="AI152" s="811">
        <v>1</v>
      </c>
      <c r="AJ152" s="1104">
        <f t="shared" si="75"/>
        <v>5</v>
      </c>
      <c r="AK152" s="594" t="s">
        <v>650</v>
      </c>
    </row>
    <row r="153" spans="1:37" ht="15.75" customHeight="1" thickBot="1">
      <c r="A153" s="591" t="s">
        <v>651</v>
      </c>
      <c r="B153" s="592"/>
      <c r="C153" s="1154">
        <f>SUM(C146:C152)</f>
        <v>9</v>
      </c>
      <c r="D153" s="1155">
        <f t="shared" ref="D153:AC153" si="77">SUM(D146:D152)</f>
        <v>10</v>
      </c>
      <c r="E153" s="1155">
        <f t="shared" si="77"/>
        <v>11</v>
      </c>
      <c r="F153" s="1156">
        <f t="shared" si="77"/>
        <v>8</v>
      </c>
      <c r="G153" s="1156">
        <f t="shared" si="77"/>
        <v>9</v>
      </c>
      <c r="H153" s="1157">
        <f t="shared" si="77"/>
        <v>10</v>
      </c>
      <c r="I153" s="1158">
        <f t="shared" si="77"/>
        <v>57</v>
      </c>
      <c r="J153" s="1158">
        <f t="shared" si="77"/>
        <v>1</v>
      </c>
      <c r="K153" s="1158">
        <f t="shared" si="77"/>
        <v>20</v>
      </c>
      <c r="L153" s="1159">
        <f t="shared" si="67"/>
        <v>78</v>
      </c>
      <c r="M153" s="1160">
        <f t="shared" si="77"/>
        <v>117</v>
      </c>
      <c r="N153" s="1157">
        <f t="shared" si="77"/>
        <v>116</v>
      </c>
      <c r="O153" s="1158">
        <f t="shared" si="68"/>
        <v>233</v>
      </c>
      <c r="P153" s="1161">
        <f t="shared" si="77"/>
        <v>129</v>
      </c>
      <c r="Q153" s="1157">
        <f t="shared" si="77"/>
        <v>132</v>
      </c>
      <c r="R153" s="1162">
        <f t="shared" si="69"/>
        <v>261</v>
      </c>
      <c r="S153" s="1161">
        <f t="shared" si="77"/>
        <v>143</v>
      </c>
      <c r="T153" s="1157">
        <f t="shared" si="77"/>
        <v>136</v>
      </c>
      <c r="U153" s="1162">
        <f t="shared" si="70"/>
        <v>279</v>
      </c>
      <c r="V153" s="1160">
        <f t="shared" si="77"/>
        <v>128</v>
      </c>
      <c r="W153" s="1157">
        <f t="shared" si="77"/>
        <v>129</v>
      </c>
      <c r="X153" s="1158">
        <f t="shared" si="71"/>
        <v>257</v>
      </c>
      <c r="Y153" s="1161">
        <f t="shared" si="77"/>
        <v>149</v>
      </c>
      <c r="Z153" s="1157">
        <f t="shared" si="77"/>
        <v>137</v>
      </c>
      <c r="AA153" s="1158">
        <f t="shared" si="72"/>
        <v>286</v>
      </c>
      <c r="AB153" s="1161">
        <f t="shared" si="77"/>
        <v>148</v>
      </c>
      <c r="AC153" s="1157">
        <f t="shared" si="77"/>
        <v>135</v>
      </c>
      <c r="AD153" s="1158">
        <f t="shared" si="73"/>
        <v>283</v>
      </c>
      <c r="AE153" s="1161">
        <f t="shared" si="74"/>
        <v>814</v>
      </c>
      <c r="AF153" s="1157">
        <f t="shared" si="74"/>
        <v>785</v>
      </c>
      <c r="AG153" s="1163">
        <f t="shared" si="74"/>
        <v>1599</v>
      </c>
      <c r="AH153" s="1164">
        <f>SUM(AH146:AH152)</f>
        <v>61</v>
      </c>
      <c r="AI153" s="1157">
        <f>SUM(AI146:AI152)</f>
        <v>28</v>
      </c>
      <c r="AJ153" s="1165">
        <f>SUM(AJ146:AJ152)</f>
        <v>89</v>
      </c>
      <c r="AK153" s="596" t="s">
        <v>651</v>
      </c>
    </row>
    <row r="154" spans="1:37" ht="15.75" customHeight="1">
      <c r="A154" s="605" t="s">
        <v>652</v>
      </c>
      <c r="B154" s="564" t="s">
        <v>653</v>
      </c>
      <c r="C154" s="569">
        <v>3</v>
      </c>
      <c r="D154" s="570">
        <v>3</v>
      </c>
      <c r="E154" s="570">
        <v>3</v>
      </c>
      <c r="F154" s="813">
        <v>3</v>
      </c>
      <c r="G154" s="813">
        <v>3</v>
      </c>
      <c r="H154" s="811">
        <v>3</v>
      </c>
      <c r="I154" s="1101">
        <f>SUM(C154:H154)</f>
        <v>18</v>
      </c>
      <c r="J154" s="814">
        <v>0</v>
      </c>
      <c r="K154" s="814">
        <v>8</v>
      </c>
      <c r="L154" s="1102">
        <f t="shared" si="67"/>
        <v>26</v>
      </c>
      <c r="M154" s="809">
        <v>47</v>
      </c>
      <c r="N154" s="807">
        <v>45</v>
      </c>
      <c r="O154" s="1097">
        <f t="shared" si="68"/>
        <v>92</v>
      </c>
      <c r="P154" s="810">
        <v>52</v>
      </c>
      <c r="Q154" s="807">
        <v>53</v>
      </c>
      <c r="R154" s="1097">
        <f t="shared" si="69"/>
        <v>105</v>
      </c>
      <c r="S154" s="810">
        <v>48</v>
      </c>
      <c r="T154" s="807">
        <v>43</v>
      </c>
      <c r="U154" s="1097">
        <f t="shared" si="70"/>
        <v>91</v>
      </c>
      <c r="V154" s="809">
        <v>63</v>
      </c>
      <c r="W154" s="807">
        <v>49</v>
      </c>
      <c r="X154" s="1095">
        <f t="shared" si="71"/>
        <v>112</v>
      </c>
      <c r="Y154" s="810">
        <v>57</v>
      </c>
      <c r="Z154" s="807">
        <v>60</v>
      </c>
      <c r="AA154" s="1095">
        <f t="shared" si="72"/>
        <v>117</v>
      </c>
      <c r="AB154" s="810">
        <v>44</v>
      </c>
      <c r="AC154" s="807">
        <v>47</v>
      </c>
      <c r="AD154" s="1095">
        <f t="shared" si="73"/>
        <v>91</v>
      </c>
      <c r="AE154" s="816">
        <f t="shared" si="74"/>
        <v>311</v>
      </c>
      <c r="AF154" s="811">
        <f t="shared" si="74"/>
        <v>297</v>
      </c>
      <c r="AG154" s="1103">
        <f t="shared" si="74"/>
        <v>608</v>
      </c>
      <c r="AH154" s="817">
        <v>29</v>
      </c>
      <c r="AI154" s="811">
        <v>15</v>
      </c>
      <c r="AJ154" s="1104">
        <f t="shared" ref="AJ154:AJ155" si="78">SUM(AH154:AI154)</f>
        <v>44</v>
      </c>
      <c r="AK154" s="594" t="s">
        <v>653</v>
      </c>
    </row>
    <row r="155" spans="1:37" ht="15.75" customHeight="1">
      <c r="A155" s="568">
        <v>2</v>
      </c>
      <c r="B155" s="564" t="s">
        <v>654</v>
      </c>
      <c r="C155" s="569">
        <v>2</v>
      </c>
      <c r="D155" s="570">
        <v>2</v>
      </c>
      <c r="E155" s="570">
        <v>2</v>
      </c>
      <c r="F155" s="813">
        <v>2</v>
      </c>
      <c r="G155" s="813">
        <v>2</v>
      </c>
      <c r="H155" s="811">
        <v>2</v>
      </c>
      <c r="I155" s="1101">
        <f>SUM(C155:H155)</f>
        <v>12</v>
      </c>
      <c r="J155" s="814">
        <v>0</v>
      </c>
      <c r="K155" s="814">
        <v>9</v>
      </c>
      <c r="L155" s="1102">
        <f t="shared" si="67"/>
        <v>21</v>
      </c>
      <c r="M155" s="833">
        <v>20</v>
      </c>
      <c r="N155" s="834">
        <v>22</v>
      </c>
      <c r="O155" s="1140">
        <f t="shared" si="68"/>
        <v>42</v>
      </c>
      <c r="P155" s="835">
        <v>35</v>
      </c>
      <c r="Q155" s="834">
        <v>31</v>
      </c>
      <c r="R155" s="1140">
        <f t="shared" si="69"/>
        <v>66</v>
      </c>
      <c r="S155" s="835">
        <v>30</v>
      </c>
      <c r="T155" s="834">
        <v>24</v>
      </c>
      <c r="U155" s="1140">
        <f t="shared" si="70"/>
        <v>54</v>
      </c>
      <c r="V155" s="833">
        <v>35</v>
      </c>
      <c r="W155" s="834">
        <v>30</v>
      </c>
      <c r="X155" s="1141">
        <f t="shared" si="71"/>
        <v>65</v>
      </c>
      <c r="Y155" s="835">
        <v>41</v>
      </c>
      <c r="Z155" s="834">
        <v>25</v>
      </c>
      <c r="AA155" s="1141">
        <f t="shared" si="72"/>
        <v>66</v>
      </c>
      <c r="AB155" s="835">
        <v>33</v>
      </c>
      <c r="AC155" s="834">
        <v>30</v>
      </c>
      <c r="AD155" s="1141">
        <f t="shared" si="73"/>
        <v>63</v>
      </c>
      <c r="AE155" s="816">
        <f t="shared" si="74"/>
        <v>194</v>
      </c>
      <c r="AF155" s="811">
        <f t="shared" si="74"/>
        <v>162</v>
      </c>
      <c r="AG155" s="1103">
        <f t="shared" si="74"/>
        <v>356</v>
      </c>
      <c r="AH155" s="817">
        <v>29</v>
      </c>
      <c r="AI155" s="811">
        <v>14</v>
      </c>
      <c r="AJ155" s="1104">
        <f t="shared" si="78"/>
        <v>43</v>
      </c>
      <c r="AK155" s="594" t="s">
        <v>655</v>
      </c>
    </row>
    <row r="156" spans="1:37" ht="15.75" customHeight="1" thickBot="1">
      <c r="A156" s="591" t="s">
        <v>656</v>
      </c>
      <c r="B156" s="592"/>
      <c r="C156" s="1154">
        <f>SUM(C154,C155)</f>
        <v>5</v>
      </c>
      <c r="D156" s="1155">
        <f t="shared" ref="D156:AC156" si="79">SUM(D154,D155)</f>
        <v>5</v>
      </c>
      <c r="E156" s="1155">
        <f t="shared" si="79"/>
        <v>5</v>
      </c>
      <c r="F156" s="1156">
        <f t="shared" si="79"/>
        <v>5</v>
      </c>
      <c r="G156" s="1156">
        <f t="shared" si="79"/>
        <v>5</v>
      </c>
      <c r="H156" s="1157">
        <f t="shared" si="79"/>
        <v>5</v>
      </c>
      <c r="I156" s="1158">
        <f t="shared" si="79"/>
        <v>30</v>
      </c>
      <c r="J156" s="1158">
        <f t="shared" si="79"/>
        <v>0</v>
      </c>
      <c r="K156" s="1158">
        <f t="shared" si="79"/>
        <v>17</v>
      </c>
      <c r="L156" s="1159">
        <f t="shared" si="67"/>
        <v>47</v>
      </c>
      <c r="M156" s="1160">
        <f t="shared" si="79"/>
        <v>67</v>
      </c>
      <c r="N156" s="1157">
        <f t="shared" si="79"/>
        <v>67</v>
      </c>
      <c r="O156" s="1158">
        <f t="shared" si="68"/>
        <v>134</v>
      </c>
      <c r="P156" s="1161">
        <f t="shared" si="79"/>
        <v>87</v>
      </c>
      <c r="Q156" s="1157">
        <f t="shared" si="79"/>
        <v>84</v>
      </c>
      <c r="R156" s="1162">
        <f t="shared" si="69"/>
        <v>171</v>
      </c>
      <c r="S156" s="1161">
        <f t="shared" si="79"/>
        <v>78</v>
      </c>
      <c r="T156" s="1157">
        <f t="shared" si="79"/>
        <v>67</v>
      </c>
      <c r="U156" s="1162">
        <f t="shared" si="70"/>
        <v>145</v>
      </c>
      <c r="V156" s="1160">
        <f t="shared" si="79"/>
        <v>98</v>
      </c>
      <c r="W156" s="1157">
        <f t="shared" si="79"/>
        <v>79</v>
      </c>
      <c r="X156" s="1158">
        <f t="shared" si="71"/>
        <v>177</v>
      </c>
      <c r="Y156" s="1161">
        <f t="shared" si="79"/>
        <v>98</v>
      </c>
      <c r="Z156" s="1157">
        <f t="shared" si="79"/>
        <v>85</v>
      </c>
      <c r="AA156" s="1158">
        <f t="shared" si="72"/>
        <v>183</v>
      </c>
      <c r="AB156" s="1161">
        <f t="shared" si="79"/>
        <v>77</v>
      </c>
      <c r="AC156" s="1157">
        <f t="shared" si="79"/>
        <v>77</v>
      </c>
      <c r="AD156" s="1158">
        <f t="shared" si="73"/>
        <v>154</v>
      </c>
      <c r="AE156" s="1161">
        <f t="shared" si="74"/>
        <v>505</v>
      </c>
      <c r="AF156" s="1157">
        <f t="shared" si="74"/>
        <v>459</v>
      </c>
      <c r="AG156" s="1163">
        <f t="shared" si="74"/>
        <v>964</v>
      </c>
      <c r="AH156" s="1164">
        <f>SUM(AH154:AH155)</f>
        <v>58</v>
      </c>
      <c r="AI156" s="1157">
        <f>SUM(AI154:AI155)</f>
        <v>29</v>
      </c>
      <c r="AJ156" s="1165">
        <f>SUM(AJ154:AJ155)</f>
        <v>87</v>
      </c>
      <c r="AK156" s="596" t="s">
        <v>656</v>
      </c>
    </row>
    <row r="157" spans="1:37" ht="15.75" customHeight="1">
      <c r="A157" s="563" t="s">
        <v>657</v>
      </c>
      <c r="B157" s="564" t="s">
        <v>658</v>
      </c>
      <c r="C157" s="569">
        <v>4</v>
      </c>
      <c r="D157" s="570">
        <v>4</v>
      </c>
      <c r="E157" s="570">
        <v>4</v>
      </c>
      <c r="F157" s="813">
        <v>3</v>
      </c>
      <c r="G157" s="813">
        <v>3</v>
      </c>
      <c r="H157" s="811">
        <v>3</v>
      </c>
      <c r="I157" s="1101">
        <f>SUM(C157:H157)</f>
        <v>21</v>
      </c>
      <c r="J157" s="814">
        <v>0</v>
      </c>
      <c r="K157" s="814">
        <v>9</v>
      </c>
      <c r="L157" s="1102">
        <f t="shared" si="67"/>
        <v>30</v>
      </c>
      <c r="M157" s="809">
        <v>62</v>
      </c>
      <c r="N157" s="807">
        <v>60</v>
      </c>
      <c r="O157" s="1097">
        <f t="shared" si="68"/>
        <v>122</v>
      </c>
      <c r="P157" s="810">
        <v>52</v>
      </c>
      <c r="Q157" s="807">
        <v>63</v>
      </c>
      <c r="R157" s="1097">
        <f t="shared" si="69"/>
        <v>115</v>
      </c>
      <c r="S157" s="810">
        <v>55</v>
      </c>
      <c r="T157" s="807">
        <v>59</v>
      </c>
      <c r="U157" s="1097">
        <f t="shared" si="70"/>
        <v>114</v>
      </c>
      <c r="V157" s="809">
        <v>59</v>
      </c>
      <c r="W157" s="807">
        <v>51</v>
      </c>
      <c r="X157" s="1095">
        <f t="shared" si="71"/>
        <v>110</v>
      </c>
      <c r="Y157" s="810">
        <v>45</v>
      </c>
      <c r="Z157" s="807">
        <v>57</v>
      </c>
      <c r="AA157" s="1095">
        <f t="shared" si="72"/>
        <v>102</v>
      </c>
      <c r="AB157" s="810">
        <v>42</v>
      </c>
      <c r="AC157" s="807">
        <v>48</v>
      </c>
      <c r="AD157" s="1095">
        <f t="shared" si="73"/>
        <v>90</v>
      </c>
      <c r="AE157" s="816">
        <f t="shared" si="74"/>
        <v>315</v>
      </c>
      <c r="AF157" s="811">
        <f t="shared" si="74"/>
        <v>338</v>
      </c>
      <c r="AG157" s="1103">
        <f t="shared" si="74"/>
        <v>653</v>
      </c>
      <c r="AH157" s="817">
        <v>31</v>
      </c>
      <c r="AI157" s="811">
        <v>18</v>
      </c>
      <c r="AJ157" s="1104">
        <f t="shared" ref="AJ157:AJ158" si="80">SUM(AH157:AI157)</f>
        <v>49</v>
      </c>
      <c r="AK157" s="594" t="s">
        <v>658</v>
      </c>
    </row>
    <row r="158" spans="1:37" ht="15.75" customHeight="1">
      <c r="A158" s="568">
        <v>2</v>
      </c>
      <c r="B158" s="606" t="s">
        <v>659</v>
      </c>
      <c r="C158" s="607">
        <v>1</v>
      </c>
      <c r="D158" s="608">
        <v>1</v>
      </c>
      <c r="E158" s="608">
        <v>1</v>
      </c>
      <c r="F158" s="842">
        <v>2</v>
      </c>
      <c r="G158" s="842">
        <v>1</v>
      </c>
      <c r="H158" s="834">
        <v>1</v>
      </c>
      <c r="I158" s="1141">
        <f>SUM(C158:H158)</f>
        <v>7</v>
      </c>
      <c r="J158" s="843">
        <v>0</v>
      </c>
      <c r="K158" s="843">
        <v>8</v>
      </c>
      <c r="L158" s="1173">
        <f t="shared" si="67"/>
        <v>15</v>
      </c>
      <c r="M158" s="833">
        <v>14</v>
      </c>
      <c r="N158" s="834">
        <v>15</v>
      </c>
      <c r="O158" s="1140">
        <f t="shared" si="68"/>
        <v>29</v>
      </c>
      <c r="P158" s="835">
        <v>12</v>
      </c>
      <c r="Q158" s="834">
        <v>16</v>
      </c>
      <c r="R158" s="1140">
        <f t="shared" si="69"/>
        <v>28</v>
      </c>
      <c r="S158" s="835">
        <v>20</v>
      </c>
      <c r="T158" s="834">
        <v>12</v>
      </c>
      <c r="U158" s="1140">
        <f t="shared" si="70"/>
        <v>32</v>
      </c>
      <c r="V158" s="833">
        <v>24</v>
      </c>
      <c r="W158" s="834">
        <v>19</v>
      </c>
      <c r="X158" s="1141">
        <f t="shared" si="71"/>
        <v>43</v>
      </c>
      <c r="Y158" s="835">
        <v>23</v>
      </c>
      <c r="Z158" s="834">
        <v>13</v>
      </c>
      <c r="AA158" s="1141">
        <f t="shared" si="72"/>
        <v>36</v>
      </c>
      <c r="AB158" s="835">
        <v>19</v>
      </c>
      <c r="AC158" s="834">
        <v>19</v>
      </c>
      <c r="AD158" s="1141">
        <f t="shared" si="73"/>
        <v>38</v>
      </c>
      <c r="AE158" s="835">
        <f t="shared" si="74"/>
        <v>112</v>
      </c>
      <c r="AF158" s="834">
        <f t="shared" si="74"/>
        <v>94</v>
      </c>
      <c r="AG158" s="1166">
        <f t="shared" si="74"/>
        <v>206</v>
      </c>
      <c r="AH158" s="844">
        <v>25</v>
      </c>
      <c r="AI158" s="834">
        <v>10</v>
      </c>
      <c r="AJ158" s="1167">
        <f t="shared" si="80"/>
        <v>35</v>
      </c>
      <c r="AK158" s="609" t="s">
        <v>659</v>
      </c>
    </row>
    <row r="159" spans="1:37" ht="15.75" customHeight="1">
      <c r="A159" s="610"/>
      <c r="B159" s="611" t="s">
        <v>660</v>
      </c>
      <c r="C159" s="1174">
        <f>SUM(C157,C158)</f>
        <v>5</v>
      </c>
      <c r="D159" s="1175">
        <f t="shared" ref="D159:AC159" si="81">SUM(D157,D158)</f>
        <v>5</v>
      </c>
      <c r="E159" s="1175">
        <f t="shared" si="81"/>
        <v>5</v>
      </c>
      <c r="F159" s="1176">
        <f t="shared" si="81"/>
        <v>5</v>
      </c>
      <c r="G159" s="1176">
        <f t="shared" si="81"/>
        <v>4</v>
      </c>
      <c r="H159" s="1177">
        <f t="shared" si="81"/>
        <v>4</v>
      </c>
      <c r="I159" s="1178">
        <f t="shared" si="81"/>
        <v>28</v>
      </c>
      <c r="J159" s="1178">
        <f t="shared" si="81"/>
        <v>0</v>
      </c>
      <c r="K159" s="1178">
        <f t="shared" si="81"/>
        <v>17</v>
      </c>
      <c r="L159" s="1179">
        <f t="shared" si="67"/>
        <v>45</v>
      </c>
      <c r="M159" s="1148">
        <f t="shared" si="81"/>
        <v>76</v>
      </c>
      <c r="N159" s="1145">
        <f t="shared" si="81"/>
        <v>75</v>
      </c>
      <c r="O159" s="1146">
        <f t="shared" si="68"/>
        <v>151</v>
      </c>
      <c r="P159" s="1149">
        <f t="shared" si="81"/>
        <v>64</v>
      </c>
      <c r="Q159" s="1145">
        <f t="shared" si="81"/>
        <v>79</v>
      </c>
      <c r="R159" s="1150">
        <f t="shared" si="69"/>
        <v>143</v>
      </c>
      <c r="S159" s="1149">
        <f t="shared" si="81"/>
        <v>75</v>
      </c>
      <c r="T159" s="1145">
        <f t="shared" si="81"/>
        <v>71</v>
      </c>
      <c r="U159" s="1150">
        <f t="shared" si="70"/>
        <v>146</v>
      </c>
      <c r="V159" s="1148">
        <f t="shared" si="81"/>
        <v>83</v>
      </c>
      <c r="W159" s="1145">
        <f t="shared" si="81"/>
        <v>70</v>
      </c>
      <c r="X159" s="1146">
        <f t="shared" si="71"/>
        <v>153</v>
      </c>
      <c r="Y159" s="1149">
        <f t="shared" si="81"/>
        <v>68</v>
      </c>
      <c r="Z159" s="1145">
        <f t="shared" si="81"/>
        <v>70</v>
      </c>
      <c r="AA159" s="1146">
        <f t="shared" si="72"/>
        <v>138</v>
      </c>
      <c r="AB159" s="1149">
        <f t="shared" si="81"/>
        <v>61</v>
      </c>
      <c r="AC159" s="1145">
        <f t="shared" si="81"/>
        <v>67</v>
      </c>
      <c r="AD159" s="1146">
        <f t="shared" si="73"/>
        <v>128</v>
      </c>
      <c r="AE159" s="1180">
        <f t="shared" si="74"/>
        <v>427</v>
      </c>
      <c r="AF159" s="1177">
        <f t="shared" si="74"/>
        <v>432</v>
      </c>
      <c r="AG159" s="1181">
        <f t="shared" si="74"/>
        <v>859</v>
      </c>
      <c r="AH159" s="1182">
        <f>SUM(AH157:AH158)</f>
        <v>56</v>
      </c>
      <c r="AI159" s="1177">
        <f>SUM(AI157:AI158)</f>
        <v>28</v>
      </c>
      <c r="AJ159" s="1183">
        <f>SUM(AJ157:AJ158)</f>
        <v>84</v>
      </c>
      <c r="AK159" s="612" t="s">
        <v>660</v>
      </c>
    </row>
    <row r="160" spans="1:37" ht="15.75" customHeight="1">
      <c r="A160" s="610" t="s">
        <v>661</v>
      </c>
      <c r="B160" s="613" t="s">
        <v>662</v>
      </c>
      <c r="C160" s="614">
        <v>3</v>
      </c>
      <c r="D160" s="615">
        <v>3</v>
      </c>
      <c r="E160" s="615">
        <v>3</v>
      </c>
      <c r="F160" s="845">
        <v>4</v>
      </c>
      <c r="G160" s="845">
        <v>3</v>
      </c>
      <c r="H160" s="846">
        <v>3</v>
      </c>
      <c r="I160" s="1178">
        <f>SUM(C160:H160)</f>
        <v>19</v>
      </c>
      <c r="J160" s="847">
        <v>0</v>
      </c>
      <c r="K160" s="847">
        <v>9</v>
      </c>
      <c r="L160" s="1179">
        <f t="shared" si="67"/>
        <v>28</v>
      </c>
      <c r="M160" s="848">
        <v>42</v>
      </c>
      <c r="N160" s="846">
        <v>54</v>
      </c>
      <c r="O160" s="1184">
        <f t="shared" si="68"/>
        <v>96</v>
      </c>
      <c r="P160" s="849">
        <v>55</v>
      </c>
      <c r="Q160" s="846">
        <v>39</v>
      </c>
      <c r="R160" s="1184">
        <f t="shared" si="69"/>
        <v>94</v>
      </c>
      <c r="S160" s="849">
        <v>49</v>
      </c>
      <c r="T160" s="846">
        <v>39</v>
      </c>
      <c r="U160" s="1184">
        <f t="shared" si="70"/>
        <v>88</v>
      </c>
      <c r="V160" s="848">
        <v>59</v>
      </c>
      <c r="W160" s="846">
        <v>57</v>
      </c>
      <c r="X160" s="1178">
        <f t="shared" si="71"/>
        <v>116</v>
      </c>
      <c r="Y160" s="849">
        <v>56</v>
      </c>
      <c r="Z160" s="846">
        <v>50</v>
      </c>
      <c r="AA160" s="1178">
        <f t="shared" si="72"/>
        <v>106</v>
      </c>
      <c r="AB160" s="849">
        <v>60</v>
      </c>
      <c r="AC160" s="846">
        <v>45</v>
      </c>
      <c r="AD160" s="1178">
        <f t="shared" si="73"/>
        <v>105</v>
      </c>
      <c r="AE160" s="849">
        <f t="shared" si="74"/>
        <v>321</v>
      </c>
      <c r="AF160" s="846">
        <f t="shared" si="74"/>
        <v>284</v>
      </c>
      <c r="AG160" s="1181">
        <f t="shared" si="74"/>
        <v>605</v>
      </c>
      <c r="AH160" s="850">
        <v>39</v>
      </c>
      <c r="AI160" s="846">
        <v>11</v>
      </c>
      <c r="AJ160" s="1183">
        <f t="shared" ref="AJ160" si="82">SUM(AH160:AI160)</f>
        <v>50</v>
      </c>
      <c r="AK160" s="616" t="s">
        <v>662</v>
      </c>
    </row>
    <row r="161" spans="1:37" ht="15.75" customHeight="1">
      <c r="A161" s="563" t="s">
        <v>663</v>
      </c>
      <c r="B161" s="564" t="s">
        <v>664</v>
      </c>
      <c r="C161" s="569">
        <v>2</v>
      </c>
      <c r="D161" s="570">
        <v>2</v>
      </c>
      <c r="E161" s="570">
        <v>2</v>
      </c>
      <c r="F161" s="813">
        <v>2</v>
      </c>
      <c r="G161" s="813">
        <v>2</v>
      </c>
      <c r="H161" s="811">
        <v>2</v>
      </c>
      <c r="I161" s="1101">
        <f>SUM(C161:H161)</f>
        <v>12</v>
      </c>
      <c r="J161" s="814">
        <v>0</v>
      </c>
      <c r="K161" s="814">
        <v>6</v>
      </c>
      <c r="L161" s="1102">
        <f t="shared" si="67"/>
        <v>18</v>
      </c>
      <c r="M161" s="851">
        <v>40</v>
      </c>
      <c r="N161" s="852">
        <v>32</v>
      </c>
      <c r="O161" s="1150">
        <f t="shared" si="68"/>
        <v>72</v>
      </c>
      <c r="P161" s="853">
        <v>35</v>
      </c>
      <c r="Q161" s="852">
        <v>29</v>
      </c>
      <c r="R161" s="1150">
        <f t="shared" si="69"/>
        <v>64</v>
      </c>
      <c r="S161" s="853">
        <v>38</v>
      </c>
      <c r="T161" s="852">
        <v>36</v>
      </c>
      <c r="U161" s="1150">
        <f t="shared" si="70"/>
        <v>74</v>
      </c>
      <c r="V161" s="851">
        <v>32</v>
      </c>
      <c r="W161" s="852">
        <v>41</v>
      </c>
      <c r="X161" s="1146">
        <f t="shared" si="71"/>
        <v>73</v>
      </c>
      <c r="Y161" s="853">
        <v>42</v>
      </c>
      <c r="Z161" s="852">
        <v>31</v>
      </c>
      <c r="AA161" s="1146">
        <f t="shared" si="72"/>
        <v>73</v>
      </c>
      <c r="AB161" s="853">
        <v>35</v>
      </c>
      <c r="AC161" s="852">
        <v>30</v>
      </c>
      <c r="AD161" s="1146">
        <f t="shared" si="73"/>
        <v>65</v>
      </c>
      <c r="AE161" s="816">
        <f t="shared" si="74"/>
        <v>222</v>
      </c>
      <c r="AF161" s="811">
        <f t="shared" si="74"/>
        <v>199</v>
      </c>
      <c r="AG161" s="1103">
        <f t="shared" si="74"/>
        <v>421</v>
      </c>
      <c r="AH161" s="817">
        <v>31</v>
      </c>
      <c r="AI161" s="811">
        <v>3</v>
      </c>
      <c r="AJ161" s="1104">
        <f>SUM(AH161:AI161)</f>
        <v>34</v>
      </c>
      <c r="AK161" s="594" t="s">
        <v>664</v>
      </c>
    </row>
    <row r="162" spans="1:37" ht="15.75" customHeight="1">
      <c r="A162" s="568">
        <v>4</v>
      </c>
      <c r="B162" s="564" t="s">
        <v>665</v>
      </c>
      <c r="C162" s="569">
        <v>3</v>
      </c>
      <c r="D162" s="570">
        <v>3</v>
      </c>
      <c r="E162" s="570">
        <v>3</v>
      </c>
      <c r="F162" s="813">
        <v>3</v>
      </c>
      <c r="G162" s="813">
        <v>2</v>
      </c>
      <c r="H162" s="811">
        <v>3</v>
      </c>
      <c r="I162" s="1101">
        <f>SUM(C162:H162)</f>
        <v>17</v>
      </c>
      <c r="J162" s="814">
        <v>0</v>
      </c>
      <c r="K162" s="814">
        <v>9</v>
      </c>
      <c r="L162" s="1102">
        <f t="shared" si="67"/>
        <v>26</v>
      </c>
      <c r="M162" s="815">
        <v>53</v>
      </c>
      <c r="N162" s="811">
        <v>51</v>
      </c>
      <c r="O162" s="1098">
        <f t="shared" si="68"/>
        <v>104</v>
      </c>
      <c r="P162" s="816">
        <v>55</v>
      </c>
      <c r="Q162" s="811">
        <v>39</v>
      </c>
      <c r="R162" s="1098">
        <f t="shared" si="69"/>
        <v>94</v>
      </c>
      <c r="S162" s="816">
        <v>55</v>
      </c>
      <c r="T162" s="811">
        <v>38</v>
      </c>
      <c r="U162" s="1098">
        <f t="shared" si="70"/>
        <v>93</v>
      </c>
      <c r="V162" s="815">
        <v>48</v>
      </c>
      <c r="W162" s="811">
        <v>39</v>
      </c>
      <c r="X162" s="1101">
        <f t="shared" si="71"/>
        <v>87</v>
      </c>
      <c r="Y162" s="816">
        <v>42</v>
      </c>
      <c r="Z162" s="811">
        <v>42</v>
      </c>
      <c r="AA162" s="1101">
        <f t="shared" si="72"/>
        <v>84</v>
      </c>
      <c r="AB162" s="816">
        <v>51</v>
      </c>
      <c r="AC162" s="811">
        <v>37</v>
      </c>
      <c r="AD162" s="1101">
        <f t="shared" si="73"/>
        <v>88</v>
      </c>
      <c r="AE162" s="816">
        <f t="shared" ref="AE162:AG178" si="83">SUM(M162,P162,S162,V162,Y162,AB162)</f>
        <v>304</v>
      </c>
      <c r="AF162" s="811">
        <f t="shared" si="83"/>
        <v>246</v>
      </c>
      <c r="AG162" s="1103">
        <f t="shared" si="83"/>
        <v>550</v>
      </c>
      <c r="AH162" s="817">
        <v>39</v>
      </c>
      <c r="AI162" s="811">
        <v>8</v>
      </c>
      <c r="AJ162" s="1104">
        <f t="shared" ref="AJ162:AJ164" si="84">SUM(AH162:AI162)</f>
        <v>47</v>
      </c>
      <c r="AK162" s="594" t="s">
        <v>665</v>
      </c>
    </row>
    <row r="163" spans="1:37" ht="15.75" customHeight="1">
      <c r="A163" s="563"/>
      <c r="B163" s="564" t="s">
        <v>666</v>
      </c>
      <c r="C163" s="569">
        <v>1</v>
      </c>
      <c r="D163" s="570">
        <v>1</v>
      </c>
      <c r="E163" s="570">
        <v>1</v>
      </c>
      <c r="F163" s="813">
        <v>1</v>
      </c>
      <c r="G163" s="813">
        <v>1</v>
      </c>
      <c r="H163" s="811">
        <v>1</v>
      </c>
      <c r="I163" s="1101">
        <f>SUM(C163:H163)</f>
        <v>6</v>
      </c>
      <c r="J163" s="814">
        <v>0</v>
      </c>
      <c r="K163" s="814">
        <v>2</v>
      </c>
      <c r="L163" s="1102">
        <f t="shared" si="67"/>
        <v>8</v>
      </c>
      <c r="M163" s="815">
        <v>9</v>
      </c>
      <c r="N163" s="811">
        <v>9</v>
      </c>
      <c r="O163" s="1098">
        <f t="shared" si="68"/>
        <v>18</v>
      </c>
      <c r="P163" s="816">
        <v>11</v>
      </c>
      <c r="Q163" s="811">
        <v>16</v>
      </c>
      <c r="R163" s="1098">
        <f t="shared" si="69"/>
        <v>27</v>
      </c>
      <c r="S163" s="816">
        <v>11</v>
      </c>
      <c r="T163" s="811">
        <v>12</v>
      </c>
      <c r="U163" s="1098">
        <f t="shared" si="70"/>
        <v>23</v>
      </c>
      <c r="V163" s="815">
        <v>14</v>
      </c>
      <c r="W163" s="811">
        <v>12</v>
      </c>
      <c r="X163" s="1101">
        <f t="shared" si="71"/>
        <v>26</v>
      </c>
      <c r="Y163" s="816">
        <v>16</v>
      </c>
      <c r="Z163" s="811">
        <v>18</v>
      </c>
      <c r="AA163" s="1101">
        <f t="shared" si="72"/>
        <v>34</v>
      </c>
      <c r="AB163" s="816">
        <v>8</v>
      </c>
      <c r="AC163" s="811">
        <v>11</v>
      </c>
      <c r="AD163" s="1101">
        <f t="shared" si="73"/>
        <v>19</v>
      </c>
      <c r="AE163" s="816">
        <f t="shared" si="83"/>
        <v>69</v>
      </c>
      <c r="AF163" s="811">
        <f t="shared" si="83"/>
        <v>78</v>
      </c>
      <c r="AG163" s="1103">
        <f t="shared" si="83"/>
        <v>147</v>
      </c>
      <c r="AH163" s="817">
        <v>6</v>
      </c>
      <c r="AI163" s="811">
        <v>2</v>
      </c>
      <c r="AJ163" s="1104">
        <f t="shared" si="84"/>
        <v>8</v>
      </c>
      <c r="AK163" s="594" t="s">
        <v>666</v>
      </c>
    </row>
    <row r="164" spans="1:37" ht="15.75" customHeight="1">
      <c r="A164" s="563"/>
      <c r="B164" s="564" t="s">
        <v>667</v>
      </c>
      <c r="C164" s="569">
        <v>1</v>
      </c>
      <c r="D164" s="570">
        <v>1</v>
      </c>
      <c r="E164" s="570">
        <v>1</v>
      </c>
      <c r="F164" s="813">
        <v>1</v>
      </c>
      <c r="G164" s="813">
        <v>1</v>
      </c>
      <c r="H164" s="811">
        <v>1</v>
      </c>
      <c r="I164" s="1101">
        <f>SUM(C164:H164)</f>
        <v>6</v>
      </c>
      <c r="J164" s="814">
        <v>0</v>
      </c>
      <c r="K164" s="814">
        <v>3</v>
      </c>
      <c r="L164" s="1102">
        <f t="shared" si="67"/>
        <v>9</v>
      </c>
      <c r="M164" s="833">
        <v>17</v>
      </c>
      <c r="N164" s="834">
        <v>13</v>
      </c>
      <c r="O164" s="1140">
        <f t="shared" si="68"/>
        <v>30</v>
      </c>
      <c r="P164" s="835">
        <v>14</v>
      </c>
      <c r="Q164" s="834">
        <v>21</v>
      </c>
      <c r="R164" s="1140">
        <f t="shared" si="69"/>
        <v>35</v>
      </c>
      <c r="S164" s="835">
        <v>16</v>
      </c>
      <c r="T164" s="834">
        <v>14</v>
      </c>
      <c r="U164" s="1140">
        <f t="shared" si="70"/>
        <v>30</v>
      </c>
      <c r="V164" s="833">
        <v>16</v>
      </c>
      <c r="W164" s="834">
        <v>15</v>
      </c>
      <c r="X164" s="1141">
        <f t="shared" si="71"/>
        <v>31</v>
      </c>
      <c r="Y164" s="835">
        <v>12</v>
      </c>
      <c r="Z164" s="834">
        <v>20</v>
      </c>
      <c r="AA164" s="1141">
        <f t="shared" si="72"/>
        <v>32</v>
      </c>
      <c r="AB164" s="835">
        <v>14</v>
      </c>
      <c r="AC164" s="834">
        <v>13</v>
      </c>
      <c r="AD164" s="1141">
        <f t="shared" si="73"/>
        <v>27</v>
      </c>
      <c r="AE164" s="816">
        <f t="shared" si="83"/>
        <v>89</v>
      </c>
      <c r="AF164" s="811">
        <f t="shared" si="83"/>
        <v>96</v>
      </c>
      <c r="AG164" s="1103">
        <f t="shared" si="83"/>
        <v>185</v>
      </c>
      <c r="AH164" s="817">
        <v>7</v>
      </c>
      <c r="AI164" s="811">
        <v>2</v>
      </c>
      <c r="AJ164" s="1104">
        <f t="shared" si="84"/>
        <v>9</v>
      </c>
      <c r="AK164" s="594" t="s">
        <v>667</v>
      </c>
    </row>
    <row r="165" spans="1:37" ht="15.75" customHeight="1">
      <c r="A165" s="610"/>
      <c r="B165" s="611" t="s">
        <v>668</v>
      </c>
      <c r="C165" s="1174">
        <f>SUM(C161:C164)</f>
        <v>7</v>
      </c>
      <c r="D165" s="1175">
        <f t="shared" ref="D165:AC165" si="85">SUM(D161:D164)</f>
        <v>7</v>
      </c>
      <c r="E165" s="1175">
        <f t="shared" si="85"/>
        <v>7</v>
      </c>
      <c r="F165" s="1176">
        <f t="shared" si="85"/>
        <v>7</v>
      </c>
      <c r="G165" s="1176">
        <f t="shared" si="85"/>
        <v>6</v>
      </c>
      <c r="H165" s="1177">
        <f t="shared" si="85"/>
        <v>7</v>
      </c>
      <c r="I165" s="1178">
        <f>SUM(I161:I164)</f>
        <v>41</v>
      </c>
      <c r="J165" s="1178">
        <f t="shared" si="85"/>
        <v>0</v>
      </c>
      <c r="K165" s="1178">
        <f t="shared" si="85"/>
        <v>20</v>
      </c>
      <c r="L165" s="1179">
        <f t="shared" si="67"/>
        <v>61</v>
      </c>
      <c r="M165" s="1185">
        <f t="shared" si="85"/>
        <v>119</v>
      </c>
      <c r="N165" s="1177">
        <f t="shared" si="85"/>
        <v>105</v>
      </c>
      <c r="O165" s="1178">
        <f t="shared" si="68"/>
        <v>224</v>
      </c>
      <c r="P165" s="1180">
        <f t="shared" si="85"/>
        <v>115</v>
      </c>
      <c r="Q165" s="1177">
        <f t="shared" si="85"/>
        <v>105</v>
      </c>
      <c r="R165" s="1184">
        <f t="shared" si="69"/>
        <v>220</v>
      </c>
      <c r="S165" s="1180">
        <f t="shared" si="85"/>
        <v>120</v>
      </c>
      <c r="T165" s="1177">
        <f t="shared" si="85"/>
        <v>100</v>
      </c>
      <c r="U165" s="1184">
        <f t="shared" si="70"/>
        <v>220</v>
      </c>
      <c r="V165" s="1185">
        <f t="shared" si="85"/>
        <v>110</v>
      </c>
      <c r="W165" s="1177">
        <f t="shared" si="85"/>
        <v>107</v>
      </c>
      <c r="X165" s="1178">
        <f t="shared" si="71"/>
        <v>217</v>
      </c>
      <c r="Y165" s="1180">
        <f t="shared" si="85"/>
        <v>112</v>
      </c>
      <c r="Z165" s="1177">
        <f t="shared" si="85"/>
        <v>111</v>
      </c>
      <c r="AA165" s="1178">
        <f t="shared" si="72"/>
        <v>223</v>
      </c>
      <c r="AB165" s="1180">
        <f t="shared" si="85"/>
        <v>108</v>
      </c>
      <c r="AC165" s="1177">
        <f t="shared" si="85"/>
        <v>91</v>
      </c>
      <c r="AD165" s="1178">
        <f t="shared" si="73"/>
        <v>199</v>
      </c>
      <c r="AE165" s="1180">
        <f t="shared" si="83"/>
        <v>684</v>
      </c>
      <c r="AF165" s="1177">
        <f t="shared" si="83"/>
        <v>619</v>
      </c>
      <c r="AG165" s="1181">
        <f t="shared" si="83"/>
        <v>1303</v>
      </c>
      <c r="AH165" s="1182">
        <f>SUM(AH161:AH164)</f>
        <v>83</v>
      </c>
      <c r="AI165" s="1177">
        <f>SUM(AI161:AI164)</f>
        <v>15</v>
      </c>
      <c r="AJ165" s="1183">
        <f>SUM(AJ161:AJ164)</f>
        <v>98</v>
      </c>
      <c r="AK165" s="612" t="s">
        <v>668</v>
      </c>
    </row>
    <row r="166" spans="1:37" ht="15.75" customHeight="1" thickBot="1">
      <c r="A166" s="591" t="s">
        <v>669</v>
      </c>
      <c r="B166" s="592"/>
      <c r="C166" s="1154">
        <f>SUM(C159,C160,C165)</f>
        <v>15</v>
      </c>
      <c r="D166" s="1155">
        <f t="shared" ref="D166:AC166" si="86">SUM(D159,D160,D165)</f>
        <v>15</v>
      </c>
      <c r="E166" s="1155">
        <f t="shared" si="86"/>
        <v>15</v>
      </c>
      <c r="F166" s="1156">
        <f t="shared" si="86"/>
        <v>16</v>
      </c>
      <c r="G166" s="1156">
        <f t="shared" si="86"/>
        <v>13</v>
      </c>
      <c r="H166" s="1157">
        <f t="shared" si="86"/>
        <v>14</v>
      </c>
      <c r="I166" s="1158">
        <f t="shared" si="86"/>
        <v>88</v>
      </c>
      <c r="J166" s="1158">
        <f t="shared" si="86"/>
        <v>0</v>
      </c>
      <c r="K166" s="1158">
        <f t="shared" si="86"/>
        <v>46</v>
      </c>
      <c r="L166" s="1159">
        <f t="shared" ref="L166" si="87">SUM(I166:K166)</f>
        <v>134</v>
      </c>
      <c r="M166" s="1160">
        <f t="shared" si="86"/>
        <v>237</v>
      </c>
      <c r="N166" s="1157">
        <f t="shared" si="86"/>
        <v>234</v>
      </c>
      <c r="O166" s="1161">
        <f t="shared" si="68"/>
        <v>471</v>
      </c>
      <c r="P166" s="1161">
        <f t="shared" si="86"/>
        <v>234</v>
      </c>
      <c r="Q166" s="1157">
        <f t="shared" si="86"/>
        <v>223</v>
      </c>
      <c r="R166" s="1162">
        <f t="shared" si="69"/>
        <v>457</v>
      </c>
      <c r="S166" s="1161">
        <f t="shared" si="86"/>
        <v>244</v>
      </c>
      <c r="T166" s="1157">
        <f t="shared" si="86"/>
        <v>210</v>
      </c>
      <c r="U166" s="1162">
        <f t="shared" si="70"/>
        <v>454</v>
      </c>
      <c r="V166" s="1160">
        <f t="shared" si="86"/>
        <v>252</v>
      </c>
      <c r="W166" s="1157">
        <f t="shared" si="86"/>
        <v>234</v>
      </c>
      <c r="X166" s="1160">
        <f t="shared" si="71"/>
        <v>486</v>
      </c>
      <c r="Y166" s="1161">
        <f t="shared" si="86"/>
        <v>236</v>
      </c>
      <c r="Z166" s="1157">
        <f t="shared" si="86"/>
        <v>231</v>
      </c>
      <c r="AA166" s="1161">
        <f t="shared" si="72"/>
        <v>467</v>
      </c>
      <c r="AB166" s="1161">
        <f t="shared" si="86"/>
        <v>229</v>
      </c>
      <c r="AC166" s="1157">
        <f t="shared" si="86"/>
        <v>203</v>
      </c>
      <c r="AD166" s="1161">
        <f t="shared" si="73"/>
        <v>432</v>
      </c>
      <c r="AE166" s="1161">
        <f t="shared" si="83"/>
        <v>1432</v>
      </c>
      <c r="AF166" s="1157">
        <f t="shared" si="83"/>
        <v>1335</v>
      </c>
      <c r="AG166" s="1163">
        <f t="shared" si="83"/>
        <v>2767</v>
      </c>
      <c r="AH166" s="1164">
        <f>SUM(AH159,AH160,AH165)</f>
        <v>178</v>
      </c>
      <c r="AI166" s="1157">
        <f t="shared" ref="AI166:AJ166" si="88">SUM(AI159,AI160,AI165)</f>
        <v>54</v>
      </c>
      <c r="AJ166" s="1165">
        <f t="shared" si="88"/>
        <v>232</v>
      </c>
      <c r="AK166" s="596" t="s">
        <v>669</v>
      </c>
    </row>
    <row r="167" spans="1:37" ht="15.75" customHeight="1">
      <c r="A167" s="563" t="s">
        <v>670</v>
      </c>
      <c r="B167" s="564" t="s">
        <v>671</v>
      </c>
      <c r="C167" s="569">
        <v>1</v>
      </c>
      <c r="D167" s="570">
        <v>1</v>
      </c>
      <c r="E167" s="570">
        <v>1</v>
      </c>
      <c r="F167" s="813">
        <v>1</v>
      </c>
      <c r="G167" s="813">
        <v>1</v>
      </c>
      <c r="H167" s="811">
        <v>1</v>
      </c>
      <c r="I167" s="1101">
        <f>SUM(C167:H167)</f>
        <v>6</v>
      </c>
      <c r="J167" s="814">
        <v>0</v>
      </c>
      <c r="K167" s="814">
        <v>2</v>
      </c>
      <c r="L167" s="1102">
        <f t="shared" si="67"/>
        <v>8</v>
      </c>
      <c r="M167" s="809">
        <v>6</v>
      </c>
      <c r="N167" s="807">
        <v>12</v>
      </c>
      <c r="O167" s="1097">
        <f t="shared" si="68"/>
        <v>18</v>
      </c>
      <c r="P167" s="810">
        <v>3</v>
      </c>
      <c r="Q167" s="807">
        <v>9</v>
      </c>
      <c r="R167" s="1097">
        <f t="shared" si="69"/>
        <v>12</v>
      </c>
      <c r="S167" s="810">
        <v>9</v>
      </c>
      <c r="T167" s="807">
        <v>7</v>
      </c>
      <c r="U167" s="1097">
        <f t="shared" si="70"/>
        <v>16</v>
      </c>
      <c r="V167" s="809">
        <v>8</v>
      </c>
      <c r="W167" s="807">
        <v>4</v>
      </c>
      <c r="X167" s="1095">
        <f t="shared" si="71"/>
        <v>12</v>
      </c>
      <c r="Y167" s="810">
        <v>13</v>
      </c>
      <c r="Z167" s="807">
        <v>5</v>
      </c>
      <c r="AA167" s="1095">
        <f t="shared" si="72"/>
        <v>18</v>
      </c>
      <c r="AB167" s="810">
        <v>7</v>
      </c>
      <c r="AC167" s="807">
        <v>7</v>
      </c>
      <c r="AD167" s="1095">
        <f t="shared" si="73"/>
        <v>14</v>
      </c>
      <c r="AE167" s="816">
        <f>SUM(M167,P167,S167,V167,Y167,AB167)</f>
        <v>46</v>
      </c>
      <c r="AF167" s="811">
        <f t="shared" si="83"/>
        <v>44</v>
      </c>
      <c r="AG167" s="1103">
        <f t="shared" si="83"/>
        <v>90</v>
      </c>
      <c r="AH167" s="817">
        <v>8</v>
      </c>
      <c r="AI167" s="811">
        <v>0</v>
      </c>
      <c r="AJ167" s="1104">
        <f t="shared" ref="AJ167:AJ170" si="89">SUM(AH167:AI167)</f>
        <v>8</v>
      </c>
      <c r="AK167" s="594" t="s">
        <v>671</v>
      </c>
    </row>
    <row r="168" spans="1:37" ht="15.75" customHeight="1">
      <c r="A168" s="568">
        <v>4</v>
      </c>
      <c r="B168" s="564" t="s">
        <v>672</v>
      </c>
      <c r="C168" s="569">
        <v>3</v>
      </c>
      <c r="D168" s="570">
        <v>3</v>
      </c>
      <c r="E168" s="570">
        <v>2</v>
      </c>
      <c r="F168" s="813">
        <v>3</v>
      </c>
      <c r="G168" s="813">
        <v>3</v>
      </c>
      <c r="H168" s="811">
        <v>2</v>
      </c>
      <c r="I168" s="1101">
        <f>SUM(C168:H168)</f>
        <v>16</v>
      </c>
      <c r="J168" s="814">
        <v>0</v>
      </c>
      <c r="K168" s="814">
        <v>6</v>
      </c>
      <c r="L168" s="1102">
        <f t="shared" si="67"/>
        <v>22</v>
      </c>
      <c r="M168" s="815">
        <v>40</v>
      </c>
      <c r="N168" s="811">
        <v>41</v>
      </c>
      <c r="O168" s="1098">
        <f t="shared" si="68"/>
        <v>81</v>
      </c>
      <c r="P168" s="816">
        <v>46</v>
      </c>
      <c r="Q168" s="811">
        <v>39</v>
      </c>
      <c r="R168" s="1098">
        <f t="shared" si="69"/>
        <v>85</v>
      </c>
      <c r="S168" s="816">
        <v>32</v>
      </c>
      <c r="T168" s="811">
        <v>34</v>
      </c>
      <c r="U168" s="1098">
        <f t="shared" si="70"/>
        <v>66</v>
      </c>
      <c r="V168" s="815">
        <v>42</v>
      </c>
      <c r="W168" s="811">
        <v>41</v>
      </c>
      <c r="X168" s="1101">
        <f t="shared" si="71"/>
        <v>83</v>
      </c>
      <c r="Y168" s="816">
        <v>38</v>
      </c>
      <c r="Z168" s="811">
        <v>50</v>
      </c>
      <c r="AA168" s="1101">
        <f t="shared" si="72"/>
        <v>88</v>
      </c>
      <c r="AB168" s="816">
        <v>30</v>
      </c>
      <c r="AC168" s="811">
        <v>39</v>
      </c>
      <c r="AD168" s="1101">
        <f t="shared" si="73"/>
        <v>69</v>
      </c>
      <c r="AE168" s="816">
        <f t="shared" si="83"/>
        <v>228</v>
      </c>
      <c r="AF168" s="811">
        <f t="shared" si="83"/>
        <v>244</v>
      </c>
      <c r="AG168" s="1103">
        <f t="shared" si="83"/>
        <v>472</v>
      </c>
      <c r="AH168" s="817">
        <v>18</v>
      </c>
      <c r="AI168" s="811">
        <v>9</v>
      </c>
      <c r="AJ168" s="1104">
        <f t="shared" si="89"/>
        <v>27</v>
      </c>
      <c r="AK168" s="594" t="s">
        <v>672</v>
      </c>
    </row>
    <row r="169" spans="1:37" ht="15.75" customHeight="1">
      <c r="A169" s="563"/>
      <c r="B169" s="564" t="s">
        <v>673</v>
      </c>
      <c r="C169" s="569">
        <v>1</v>
      </c>
      <c r="D169" s="570">
        <v>2</v>
      </c>
      <c r="E169" s="570">
        <v>2</v>
      </c>
      <c r="F169" s="813">
        <v>2</v>
      </c>
      <c r="G169" s="813">
        <v>1</v>
      </c>
      <c r="H169" s="811">
        <v>2</v>
      </c>
      <c r="I169" s="1101">
        <f>SUM(C169:H169)</f>
        <v>10</v>
      </c>
      <c r="J169" s="814">
        <v>0</v>
      </c>
      <c r="K169" s="814">
        <v>2</v>
      </c>
      <c r="L169" s="1102">
        <f t="shared" si="67"/>
        <v>12</v>
      </c>
      <c r="M169" s="815">
        <v>20</v>
      </c>
      <c r="N169" s="811">
        <v>16</v>
      </c>
      <c r="O169" s="1098">
        <f t="shared" si="68"/>
        <v>36</v>
      </c>
      <c r="P169" s="816">
        <v>24</v>
      </c>
      <c r="Q169" s="811">
        <v>29</v>
      </c>
      <c r="R169" s="1098">
        <f t="shared" si="69"/>
        <v>53</v>
      </c>
      <c r="S169" s="816">
        <v>30</v>
      </c>
      <c r="T169" s="811">
        <v>19</v>
      </c>
      <c r="U169" s="1098">
        <f t="shared" si="70"/>
        <v>49</v>
      </c>
      <c r="V169" s="815">
        <v>23</v>
      </c>
      <c r="W169" s="811">
        <v>33</v>
      </c>
      <c r="X169" s="1101">
        <f t="shared" si="71"/>
        <v>56</v>
      </c>
      <c r="Y169" s="816">
        <v>11</v>
      </c>
      <c r="Z169" s="811">
        <v>20</v>
      </c>
      <c r="AA169" s="1101">
        <f t="shared" si="72"/>
        <v>31</v>
      </c>
      <c r="AB169" s="816">
        <v>28</v>
      </c>
      <c r="AC169" s="811">
        <v>17</v>
      </c>
      <c r="AD169" s="1101">
        <f t="shared" si="73"/>
        <v>45</v>
      </c>
      <c r="AE169" s="816">
        <f t="shared" si="83"/>
        <v>136</v>
      </c>
      <c r="AF169" s="811">
        <f t="shared" si="83"/>
        <v>134</v>
      </c>
      <c r="AG169" s="1103">
        <f t="shared" si="83"/>
        <v>270</v>
      </c>
      <c r="AH169" s="817">
        <v>8</v>
      </c>
      <c r="AI169" s="811">
        <v>1</v>
      </c>
      <c r="AJ169" s="1104">
        <f t="shared" si="89"/>
        <v>9</v>
      </c>
      <c r="AK169" s="594" t="s">
        <v>673</v>
      </c>
    </row>
    <row r="170" spans="1:37" ht="15.75" customHeight="1">
      <c r="A170" s="563"/>
      <c r="B170" s="564" t="s">
        <v>674</v>
      </c>
      <c r="C170" s="569">
        <v>1</v>
      </c>
      <c r="D170" s="570">
        <v>2</v>
      </c>
      <c r="E170" s="570">
        <v>1</v>
      </c>
      <c r="F170" s="813">
        <v>2</v>
      </c>
      <c r="G170" s="813">
        <v>1</v>
      </c>
      <c r="H170" s="811">
        <v>2</v>
      </c>
      <c r="I170" s="1101">
        <f>SUM(C170:H170)</f>
        <v>9</v>
      </c>
      <c r="J170" s="814">
        <v>0</v>
      </c>
      <c r="K170" s="814">
        <v>4</v>
      </c>
      <c r="L170" s="1102">
        <f t="shared" si="67"/>
        <v>13</v>
      </c>
      <c r="M170" s="833">
        <v>11</v>
      </c>
      <c r="N170" s="834">
        <v>13</v>
      </c>
      <c r="O170" s="1140">
        <f t="shared" si="68"/>
        <v>24</v>
      </c>
      <c r="P170" s="835">
        <v>16</v>
      </c>
      <c r="Q170" s="834">
        <v>25</v>
      </c>
      <c r="R170" s="1140">
        <f t="shared" si="69"/>
        <v>41</v>
      </c>
      <c r="S170" s="835">
        <v>17</v>
      </c>
      <c r="T170" s="834">
        <v>15</v>
      </c>
      <c r="U170" s="1140">
        <f t="shared" si="70"/>
        <v>32</v>
      </c>
      <c r="V170" s="833">
        <v>24</v>
      </c>
      <c r="W170" s="834">
        <v>20</v>
      </c>
      <c r="X170" s="1141">
        <f t="shared" si="71"/>
        <v>44</v>
      </c>
      <c r="Y170" s="835">
        <v>19</v>
      </c>
      <c r="Z170" s="834">
        <v>17</v>
      </c>
      <c r="AA170" s="1141">
        <f t="shared" si="72"/>
        <v>36</v>
      </c>
      <c r="AB170" s="835">
        <v>17</v>
      </c>
      <c r="AC170" s="834">
        <v>28</v>
      </c>
      <c r="AD170" s="1141">
        <f t="shared" si="73"/>
        <v>45</v>
      </c>
      <c r="AE170" s="816">
        <f t="shared" si="83"/>
        <v>104</v>
      </c>
      <c r="AF170" s="811">
        <f t="shared" si="83"/>
        <v>118</v>
      </c>
      <c r="AG170" s="1103">
        <f t="shared" si="83"/>
        <v>222</v>
      </c>
      <c r="AH170" s="817">
        <v>9</v>
      </c>
      <c r="AI170" s="811">
        <v>5</v>
      </c>
      <c r="AJ170" s="1104">
        <f t="shared" si="89"/>
        <v>14</v>
      </c>
      <c r="AK170" s="594" t="s">
        <v>674</v>
      </c>
    </row>
    <row r="171" spans="1:37" ht="15.75" customHeight="1" thickBot="1">
      <c r="A171" s="591" t="s">
        <v>675</v>
      </c>
      <c r="B171" s="592"/>
      <c r="C171" s="1154">
        <f>SUM(C167:C170)</f>
        <v>6</v>
      </c>
      <c r="D171" s="1155">
        <f t="shared" ref="D171:AC171" si="90">SUM(D167:D170)</f>
        <v>8</v>
      </c>
      <c r="E171" s="1155">
        <f t="shared" si="90"/>
        <v>6</v>
      </c>
      <c r="F171" s="1156">
        <f t="shared" si="90"/>
        <v>8</v>
      </c>
      <c r="G171" s="1156">
        <f t="shared" si="90"/>
        <v>6</v>
      </c>
      <c r="H171" s="1157">
        <f t="shared" si="90"/>
        <v>7</v>
      </c>
      <c r="I171" s="1158">
        <f t="shared" si="90"/>
        <v>41</v>
      </c>
      <c r="J171" s="1158">
        <f t="shared" si="90"/>
        <v>0</v>
      </c>
      <c r="K171" s="1158">
        <f t="shared" si="90"/>
        <v>14</v>
      </c>
      <c r="L171" s="1159">
        <f t="shared" si="67"/>
        <v>55</v>
      </c>
      <c r="M171" s="1160">
        <f t="shared" si="90"/>
        <v>77</v>
      </c>
      <c r="N171" s="1157">
        <f t="shared" si="90"/>
        <v>82</v>
      </c>
      <c r="O171" s="1158">
        <f t="shared" si="68"/>
        <v>159</v>
      </c>
      <c r="P171" s="1161">
        <f t="shared" si="90"/>
        <v>89</v>
      </c>
      <c r="Q171" s="1157">
        <f t="shared" si="90"/>
        <v>102</v>
      </c>
      <c r="R171" s="1162">
        <f t="shared" si="69"/>
        <v>191</v>
      </c>
      <c r="S171" s="1161">
        <f t="shared" si="90"/>
        <v>88</v>
      </c>
      <c r="T171" s="1157">
        <f t="shared" si="90"/>
        <v>75</v>
      </c>
      <c r="U171" s="1162">
        <f t="shared" si="70"/>
        <v>163</v>
      </c>
      <c r="V171" s="1160">
        <f t="shared" si="90"/>
        <v>97</v>
      </c>
      <c r="W171" s="1157">
        <f t="shared" si="90"/>
        <v>98</v>
      </c>
      <c r="X171" s="1158">
        <f t="shared" si="71"/>
        <v>195</v>
      </c>
      <c r="Y171" s="1161">
        <f t="shared" si="90"/>
        <v>81</v>
      </c>
      <c r="Z171" s="1157">
        <f t="shared" si="90"/>
        <v>92</v>
      </c>
      <c r="AA171" s="1158">
        <f t="shared" si="72"/>
        <v>173</v>
      </c>
      <c r="AB171" s="1161">
        <f t="shared" si="90"/>
        <v>82</v>
      </c>
      <c r="AC171" s="1157">
        <f t="shared" si="90"/>
        <v>91</v>
      </c>
      <c r="AD171" s="1158">
        <f t="shared" si="73"/>
        <v>173</v>
      </c>
      <c r="AE171" s="1161">
        <f t="shared" si="83"/>
        <v>514</v>
      </c>
      <c r="AF171" s="1157">
        <f t="shared" si="83"/>
        <v>540</v>
      </c>
      <c r="AG171" s="1163">
        <f t="shared" si="83"/>
        <v>1054</v>
      </c>
      <c r="AH171" s="1164">
        <f>SUM(AH167:AH170)</f>
        <v>43</v>
      </c>
      <c r="AI171" s="1157">
        <f>SUM(AI167:AI170)</f>
        <v>15</v>
      </c>
      <c r="AJ171" s="1165">
        <f>SUM(AJ167:AJ170)</f>
        <v>58</v>
      </c>
      <c r="AK171" s="596" t="s">
        <v>675</v>
      </c>
    </row>
    <row r="172" spans="1:37" ht="15.75" customHeight="1">
      <c r="A172" s="610" t="s">
        <v>676</v>
      </c>
      <c r="B172" s="613" t="s">
        <v>677</v>
      </c>
      <c r="C172" s="614">
        <v>3</v>
      </c>
      <c r="D172" s="615">
        <v>3</v>
      </c>
      <c r="E172" s="615">
        <v>3</v>
      </c>
      <c r="F172" s="845">
        <v>3</v>
      </c>
      <c r="G172" s="845">
        <v>3</v>
      </c>
      <c r="H172" s="846">
        <v>3</v>
      </c>
      <c r="I172" s="1178">
        <f>SUM(C172:H172)</f>
        <v>18</v>
      </c>
      <c r="J172" s="847">
        <v>0</v>
      </c>
      <c r="K172" s="847">
        <v>7</v>
      </c>
      <c r="L172" s="1179">
        <f t="shared" si="67"/>
        <v>25</v>
      </c>
      <c r="M172" s="848">
        <v>50</v>
      </c>
      <c r="N172" s="846">
        <v>49</v>
      </c>
      <c r="O172" s="1184">
        <f t="shared" si="68"/>
        <v>99</v>
      </c>
      <c r="P172" s="849">
        <v>54</v>
      </c>
      <c r="Q172" s="846">
        <v>39</v>
      </c>
      <c r="R172" s="1184">
        <f t="shared" si="69"/>
        <v>93</v>
      </c>
      <c r="S172" s="849">
        <v>55</v>
      </c>
      <c r="T172" s="846">
        <v>36</v>
      </c>
      <c r="U172" s="1184">
        <f t="shared" si="70"/>
        <v>91</v>
      </c>
      <c r="V172" s="848">
        <v>50</v>
      </c>
      <c r="W172" s="846">
        <v>45</v>
      </c>
      <c r="X172" s="1178">
        <f t="shared" si="71"/>
        <v>95</v>
      </c>
      <c r="Y172" s="849">
        <v>50</v>
      </c>
      <c r="Z172" s="846">
        <v>47</v>
      </c>
      <c r="AA172" s="1178">
        <f t="shared" si="72"/>
        <v>97</v>
      </c>
      <c r="AB172" s="849">
        <v>38</v>
      </c>
      <c r="AC172" s="846">
        <v>46</v>
      </c>
      <c r="AD172" s="1178">
        <f t="shared" si="73"/>
        <v>84</v>
      </c>
      <c r="AE172" s="849">
        <f t="shared" si="83"/>
        <v>297</v>
      </c>
      <c r="AF172" s="846">
        <f t="shared" si="83"/>
        <v>262</v>
      </c>
      <c r="AG172" s="1181">
        <f t="shared" si="83"/>
        <v>559</v>
      </c>
      <c r="AH172" s="850">
        <v>37</v>
      </c>
      <c r="AI172" s="846">
        <v>8</v>
      </c>
      <c r="AJ172" s="1183">
        <f>SUM(AH172:AI172)</f>
        <v>45</v>
      </c>
      <c r="AK172" s="616" t="s">
        <v>677</v>
      </c>
    </row>
    <row r="173" spans="1:37" ht="15.75" customHeight="1">
      <c r="A173" s="563" t="s">
        <v>678</v>
      </c>
      <c r="B173" s="564" t="s">
        <v>679</v>
      </c>
      <c r="C173" s="569">
        <v>1</v>
      </c>
      <c r="D173" s="570">
        <v>1</v>
      </c>
      <c r="E173" s="570">
        <v>1</v>
      </c>
      <c r="F173" s="813">
        <v>1</v>
      </c>
      <c r="G173" s="813">
        <v>1</v>
      </c>
      <c r="H173" s="811">
        <v>1</v>
      </c>
      <c r="I173" s="1101">
        <f>SUM(C173:H173)</f>
        <v>6</v>
      </c>
      <c r="J173" s="814">
        <v>0</v>
      </c>
      <c r="K173" s="814">
        <v>3</v>
      </c>
      <c r="L173" s="1102">
        <f t="shared" si="67"/>
        <v>9</v>
      </c>
      <c r="M173" s="815">
        <v>7</v>
      </c>
      <c r="N173" s="811">
        <v>3</v>
      </c>
      <c r="O173" s="1098">
        <f t="shared" si="68"/>
        <v>10</v>
      </c>
      <c r="P173" s="816">
        <v>14</v>
      </c>
      <c r="Q173" s="811">
        <v>8</v>
      </c>
      <c r="R173" s="1098">
        <f t="shared" si="69"/>
        <v>22</v>
      </c>
      <c r="S173" s="816">
        <v>13</v>
      </c>
      <c r="T173" s="811">
        <v>6</v>
      </c>
      <c r="U173" s="1098">
        <f t="shared" si="70"/>
        <v>19</v>
      </c>
      <c r="V173" s="815">
        <v>10</v>
      </c>
      <c r="W173" s="811">
        <v>8</v>
      </c>
      <c r="X173" s="1101">
        <f t="shared" si="71"/>
        <v>18</v>
      </c>
      <c r="Y173" s="816">
        <v>12</v>
      </c>
      <c r="Z173" s="811">
        <v>12</v>
      </c>
      <c r="AA173" s="1101">
        <f t="shared" si="72"/>
        <v>24</v>
      </c>
      <c r="AB173" s="816">
        <v>6</v>
      </c>
      <c r="AC173" s="811">
        <v>11</v>
      </c>
      <c r="AD173" s="1101">
        <f t="shared" si="73"/>
        <v>17</v>
      </c>
      <c r="AE173" s="816">
        <f t="shared" si="83"/>
        <v>62</v>
      </c>
      <c r="AF173" s="811">
        <f t="shared" si="83"/>
        <v>48</v>
      </c>
      <c r="AG173" s="1103">
        <f t="shared" si="83"/>
        <v>110</v>
      </c>
      <c r="AH173" s="817">
        <v>11</v>
      </c>
      <c r="AI173" s="811">
        <v>1</v>
      </c>
      <c r="AJ173" s="1104">
        <f t="shared" ref="AJ173:AJ180" si="91">SUM(AH173:AI173)</f>
        <v>12</v>
      </c>
      <c r="AK173" s="594" t="s">
        <v>679</v>
      </c>
    </row>
    <row r="174" spans="1:37" ht="15.75" customHeight="1">
      <c r="A174" s="568">
        <v>8</v>
      </c>
      <c r="B174" s="564" t="s">
        <v>680</v>
      </c>
      <c r="C174" s="569">
        <v>1</v>
      </c>
      <c r="D174" s="570">
        <v>1</v>
      </c>
      <c r="E174" s="570">
        <v>1</v>
      </c>
      <c r="F174" s="813">
        <v>1</v>
      </c>
      <c r="G174" s="813">
        <v>1</v>
      </c>
      <c r="H174" s="811">
        <v>1</v>
      </c>
      <c r="I174" s="1101">
        <f t="shared" ref="I174:I180" si="92">SUM(C174:H174)</f>
        <v>6</v>
      </c>
      <c r="J174" s="814">
        <v>0</v>
      </c>
      <c r="K174" s="814">
        <v>3</v>
      </c>
      <c r="L174" s="1102">
        <f t="shared" si="67"/>
        <v>9</v>
      </c>
      <c r="M174" s="815">
        <v>8</v>
      </c>
      <c r="N174" s="811">
        <v>7</v>
      </c>
      <c r="O174" s="1098">
        <f t="shared" si="68"/>
        <v>15</v>
      </c>
      <c r="P174" s="816">
        <v>8</v>
      </c>
      <c r="Q174" s="811">
        <v>8</v>
      </c>
      <c r="R174" s="1098">
        <f t="shared" si="69"/>
        <v>16</v>
      </c>
      <c r="S174" s="816">
        <v>6</v>
      </c>
      <c r="T174" s="811">
        <v>9</v>
      </c>
      <c r="U174" s="1098">
        <f t="shared" si="70"/>
        <v>15</v>
      </c>
      <c r="V174" s="815">
        <v>11</v>
      </c>
      <c r="W174" s="811">
        <v>5</v>
      </c>
      <c r="X174" s="1101">
        <f t="shared" si="71"/>
        <v>16</v>
      </c>
      <c r="Y174" s="816">
        <v>10</v>
      </c>
      <c r="Z174" s="811">
        <v>8</v>
      </c>
      <c r="AA174" s="1101">
        <f t="shared" si="72"/>
        <v>18</v>
      </c>
      <c r="AB174" s="816">
        <v>12</v>
      </c>
      <c r="AC174" s="811">
        <v>7</v>
      </c>
      <c r="AD174" s="1101">
        <f t="shared" si="73"/>
        <v>19</v>
      </c>
      <c r="AE174" s="816">
        <f t="shared" si="83"/>
        <v>55</v>
      </c>
      <c r="AF174" s="811">
        <f t="shared" si="83"/>
        <v>44</v>
      </c>
      <c r="AG174" s="1103">
        <f t="shared" si="83"/>
        <v>99</v>
      </c>
      <c r="AH174" s="817">
        <v>6</v>
      </c>
      <c r="AI174" s="811">
        <v>3</v>
      </c>
      <c r="AJ174" s="1104">
        <f t="shared" si="91"/>
        <v>9</v>
      </c>
      <c r="AK174" s="594" t="s">
        <v>680</v>
      </c>
    </row>
    <row r="175" spans="1:37" ht="15.75" customHeight="1">
      <c r="A175" s="563"/>
      <c r="B175" s="564" t="s">
        <v>681</v>
      </c>
      <c r="C175" s="569">
        <v>1</v>
      </c>
      <c r="D175" s="570">
        <v>1</v>
      </c>
      <c r="E175" s="570">
        <v>1</v>
      </c>
      <c r="F175" s="813">
        <v>1</v>
      </c>
      <c r="G175" s="813">
        <v>1</v>
      </c>
      <c r="H175" s="811">
        <v>1</v>
      </c>
      <c r="I175" s="1101">
        <f t="shared" si="92"/>
        <v>6</v>
      </c>
      <c r="J175" s="814">
        <v>0</v>
      </c>
      <c r="K175" s="814">
        <v>4</v>
      </c>
      <c r="L175" s="1102">
        <f t="shared" si="67"/>
        <v>10</v>
      </c>
      <c r="M175" s="815">
        <v>11</v>
      </c>
      <c r="N175" s="811">
        <v>13</v>
      </c>
      <c r="O175" s="1098">
        <f t="shared" si="68"/>
        <v>24</v>
      </c>
      <c r="P175" s="816">
        <v>13</v>
      </c>
      <c r="Q175" s="811">
        <v>14</v>
      </c>
      <c r="R175" s="1098">
        <f t="shared" si="69"/>
        <v>27</v>
      </c>
      <c r="S175" s="816">
        <v>13</v>
      </c>
      <c r="T175" s="811">
        <v>17</v>
      </c>
      <c r="U175" s="1098">
        <f t="shared" si="70"/>
        <v>30</v>
      </c>
      <c r="V175" s="815">
        <v>14</v>
      </c>
      <c r="W175" s="811">
        <v>17</v>
      </c>
      <c r="X175" s="1101">
        <f t="shared" si="71"/>
        <v>31</v>
      </c>
      <c r="Y175" s="816">
        <v>14</v>
      </c>
      <c r="Z175" s="811">
        <v>11</v>
      </c>
      <c r="AA175" s="1101">
        <f t="shared" si="72"/>
        <v>25</v>
      </c>
      <c r="AB175" s="816">
        <v>17</v>
      </c>
      <c r="AC175" s="811">
        <v>9</v>
      </c>
      <c r="AD175" s="1101">
        <f t="shared" si="73"/>
        <v>26</v>
      </c>
      <c r="AE175" s="816">
        <f t="shared" si="83"/>
        <v>82</v>
      </c>
      <c r="AF175" s="811">
        <f t="shared" si="83"/>
        <v>81</v>
      </c>
      <c r="AG175" s="1103">
        <f t="shared" si="83"/>
        <v>163</v>
      </c>
      <c r="AH175" s="817">
        <v>11</v>
      </c>
      <c r="AI175" s="811">
        <v>4</v>
      </c>
      <c r="AJ175" s="1104">
        <f t="shared" si="91"/>
        <v>15</v>
      </c>
      <c r="AK175" s="594" t="s">
        <v>681</v>
      </c>
    </row>
    <row r="176" spans="1:37" ht="15.75" customHeight="1">
      <c r="A176" s="563"/>
      <c r="B176" s="564" t="s">
        <v>682</v>
      </c>
      <c r="C176" s="569">
        <v>1</v>
      </c>
      <c r="D176" s="570">
        <v>1</v>
      </c>
      <c r="E176" s="570">
        <v>1</v>
      </c>
      <c r="F176" s="813">
        <v>1</v>
      </c>
      <c r="G176" s="813">
        <v>1</v>
      </c>
      <c r="H176" s="811">
        <v>1</v>
      </c>
      <c r="I176" s="1101">
        <f t="shared" si="92"/>
        <v>6</v>
      </c>
      <c r="J176" s="814">
        <v>0</v>
      </c>
      <c r="K176" s="814">
        <v>5</v>
      </c>
      <c r="L176" s="1102">
        <f t="shared" si="67"/>
        <v>11</v>
      </c>
      <c r="M176" s="815">
        <v>12</v>
      </c>
      <c r="N176" s="811">
        <v>12</v>
      </c>
      <c r="O176" s="1098">
        <f t="shared" si="68"/>
        <v>24</v>
      </c>
      <c r="P176" s="816">
        <v>9</v>
      </c>
      <c r="Q176" s="811">
        <v>11</v>
      </c>
      <c r="R176" s="1098">
        <f t="shared" si="69"/>
        <v>20</v>
      </c>
      <c r="S176" s="816">
        <v>10</v>
      </c>
      <c r="T176" s="811">
        <v>14</v>
      </c>
      <c r="U176" s="1098">
        <f t="shared" si="70"/>
        <v>24</v>
      </c>
      <c r="V176" s="815">
        <v>11</v>
      </c>
      <c r="W176" s="811">
        <v>13</v>
      </c>
      <c r="X176" s="1101">
        <f t="shared" si="71"/>
        <v>24</v>
      </c>
      <c r="Y176" s="816">
        <v>17</v>
      </c>
      <c r="Z176" s="811">
        <v>14</v>
      </c>
      <c r="AA176" s="1101">
        <f t="shared" si="72"/>
        <v>31</v>
      </c>
      <c r="AB176" s="816">
        <v>5</v>
      </c>
      <c r="AC176" s="811">
        <v>11</v>
      </c>
      <c r="AD176" s="1101">
        <f t="shared" si="73"/>
        <v>16</v>
      </c>
      <c r="AE176" s="816">
        <f t="shared" si="83"/>
        <v>64</v>
      </c>
      <c r="AF176" s="811">
        <f t="shared" si="83"/>
        <v>75</v>
      </c>
      <c r="AG176" s="1103">
        <f t="shared" si="83"/>
        <v>139</v>
      </c>
      <c r="AH176" s="817">
        <v>8</v>
      </c>
      <c r="AI176" s="811">
        <v>8</v>
      </c>
      <c r="AJ176" s="1104">
        <f t="shared" si="91"/>
        <v>16</v>
      </c>
      <c r="AK176" s="594" t="s">
        <v>682</v>
      </c>
    </row>
    <row r="177" spans="1:37" ht="15.75" customHeight="1">
      <c r="A177" s="563"/>
      <c r="B177" s="564" t="s">
        <v>683</v>
      </c>
      <c r="C177" s="569">
        <v>2</v>
      </c>
      <c r="D177" s="570">
        <v>2</v>
      </c>
      <c r="E177" s="570">
        <v>1</v>
      </c>
      <c r="F177" s="813">
        <v>2</v>
      </c>
      <c r="G177" s="813">
        <v>1</v>
      </c>
      <c r="H177" s="811">
        <v>2</v>
      </c>
      <c r="I177" s="1101">
        <f t="shared" si="92"/>
        <v>10</v>
      </c>
      <c r="J177" s="814">
        <v>0</v>
      </c>
      <c r="K177" s="814">
        <v>5</v>
      </c>
      <c r="L177" s="1102">
        <f t="shared" si="67"/>
        <v>15</v>
      </c>
      <c r="M177" s="815">
        <v>19</v>
      </c>
      <c r="N177" s="811">
        <v>21</v>
      </c>
      <c r="O177" s="1098">
        <f t="shared" si="68"/>
        <v>40</v>
      </c>
      <c r="P177" s="816">
        <v>26</v>
      </c>
      <c r="Q177" s="811">
        <v>19</v>
      </c>
      <c r="R177" s="1098">
        <f t="shared" si="69"/>
        <v>45</v>
      </c>
      <c r="S177" s="816">
        <v>17</v>
      </c>
      <c r="T177" s="811">
        <v>18</v>
      </c>
      <c r="U177" s="1098">
        <f t="shared" si="70"/>
        <v>35</v>
      </c>
      <c r="V177" s="815">
        <v>25</v>
      </c>
      <c r="W177" s="811">
        <v>22</v>
      </c>
      <c r="X177" s="1101">
        <f t="shared" si="71"/>
        <v>47</v>
      </c>
      <c r="Y177" s="816">
        <v>21</v>
      </c>
      <c r="Z177" s="811">
        <v>13</v>
      </c>
      <c r="AA177" s="1101">
        <f t="shared" si="72"/>
        <v>34</v>
      </c>
      <c r="AB177" s="816">
        <v>22</v>
      </c>
      <c r="AC177" s="811">
        <v>21</v>
      </c>
      <c r="AD177" s="1101">
        <f t="shared" si="73"/>
        <v>43</v>
      </c>
      <c r="AE177" s="816">
        <f t="shared" si="83"/>
        <v>130</v>
      </c>
      <c r="AF177" s="811">
        <f t="shared" si="83"/>
        <v>114</v>
      </c>
      <c r="AG177" s="1103">
        <f t="shared" si="83"/>
        <v>244</v>
      </c>
      <c r="AH177" s="817">
        <v>13</v>
      </c>
      <c r="AI177" s="811">
        <v>3</v>
      </c>
      <c r="AJ177" s="1104">
        <f t="shared" si="91"/>
        <v>16</v>
      </c>
      <c r="AK177" s="594" t="s">
        <v>683</v>
      </c>
    </row>
    <row r="178" spans="1:37" ht="15.75" customHeight="1">
      <c r="A178" s="563"/>
      <c r="B178" s="564" t="s">
        <v>684</v>
      </c>
      <c r="C178" s="569">
        <v>1</v>
      </c>
      <c r="D178" s="570">
        <v>1</v>
      </c>
      <c r="E178" s="570">
        <v>1</v>
      </c>
      <c r="F178" s="813">
        <v>1</v>
      </c>
      <c r="G178" s="813">
        <v>1</v>
      </c>
      <c r="H178" s="811">
        <v>1</v>
      </c>
      <c r="I178" s="1101">
        <f t="shared" si="92"/>
        <v>6</v>
      </c>
      <c r="J178" s="814">
        <v>0</v>
      </c>
      <c r="K178" s="814">
        <v>5</v>
      </c>
      <c r="L178" s="1102">
        <f t="shared" si="67"/>
        <v>11</v>
      </c>
      <c r="M178" s="815">
        <v>12</v>
      </c>
      <c r="N178" s="811">
        <v>10</v>
      </c>
      <c r="O178" s="1098">
        <f t="shared" si="68"/>
        <v>22</v>
      </c>
      <c r="P178" s="816">
        <v>9</v>
      </c>
      <c r="Q178" s="811">
        <v>7</v>
      </c>
      <c r="R178" s="1098">
        <f t="shared" si="69"/>
        <v>16</v>
      </c>
      <c r="S178" s="816">
        <v>11</v>
      </c>
      <c r="T178" s="811">
        <v>8</v>
      </c>
      <c r="U178" s="1098">
        <f t="shared" si="70"/>
        <v>19</v>
      </c>
      <c r="V178" s="815">
        <v>10</v>
      </c>
      <c r="W178" s="811">
        <v>12</v>
      </c>
      <c r="X178" s="1101">
        <f t="shared" si="71"/>
        <v>22</v>
      </c>
      <c r="Y178" s="816">
        <v>11</v>
      </c>
      <c r="Z178" s="811">
        <v>10</v>
      </c>
      <c r="AA178" s="1101">
        <f t="shared" si="72"/>
        <v>21</v>
      </c>
      <c r="AB178" s="816">
        <v>10</v>
      </c>
      <c r="AC178" s="811">
        <v>11</v>
      </c>
      <c r="AD178" s="1101">
        <f t="shared" si="73"/>
        <v>21</v>
      </c>
      <c r="AE178" s="816">
        <f t="shared" si="83"/>
        <v>63</v>
      </c>
      <c r="AF178" s="811">
        <f t="shared" si="83"/>
        <v>58</v>
      </c>
      <c r="AG178" s="1103">
        <f t="shared" si="83"/>
        <v>121</v>
      </c>
      <c r="AH178" s="817">
        <v>11</v>
      </c>
      <c r="AI178" s="811">
        <v>3</v>
      </c>
      <c r="AJ178" s="1104">
        <f t="shared" si="91"/>
        <v>14</v>
      </c>
      <c r="AK178" s="594" t="s">
        <v>684</v>
      </c>
    </row>
    <row r="179" spans="1:37" ht="15.75" customHeight="1">
      <c r="A179" s="563"/>
      <c r="B179" s="564" t="s">
        <v>685</v>
      </c>
      <c r="C179" s="569">
        <v>1</v>
      </c>
      <c r="D179" s="570">
        <v>1</v>
      </c>
      <c r="E179" s="570">
        <v>1</v>
      </c>
      <c r="F179" s="813">
        <v>1</v>
      </c>
      <c r="G179" s="813">
        <v>1</v>
      </c>
      <c r="H179" s="811">
        <v>1</v>
      </c>
      <c r="I179" s="1101">
        <f t="shared" si="92"/>
        <v>6</v>
      </c>
      <c r="J179" s="814">
        <v>0</v>
      </c>
      <c r="K179" s="814">
        <v>3</v>
      </c>
      <c r="L179" s="1102">
        <f t="shared" si="67"/>
        <v>9</v>
      </c>
      <c r="M179" s="815">
        <v>9</v>
      </c>
      <c r="N179" s="811">
        <v>7</v>
      </c>
      <c r="O179" s="1098">
        <f t="shared" si="68"/>
        <v>16</v>
      </c>
      <c r="P179" s="816">
        <v>9</v>
      </c>
      <c r="Q179" s="811">
        <v>11</v>
      </c>
      <c r="R179" s="1098">
        <f t="shared" si="69"/>
        <v>20</v>
      </c>
      <c r="S179" s="816">
        <v>8</v>
      </c>
      <c r="T179" s="811">
        <v>11</v>
      </c>
      <c r="U179" s="1098">
        <f t="shared" si="70"/>
        <v>19</v>
      </c>
      <c r="V179" s="815">
        <v>11</v>
      </c>
      <c r="W179" s="811">
        <v>10</v>
      </c>
      <c r="X179" s="1101">
        <f t="shared" si="71"/>
        <v>21</v>
      </c>
      <c r="Y179" s="816">
        <v>16</v>
      </c>
      <c r="Z179" s="811">
        <v>12</v>
      </c>
      <c r="AA179" s="1101">
        <f t="shared" si="72"/>
        <v>28</v>
      </c>
      <c r="AB179" s="816">
        <v>11</v>
      </c>
      <c r="AC179" s="811">
        <v>10</v>
      </c>
      <c r="AD179" s="1101">
        <f t="shared" si="73"/>
        <v>21</v>
      </c>
      <c r="AE179" s="816">
        <f t="shared" ref="AE179:AG185" si="93">SUM(M179,P179,S179,V179,Y179,AB179)</f>
        <v>64</v>
      </c>
      <c r="AF179" s="811">
        <f t="shared" si="93"/>
        <v>61</v>
      </c>
      <c r="AG179" s="1103">
        <f t="shared" si="93"/>
        <v>125</v>
      </c>
      <c r="AH179" s="817">
        <v>11</v>
      </c>
      <c r="AI179" s="811">
        <v>2</v>
      </c>
      <c r="AJ179" s="1104">
        <f t="shared" si="91"/>
        <v>13</v>
      </c>
      <c r="AK179" s="594" t="s">
        <v>685</v>
      </c>
    </row>
    <row r="180" spans="1:37" ht="15.75" customHeight="1">
      <c r="A180" s="563"/>
      <c r="B180" s="564" t="s">
        <v>686</v>
      </c>
      <c r="C180" s="569">
        <v>1</v>
      </c>
      <c r="D180" s="570">
        <v>1</v>
      </c>
      <c r="E180" s="570">
        <v>1</v>
      </c>
      <c r="F180" s="813">
        <v>1</v>
      </c>
      <c r="G180" s="813">
        <v>1</v>
      </c>
      <c r="H180" s="811">
        <v>1</v>
      </c>
      <c r="I180" s="1101">
        <f t="shared" si="92"/>
        <v>6</v>
      </c>
      <c r="J180" s="814">
        <v>0</v>
      </c>
      <c r="K180" s="814">
        <v>2</v>
      </c>
      <c r="L180" s="1102">
        <f t="shared" si="67"/>
        <v>8</v>
      </c>
      <c r="M180" s="815">
        <v>3</v>
      </c>
      <c r="N180" s="811">
        <v>8</v>
      </c>
      <c r="O180" s="1098">
        <f t="shared" si="68"/>
        <v>11</v>
      </c>
      <c r="P180" s="816">
        <v>9</v>
      </c>
      <c r="Q180" s="811">
        <v>5</v>
      </c>
      <c r="R180" s="1098">
        <f t="shared" si="69"/>
        <v>14</v>
      </c>
      <c r="S180" s="816">
        <v>10</v>
      </c>
      <c r="T180" s="811">
        <v>10</v>
      </c>
      <c r="U180" s="1098">
        <f t="shared" si="70"/>
        <v>20</v>
      </c>
      <c r="V180" s="815">
        <v>11</v>
      </c>
      <c r="W180" s="811">
        <v>8</v>
      </c>
      <c r="X180" s="1101">
        <f t="shared" si="71"/>
        <v>19</v>
      </c>
      <c r="Y180" s="816">
        <v>16</v>
      </c>
      <c r="Z180" s="811">
        <v>6</v>
      </c>
      <c r="AA180" s="1101">
        <f t="shared" si="72"/>
        <v>22</v>
      </c>
      <c r="AB180" s="816">
        <v>12</v>
      </c>
      <c r="AC180" s="811">
        <v>9</v>
      </c>
      <c r="AD180" s="1101">
        <f t="shared" si="73"/>
        <v>21</v>
      </c>
      <c r="AE180" s="816">
        <f t="shared" si="93"/>
        <v>61</v>
      </c>
      <c r="AF180" s="811">
        <f t="shared" si="93"/>
        <v>46</v>
      </c>
      <c r="AG180" s="1103">
        <f t="shared" si="93"/>
        <v>107</v>
      </c>
      <c r="AH180" s="817">
        <v>5</v>
      </c>
      <c r="AI180" s="811">
        <v>1</v>
      </c>
      <c r="AJ180" s="1104">
        <f t="shared" si="91"/>
        <v>6</v>
      </c>
      <c r="AK180" s="594" t="s">
        <v>686</v>
      </c>
    </row>
    <row r="181" spans="1:37" ht="15.75" customHeight="1">
      <c r="A181" s="610"/>
      <c r="B181" s="611" t="s">
        <v>687</v>
      </c>
      <c r="C181" s="1174">
        <f>SUM(C173:C180)</f>
        <v>9</v>
      </c>
      <c r="D181" s="1175">
        <f t="shared" ref="D181:AC181" si="94">SUM(D173:D180)</f>
        <v>9</v>
      </c>
      <c r="E181" s="1175">
        <f t="shared" si="94"/>
        <v>8</v>
      </c>
      <c r="F181" s="1176">
        <f t="shared" si="94"/>
        <v>9</v>
      </c>
      <c r="G181" s="1176">
        <f t="shared" si="94"/>
        <v>8</v>
      </c>
      <c r="H181" s="1177">
        <f t="shared" si="94"/>
        <v>9</v>
      </c>
      <c r="I181" s="1178">
        <f t="shared" si="94"/>
        <v>52</v>
      </c>
      <c r="J181" s="1178">
        <f t="shared" si="94"/>
        <v>0</v>
      </c>
      <c r="K181" s="1178">
        <f t="shared" si="94"/>
        <v>30</v>
      </c>
      <c r="L181" s="1179">
        <f t="shared" si="67"/>
        <v>82</v>
      </c>
      <c r="M181" s="1185">
        <f t="shared" si="94"/>
        <v>81</v>
      </c>
      <c r="N181" s="1177">
        <f t="shared" si="94"/>
        <v>81</v>
      </c>
      <c r="O181" s="1178">
        <f t="shared" si="68"/>
        <v>162</v>
      </c>
      <c r="P181" s="1180">
        <f t="shared" si="94"/>
        <v>97</v>
      </c>
      <c r="Q181" s="1177">
        <f t="shared" si="94"/>
        <v>83</v>
      </c>
      <c r="R181" s="1184">
        <f t="shared" si="69"/>
        <v>180</v>
      </c>
      <c r="S181" s="1180">
        <f t="shared" si="94"/>
        <v>88</v>
      </c>
      <c r="T181" s="1177">
        <f t="shared" si="94"/>
        <v>93</v>
      </c>
      <c r="U181" s="1184">
        <f t="shared" si="70"/>
        <v>181</v>
      </c>
      <c r="V181" s="1185">
        <f t="shared" si="94"/>
        <v>103</v>
      </c>
      <c r="W181" s="1177">
        <f t="shared" si="94"/>
        <v>95</v>
      </c>
      <c r="X181" s="1178">
        <f t="shared" si="71"/>
        <v>198</v>
      </c>
      <c r="Y181" s="1180">
        <f t="shared" si="94"/>
        <v>117</v>
      </c>
      <c r="Z181" s="1177">
        <f t="shared" si="94"/>
        <v>86</v>
      </c>
      <c r="AA181" s="1178">
        <f t="shared" si="72"/>
        <v>203</v>
      </c>
      <c r="AB181" s="1180">
        <f t="shared" si="94"/>
        <v>95</v>
      </c>
      <c r="AC181" s="1177">
        <f t="shared" si="94"/>
        <v>89</v>
      </c>
      <c r="AD181" s="1178">
        <f t="shared" si="73"/>
        <v>184</v>
      </c>
      <c r="AE181" s="1180">
        <f t="shared" si="93"/>
        <v>581</v>
      </c>
      <c r="AF181" s="1177">
        <f t="shared" si="93"/>
        <v>527</v>
      </c>
      <c r="AG181" s="1181">
        <f t="shared" si="93"/>
        <v>1108</v>
      </c>
      <c r="AH181" s="1182">
        <f>SUM(AH173:AH180)</f>
        <v>76</v>
      </c>
      <c r="AI181" s="1177">
        <f t="shared" ref="AI181:AJ181" si="95">SUM(AI173:AI180)</f>
        <v>25</v>
      </c>
      <c r="AJ181" s="1183">
        <f t="shared" si="95"/>
        <v>101</v>
      </c>
      <c r="AK181" s="612" t="s">
        <v>687</v>
      </c>
    </row>
    <row r="182" spans="1:37" ht="15.75" customHeight="1" thickBot="1">
      <c r="A182" s="591" t="s">
        <v>688</v>
      </c>
      <c r="B182" s="592"/>
      <c r="C182" s="1154">
        <f>SUM(C172,C181)</f>
        <v>12</v>
      </c>
      <c r="D182" s="1155">
        <f t="shared" ref="D182:AC182" si="96">SUM(D172,D181)</f>
        <v>12</v>
      </c>
      <c r="E182" s="1155">
        <f t="shared" si="96"/>
        <v>11</v>
      </c>
      <c r="F182" s="1156">
        <f t="shared" si="96"/>
        <v>12</v>
      </c>
      <c r="G182" s="1156">
        <f t="shared" si="96"/>
        <v>11</v>
      </c>
      <c r="H182" s="1157">
        <f>SUM(H172,H181)</f>
        <v>12</v>
      </c>
      <c r="I182" s="1158">
        <f t="shared" si="96"/>
        <v>70</v>
      </c>
      <c r="J182" s="1158">
        <f t="shared" si="96"/>
        <v>0</v>
      </c>
      <c r="K182" s="1158">
        <f t="shared" si="96"/>
        <v>37</v>
      </c>
      <c r="L182" s="1159">
        <f t="shared" ref="L182" si="97">SUM(I182:K182)</f>
        <v>107</v>
      </c>
      <c r="M182" s="1160">
        <f t="shared" si="96"/>
        <v>131</v>
      </c>
      <c r="N182" s="1157">
        <f t="shared" si="96"/>
        <v>130</v>
      </c>
      <c r="O182" s="1158">
        <f t="shared" si="68"/>
        <v>261</v>
      </c>
      <c r="P182" s="1161">
        <f t="shared" si="96"/>
        <v>151</v>
      </c>
      <c r="Q182" s="1157">
        <f t="shared" si="96"/>
        <v>122</v>
      </c>
      <c r="R182" s="1162">
        <f t="shared" si="69"/>
        <v>273</v>
      </c>
      <c r="S182" s="1161">
        <f t="shared" si="96"/>
        <v>143</v>
      </c>
      <c r="T182" s="1157">
        <f t="shared" si="96"/>
        <v>129</v>
      </c>
      <c r="U182" s="1162">
        <f t="shared" si="70"/>
        <v>272</v>
      </c>
      <c r="V182" s="1160">
        <f t="shared" si="96"/>
        <v>153</v>
      </c>
      <c r="W182" s="1157">
        <f t="shared" si="96"/>
        <v>140</v>
      </c>
      <c r="X182" s="1158">
        <f t="shared" si="71"/>
        <v>293</v>
      </c>
      <c r="Y182" s="1161">
        <f t="shared" si="96"/>
        <v>167</v>
      </c>
      <c r="Z182" s="1157">
        <f t="shared" si="96"/>
        <v>133</v>
      </c>
      <c r="AA182" s="1158">
        <f t="shared" si="72"/>
        <v>300</v>
      </c>
      <c r="AB182" s="1161">
        <f t="shared" si="96"/>
        <v>133</v>
      </c>
      <c r="AC182" s="1157">
        <f t="shared" si="96"/>
        <v>135</v>
      </c>
      <c r="AD182" s="1158">
        <f t="shared" si="73"/>
        <v>268</v>
      </c>
      <c r="AE182" s="1161">
        <f t="shared" si="93"/>
        <v>878</v>
      </c>
      <c r="AF182" s="1157">
        <f t="shared" si="93"/>
        <v>789</v>
      </c>
      <c r="AG182" s="1163">
        <f t="shared" si="93"/>
        <v>1667</v>
      </c>
      <c r="AH182" s="1164">
        <f>SUM(AH172,AH181)</f>
        <v>113</v>
      </c>
      <c r="AI182" s="1157">
        <f t="shared" ref="AI182" si="98">SUM(AI172,AI181)</f>
        <v>33</v>
      </c>
      <c r="AJ182" s="1165">
        <f>SUM(AJ172,AJ181)</f>
        <v>146</v>
      </c>
      <c r="AK182" s="596" t="s">
        <v>688</v>
      </c>
    </row>
    <row r="183" spans="1:37" ht="15.75" customHeight="1">
      <c r="A183" s="563" t="s">
        <v>689</v>
      </c>
      <c r="B183" s="564" t="s">
        <v>690</v>
      </c>
      <c r="C183" s="569">
        <v>1</v>
      </c>
      <c r="D183" s="570">
        <v>1</v>
      </c>
      <c r="E183" s="570">
        <v>1</v>
      </c>
      <c r="F183" s="813">
        <v>2</v>
      </c>
      <c r="G183" s="813">
        <v>1</v>
      </c>
      <c r="H183" s="811">
        <v>1</v>
      </c>
      <c r="I183" s="1101">
        <f>SUM(C183:H183)</f>
        <v>7</v>
      </c>
      <c r="J183" s="814">
        <v>0</v>
      </c>
      <c r="K183" s="814">
        <v>3</v>
      </c>
      <c r="L183" s="1102">
        <f t="shared" si="67"/>
        <v>10</v>
      </c>
      <c r="M183" s="809">
        <v>14</v>
      </c>
      <c r="N183" s="807">
        <v>15</v>
      </c>
      <c r="O183" s="1103">
        <f t="shared" si="68"/>
        <v>29</v>
      </c>
      <c r="P183" s="810">
        <v>20</v>
      </c>
      <c r="Q183" s="807">
        <v>15</v>
      </c>
      <c r="R183" s="1097">
        <f t="shared" si="69"/>
        <v>35</v>
      </c>
      <c r="S183" s="810">
        <v>22</v>
      </c>
      <c r="T183" s="807">
        <v>7</v>
      </c>
      <c r="U183" s="1097">
        <f t="shared" si="70"/>
        <v>29</v>
      </c>
      <c r="V183" s="809">
        <v>21</v>
      </c>
      <c r="W183" s="807">
        <v>23</v>
      </c>
      <c r="X183" s="1095">
        <f t="shared" si="71"/>
        <v>44</v>
      </c>
      <c r="Y183" s="809">
        <v>13</v>
      </c>
      <c r="Z183" s="807">
        <v>17</v>
      </c>
      <c r="AA183" s="1103">
        <f t="shared" si="72"/>
        <v>30</v>
      </c>
      <c r="AB183" s="810">
        <v>24</v>
      </c>
      <c r="AC183" s="807">
        <v>20</v>
      </c>
      <c r="AD183" s="1097">
        <f t="shared" si="73"/>
        <v>44</v>
      </c>
      <c r="AE183" s="815">
        <f t="shared" si="93"/>
        <v>114</v>
      </c>
      <c r="AF183" s="811">
        <f t="shared" si="93"/>
        <v>97</v>
      </c>
      <c r="AG183" s="1103">
        <f t="shared" si="93"/>
        <v>211</v>
      </c>
      <c r="AH183" s="812">
        <v>11</v>
      </c>
      <c r="AI183" s="811">
        <v>4</v>
      </c>
      <c r="AJ183" s="1104">
        <f t="shared" ref="AJ183:AJ184" si="99">SUM(AH183:AI183)</f>
        <v>15</v>
      </c>
      <c r="AK183" s="594" t="s">
        <v>690</v>
      </c>
    </row>
    <row r="184" spans="1:37" ht="15.75" customHeight="1">
      <c r="A184" s="568">
        <v>2</v>
      </c>
      <c r="B184" s="564" t="s">
        <v>691</v>
      </c>
      <c r="C184" s="569">
        <v>1</v>
      </c>
      <c r="D184" s="570">
        <v>1</v>
      </c>
      <c r="E184" s="570">
        <v>1</v>
      </c>
      <c r="F184" s="813">
        <v>1</v>
      </c>
      <c r="G184" s="813">
        <v>1</v>
      </c>
      <c r="H184" s="811">
        <v>1</v>
      </c>
      <c r="I184" s="1101">
        <f>SUM(C184:H184)</f>
        <v>6</v>
      </c>
      <c r="J184" s="814">
        <v>0</v>
      </c>
      <c r="K184" s="814">
        <v>2</v>
      </c>
      <c r="L184" s="1102">
        <f t="shared" si="67"/>
        <v>8</v>
      </c>
      <c r="M184" s="833">
        <v>12</v>
      </c>
      <c r="N184" s="834">
        <v>12</v>
      </c>
      <c r="O184" s="1103">
        <f t="shared" si="68"/>
        <v>24</v>
      </c>
      <c r="P184" s="835">
        <v>8</v>
      </c>
      <c r="Q184" s="834">
        <v>15</v>
      </c>
      <c r="R184" s="1140">
        <f t="shared" si="69"/>
        <v>23</v>
      </c>
      <c r="S184" s="835">
        <v>10</v>
      </c>
      <c r="T184" s="834">
        <v>14</v>
      </c>
      <c r="U184" s="1098">
        <f t="shared" si="70"/>
        <v>24</v>
      </c>
      <c r="V184" s="833">
        <v>8</v>
      </c>
      <c r="W184" s="834">
        <v>7</v>
      </c>
      <c r="X184" s="1141">
        <f t="shared" si="71"/>
        <v>15</v>
      </c>
      <c r="Y184" s="833">
        <v>9</v>
      </c>
      <c r="Z184" s="834">
        <v>11</v>
      </c>
      <c r="AA184" s="1103">
        <f t="shared" si="72"/>
        <v>20</v>
      </c>
      <c r="AB184" s="835">
        <v>20</v>
      </c>
      <c r="AC184" s="834">
        <v>13</v>
      </c>
      <c r="AD184" s="1140">
        <f t="shared" si="73"/>
        <v>33</v>
      </c>
      <c r="AE184" s="815">
        <f t="shared" si="93"/>
        <v>67</v>
      </c>
      <c r="AF184" s="811">
        <f t="shared" si="93"/>
        <v>72</v>
      </c>
      <c r="AG184" s="1103">
        <f t="shared" si="93"/>
        <v>139</v>
      </c>
      <c r="AH184" s="844">
        <v>5</v>
      </c>
      <c r="AI184" s="811">
        <v>2</v>
      </c>
      <c r="AJ184" s="1104">
        <f t="shared" si="99"/>
        <v>7</v>
      </c>
      <c r="AK184" s="594" t="s">
        <v>691</v>
      </c>
    </row>
    <row r="185" spans="1:37" ht="15.75" customHeight="1" thickBot="1">
      <c r="A185" s="591" t="s">
        <v>692</v>
      </c>
      <c r="B185" s="575"/>
      <c r="C185" s="1142">
        <f>SUM(C183,C184)</f>
        <v>2</v>
      </c>
      <c r="D185" s="1143">
        <f t="shared" ref="D185:AC185" si="100">SUM(D183,D184)</f>
        <v>2</v>
      </c>
      <c r="E185" s="1143">
        <f t="shared" si="100"/>
        <v>2</v>
      </c>
      <c r="F185" s="1144">
        <f t="shared" si="100"/>
        <v>3</v>
      </c>
      <c r="G185" s="1144">
        <f t="shared" si="100"/>
        <v>2</v>
      </c>
      <c r="H185" s="1145">
        <f t="shared" si="100"/>
        <v>2</v>
      </c>
      <c r="I185" s="1146">
        <f t="shared" si="100"/>
        <v>13</v>
      </c>
      <c r="J185" s="1146">
        <f t="shared" si="100"/>
        <v>0</v>
      </c>
      <c r="K185" s="1146">
        <f t="shared" si="100"/>
        <v>5</v>
      </c>
      <c r="L185" s="1147">
        <f t="shared" si="67"/>
        <v>18</v>
      </c>
      <c r="M185" s="1148">
        <f t="shared" si="100"/>
        <v>26</v>
      </c>
      <c r="N185" s="1145">
        <f t="shared" si="100"/>
        <v>27</v>
      </c>
      <c r="O185" s="1146">
        <f t="shared" si="68"/>
        <v>53</v>
      </c>
      <c r="P185" s="1149">
        <f t="shared" si="100"/>
        <v>28</v>
      </c>
      <c r="Q185" s="1145">
        <f t="shared" si="100"/>
        <v>30</v>
      </c>
      <c r="R185" s="1150">
        <f t="shared" si="69"/>
        <v>58</v>
      </c>
      <c r="S185" s="1149">
        <f t="shared" si="100"/>
        <v>32</v>
      </c>
      <c r="T185" s="1145">
        <f t="shared" si="100"/>
        <v>21</v>
      </c>
      <c r="U185" s="1150">
        <f t="shared" si="70"/>
        <v>53</v>
      </c>
      <c r="V185" s="1148">
        <f t="shared" si="100"/>
        <v>29</v>
      </c>
      <c r="W185" s="1145">
        <f t="shared" si="100"/>
        <v>30</v>
      </c>
      <c r="X185" s="1146">
        <f t="shared" si="71"/>
        <v>59</v>
      </c>
      <c r="Y185" s="1149">
        <f t="shared" si="100"/>
        <v>22</v>
      </c>
      <c r="Z185" s="1145">
        <f t="shared" si="100"/>
        <v>28</v>
      </c>
      <c r="AA185" s="1146">
        <f t="shared" si="72"/>
        <v>50</v>
      </c>
      <c r="AB185" s="1149">
        <f t="shared" si="100"/>
        <v>44</v>
      </c>
      <c r="AC185" s="1145">
        <f t="shared" si="100"/>
        <v>33</v>
      </c>
      <c r="AD185" s="1146">
        <f t="shared" si="73"/>
        <v>77</v>
      </c>
      <c r="AE185" s="1149">
        <f t="shared" si="93"/>
        <v>181</v>
      </c>
      <c r="AF185" s="1145">
        <f t="shared" si="93"/>
        <v>169</v>
      </c>
      <c r="AG185" s="1151">
        <f t="shared" si="93"/>
        <v>350</v>
      </c>
      <c r="AH185" s="1152">
        <f>SUM(AH183:AH184)</f>
        <v>16</v>
      </c>
      <c r="AI185" s="1145">
        <f>SUM(AI183:AI184)</f>
        <v>6</v>
      </c>
      <c r="AJ185" s="1153">
        <f>SUM(AJ183:AJ184)</f>
        <v>22</v>
      </c>
      <c r="AK185" s="617" t="s">
        <v>692</v>
      </c>
    </row>
    <row r="186" spans="1:37" ht="15.75" customHeight="1" thickBot="1">
      <c r="A186" s="618" t="s">
        <v>693</v>
      </c>
      <c r="B186" s="619"/>
      <c r="C186" s="1186">
        <f t="shared" ref="C186:AJ186" si="101">SUM(C41,C78,C87,C102,C117,C126,C135,C145,C153)</f>
        <v>229</v>
      </c>
      <c r="D186" s="1187">
        <f t="shared" si="101"/>
        <v>223</v>
      </c>
      <c r="E186" s="1187">
        <f t="shared" si="101"/>
        <v>216</v>
      </c>
      <c r="F186" s="1188">
        <f t="shared" si="101"/>
        <v>212</v>
      </c>
      <c r="G186" s="1188">
        <f t="shared" si="101"/>
        <v>214</v>
      </c>
      <c r="H186" s="1189">
        <f t="shared" si="101"/>
        <v>227</v>
      </c>
      <c r="I186" s="1190">
        <f>SUM(I41,I78,I87,I102,I117,I126,I135,I145,I153)</f>
        <v>1321</v>
      </c>
      <c r="J186" s="1190">
        <f t="shared" si="101"/>
        <v>40</v>
      </c>
      <c r="K186" s="1190">
        <f t="shared" si="101"/>
        <v>509</v>
      </c>
      <c r="L186" s="1191">
        <f t="shared" si="101"/>
        <v>1870</v>
      </c>
      <c r="M186" s="1192">
        <f t="shared" si="101"/>
        <v>3041</v>
      </c>
      <c r="N186" s="1189">
        <f t="shared" si="101"/>
        <v>2799</v>
      </c>
      <c r="O186" s="1190">
        <f t="shared" si="101"/>
        <v>5840</v>
      </c>
      <c r="P186" s="1193">
        <f t="shared" si="101"/>
        <v>2978</v>
      </c>
      <c r="Q186" s="1189">
        <f t="shared" si="101"/>
        <v>2945</v>
      </c>
      <c r="R186" s="1194">
        <f t="shared" si="101"/>
        <v>5923</v>
      </c>
      <c r="S186" s="1193">
        <f t="shared" si="101"/>
        <v>3040</v>
      </c>
      <c r="T186" s="1189">
        <f t="shared" si="101"/>
        <v>2984</v>
      </c>
      <c r="U186" s="1194">
        <f t="shared" si="101"/>
        <v>6024</v>
      </c>
      <c r="V186" s="1192">
        <f t="shared" si="101"/>
        <v>3196</v>
      </c>
      <c r="W186" s="1189">
        <f t="shared" si="101"/>
        <v>3011</v>
      </c>
      <c r="X186" s="1190">
        <f t="shared" si="101"/>
        <v>6207</v>
      </c>
      <c r="Y186" s="1193">
        <f t="shared" si="101"/>
        <v>3222</v>
      </c>
      <c r="Z186" s="1189">
        <f t="shared" si="101"/>
        <v>3012</v>
      </c>
      <c r="AA186" s="1190">
        <f t="shared" si="101"/>
        <v>6234</v>
      </c>
      <c r="AB186" s="1193">
        <f t="shared" si="101"/>
        <v>3132</v>
      </c>
      <c r="AC186" s="1189">
        <f t="shared" si="101"/>
        <v>3116</v>
      </c>
      <c r="AD186" s="1190">
        <f t="shared" si="101"/>
        <v>6248</v>
      </c>
      <c r="AE186" s="1193">
        <f t="shared" si="101"/>
        <v>18609</v>
      </c>
      <c r="AF186" s="1189">
        <f t="shared" si="101"/>
        <v>17867</v>
      </c>
      <c r="AG186" s="1195">
        <f t="shared" si="101"/>
        <v>36476</v>
      </c>
      <c r="AH186" s="1196">
        <f t="shared" si="101"/>
        <v>1704</v>
      </c>
      <c r="AI186" s="1189">
        <f t="shared" si="101"/>
        <v>616</v>
      </c>
      <c r="AJ186" s="1197">
        <f t="shared" si="101"/>
        <v>2320</v>
      </c>
      <c r="AK186" s="619" t="s">
        <v>693</v>
      </c>
    </row>
    <row r="187" spans="1:37" ht="15.75" customHeight="1" thickBot="1">
      <c r="A187" s="618" t="s">
        <v>694</v>
      </c>
      <c r="B187" s="620"/>
      <c r="C187" s="1198">
        <f>SUM(C156,C166,C171,C182,C185)</f>
        <v>40</v>
      </c>
      <c r="D187" s="1199">
        <f t="shared" ref="D187:AJ187" si="102">SUM(D156,D166,D171,D182,D185)</f>
        <v>42</v>
      </c>
      <c r="E187" s="1199">
        <f t="shared" si="102"/>
        <v>39</v>
      </c>
      <c r="F187" s="1200">
        <f t="shared" si="102"/>
        <v>44</v>
      </c>
      <c r="G187" s="1200">
        <f t="shared" si="102"/>
        <v>37</v>
      </c>
      <c r="H187" s="1201">
        <f t="shared" si="102"/>
        <v>40</v>
      </c>
      <c r="I187" s="1202">
        <f>SUM(I156,I166,I171,I182,I185)</f>
        <v>242</v>
      </c>
      <c r="J187" s="1202">
        <f t="shared" si="102"/>
        <v>0</v>
      </c>
      <c r="K187" s="1202">
        <f t="shared" si="102"/>
        <v>119</v>
      </c>
      <c r="L187" s="1203">
        <f t="shared" si="102"/>
        <v>361</v>
      </c>
      <c r="M187" s="1204">
        <f t="shared" si="102"/>
        <v>538</v>
      </c>
      <c r="N187" s="1201">
        <f t="shared" si="102"/>
        <v>540</v>
      </c>
      <c r="O187" s="1202">
        <f t="shared" si="102"/>
        <v>1078</v>
      </c>
      <c r="P187" s="1205">
        <f t="shared" si="102"/>
        <v>589</v>
      </c>
      <c r="Q187" s="1201">
        <f t="shared" si="102"/>
        <v>561</v>
      </c>
      <c r="R187" s="1206">
        <f t="shared" si="102"/>
        <v>1150</v>
      </c>
      <c r="S187" s="1205">
        <f t="shared" si="102"/>
        <v>585</v>
      </c>
      <c r="T187" s="1201">
        <f t="shared" si="102"/>
        <v>502</v>
      </c>
      <c r="U187" s="1206">
        <f t="shared" si="102"/>
        <v>1087</v>
      </c>
      <c r="V187" s="1204">
        <f t="shared" si="102"/>
        <v>629</v>
      </c>
      <c r="W187" s="1201">
        <f t="shared" si="102"/>
        <v>581</v>
      </c>
      <c r="X187" s="1202">
        <f t="shared" si="102"/>
        <v>1210</v>
      </c>
      <c r="Y187" s="1205">
        <f t="shared" si="102"/>
        <v>604</v>
      </c>
      <c r="Z187" s="1201">
        <f t="shared" si="102"/>
        <v>569</v>
      </c>
      <c r="AA187" s="1202">
        <f t="shared" si="102"/>
        <v>1173</v>
      </c>
      <c r="AB187" s="1205">
        <f t="shared" si="102"/>
        <v>565</v>
      </c>
      <c r="AC187" s="1201">
        <f t="shared" si="102"/>
        <v>539</v>
      </c>
      <c r="AD187" s="1202">
        <f t="shared" si="102"/>
        <v>1104</v>
      </c>
      <c r="AE187" s="1205">
        <f t="shared" si="102"/>
        <v>3510</v>
      </c>
      <c r="AF187" s="1201">
        <f t="shared" si="102"/>
        <v>3292</v>
      </c>
      <c r="AG187" s="1207">
        <f t="shared" si="102"/>
        <v>6802</v>
      </c>
      <c r="AH187" s="1208">
        <f t="shared" si="102"/>
        <v>408</v>
      </c>
      <c r="AI187" s="1201">
        <f t="shared" si="102"/>
        <v>137</v>
      </c>
      <c r="AJ187" s="1209">
        <f t="shared" si="102"/>
        <v>545</v>
      </c>
      <c r="AK187" s="596" t="s">
        <v>694</v>
      </c>
    </row>
    <row r="188" spans="1:37" ht="15.75" customHeight="1" thickBot="1">
      <c r="A188" s="618" t="s">
        <v>695</v>
      </c>
      <c r="B188" s="620"/>
      <c r="C188" s="1198">
        <f t="shared" ref="C188:K188" si="103">SUM(C186,C187)</f>
        <v>269</v>
      </c>
      <c r="D188" s="1199">
        <f t="shared" si="103"/>
        <v>265</v>
      </c>
      <c r="E188" s="1199">
        <f t="shared" si="103"/>
        <v>255</v>
      </c>
      <c r="F188" s="1200">
        <f t="shared" si="103"/>
        <v>256</v>
      </c>
      <c r="G188" s="1200">
        <f t="shared" si="103"/>
        <v>251</v>
      </c>
      <c r="H188" s="1201">
        <f t="shared" si="103"/>
        <v>267</v>
      </c>
      <c r="I188" s="1202">
        <f t="shared" si="103"/>
        <v>1563</v>
      </c>
      <c r="J188" s="1202">
        <f t="shared" si="103"/>
        <v>40</v>
      </c>
      <c r="K188" s="1202">
        <f t="shared" si="103"/>
        <v>628</v>
      </c>
      <c r="L188" s="1203">
        <f>SUM(I188:K188)</f>
        <v>2231</v>
      </c>
      <c r="M188" s="1204">
        <f t="shared" ref="M188:AC188" si="104">SUM(M186,M187)</f>
        <v>3579</v>
      </c>
      <c r="N188" s="1201">
        <f t="shared" si="104"/>
        <v>3339</v>
      </c>
      <c r="O188" s="1202">
        <f t="shared" ref="O188" si="105">SUM(M188,N188)</f>
        <v>6918</v>
      </c>
      <c r="P188" s="1205">
        <f t="shared" si="104"/>
        <v>3567</v>
      </c>
      <c r="Q188" s="1201">
        <f t="shared" si="104"/>
        <v>3506</v>
      </c>
      <c r="R188" s="1206">
        <f t="shared" ref="R188" si="106">SUM(P188,Q188)</f>
        <v>7073</v>
      </c>
      <c r="S188" s="1205">
        <f t="shared" si="104"/>
        <v>3625</v>
      </c>
      <c r="T188" s="1201">
        <f t="shared" si="104"/>
        <v>3486</v>
      </c>
      <c r="U188" s="1206">
        <f t="shared" ref="U188" si="107">SUM(S188,T188)</f>
        <v>7111</v>
      </c>
      <c r="V188" s="1204">
        <f t="shared" si="104"/>
        <v>3825</v>
      </c>
      <c r="W188" s="1201">
        <f t="shared" si="104"/>
        <v>3592</v>
      </c>
      <c r="X188" s="1202">
        <f t="shared" ref="X188" si="108">SUM(V188,W188)</f>
        <v>7417</v>
      </c>
      <c r="Y188" s="1205">
        <f t="shared" si="104"/>
        <v>3826</v>
      </c>
      <c r="Z188" s="1201">
        <f t="shared" si="104"/>
        <v>3581</v>
      </c>
      <c r="AA188" s="1202">
        <f t="shared" ref="AA188" si="109">SUM(Y188,Z188)</f>
        <v>7407</v>
      </c>
      <c r="AB188" s="1205">
        <f t="shared" si="104"/>
        <v>3697</v>
      </c>
      <c r="AC188" s="1201">
        <f t="shared" si="104"/>
        <v>3655</v>
      </c>
      <c r="AD188" s="1202">
        <f t="shared" ref="AD188" si="110">SUM(AB188,AC188)</f>
        <v>7352</v>
      </c>
      <c r="AE188" s="1205">
        <f t="shared" ref="AE188:AF188" si="111">SUM(M188,P188,S188,V188,Y188,AB188)</f>
        <v>22119</v>
      </c>
      <c r="AF188" s="1201">
        <f t="shared" si="111"/>
        <v>21159</v>
      </c>
      <c r="AG188" s="1207">
        <f>SUM(O188,R188,U188,X188,AA188,AD188)</f>
        <v>43278</v>
      </c>
      <c r="AH188" s="1208">
        <f>SUM(AH41,AH78,AH87,AH102,AH117,AH126,AH135,AH145,AH153,AH156,AH159,AH160,AH165,AH171,AH172,AH181,AH185)</f>
        <v>2112</v>
      </c>
      <c r="AI188" s="1201">
        <f>SUM(AI41,AI78,AI87,AI102,AI117,AI126,AI135,AI145,AI153,AI156,AI159,AI160,AI165,AI171,AI172,AI181,AI185)</f>
        <v>753</v>
      </c>
      <c r="AJ188" s="1209">
        <f>SUM(AJ41,AJ78,AJ87,AJ102,AJ117,AJ126,AJ135,AJ145,AJ153,AJ156,AJ159,AJ160,AJ165,AJ171,AJ172,AJ181,AJ185)</f>
        <v>2865</v>
      </c>
      <c r="AK188" s="596" t="s">
        <v>695</v>
      </c>
    </row>
  </sheetData>
  <protectedRanges>
    <protectedRange sqref="AH42:AI77" name="範囲18"/>
    <protectedRange sqref="AB42:AC77" name="範囲17"/>
    <protectedRange sqref="Y42:Z77" name="範囲16"/>
    <protectedRange sqref="V42:W77" name="範囲15"/>
    <protectedRange sqref="S42:T77" name="範囲14"/>
    <protectedRange sqref="P42:Q77" name="範囲13"/>
    <protectedRange sqref="M42:N77" name="範囲12"/>
    <protectedRange sqref="J42:K77" name="範囲11"/>
    <protectedRange sqref="C42:H77" name="範囲10"/>
    <protectedRange sqref="AH6:AI40" name="範囲9"/>
    <protectedRange sqref="AB6:AC40" name="範囲8"/>
    <protectedRange sqref="Y6:Z40" name="範囲7"/>
    <protectedRange sqref="V6:W40" name="範囲6"/>
    <protectedRange sqref="S6:T40" name="範囲5"/>
    <protectedRange sqref="P6:Q40" name="範囲4"/>
    <protectedRange sqref="C6:H40" name="範囲1"/>
    <protectedRange sqref="J6:K40" name="範囲2"/>
    <protectedRange sqref="M6:N40" name="範囲3"/>
  </protectedRanges>
  <autoFilter ref="A5:AK188"/>
  <mergeCells count="17">
    <mergeCell ref="AK3:AK5"/>
    <mergeCell ref="C4:I4"/>
    <mergeCell ref="J4:J5"/>
    <mergeCell ref="K4:K5"/>
    <mergeCell ref="L4:L5"/>
    <mergeCell ref="A3:A5"/>
    <mergeCell ref="B3:B5"/>
    <mergeCell ref="C3:L3"/>
    <mergeCell ref="M3:AG3"/>
    <mergeCell ref="AH3:AJ4"/>
    <mergeCell ref="AE4:AG4"/>
    <mergeCell ref="M4:O4"/>
    <mergeCell ref="P4:R4"/>
    <mergeCell ref="S4:U4"/>
    <mergeCell ref="V4:X4"/>
    <mergeCell ref="Y4:AA4"/>
    <mergeCell ref="AB4:AD4"/>
  </mergeCells>
  <phoneticPr fontId="4"/>
  <pageMargins left="0.70866141732283472" right="0.70866141732283472" top="0.55118110236220474" bottom="0.55118110236220474" header="0.31496062992125984" footer="0.31496062992125984"/>
  <pageSetup paperSize="9" scale="89" fitToWidth="2" fitToHeight="0" pageOrder="overThenDown" orientation="portrait" r:id="rId1"/>
  <headerFooter alignWithMargins="0"/>
  <rowBreaks count="3" manualBreakCount="3">
    <brk id="52" max="16383" man="1"/>
    <brk id="95" max="16383" man="1"/>
    <brk id="141" max="16383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6"/>
  <sheetViews>
    <sheetView view="pageBreakPreview" zoomScale="85" zoomScaleNormal="100" zoomScaleSheetLayoutView="85" workbookViewId="0">
      <pane xSplit="1" topLeftCell="B1" activePane="topRight" state="frozen"/>
      <selection activeCell="AM1" sqref="AM1"/>
      <selection pane="topRight" activeCell="BE14" sqref="BE14"/>
    </sheetView>
  </sheetViews>
  <sheetFormatPr defaultColWidth="9" defaultRowHeight="11.25"/>
  <cols>
    <col min="1" max="1" width="16.75" style="2" customWidth="1"/>
    <col min="2" max="41" width="3" style="2" customWidth="1"/>
    <col min="42" max="46" width="3.25" style="2" customWidth="1"/>
    <col min="47" max="49" width="4" style="2" customWidth="1"/>
    <col min="50" max="50" width="17" style="2" customWidth="1"/>
    <col min="51" max="51" width="3.75" style="2" customWidth="1"/>
    <col min="52" max="52" width="12.375" style="2" customWidth="1"/>
    <col min="53" max="54" width="3.25" style="2" customWidth="1"/>
    <col min="55" max="55" width="16.25" style="2" customWidth="1"/>
    <col min="56" max="16384" width="9" style="2"/>
  </cols>
  <sheetData>
    <row r="1" spans="1:34" ht="20.25" customHeight="1">
      <c r="A1" s="5" t="s">
        <v>329</v>
      </c>
      <c r="AD1" s="2" t="s">
        <v>55</v>
      </c>
    </row>
    <row r="2" spans="1:34" ht="6.75" customHeight="1" thickBot="1"/>
    <row r="3" spans="1:34" ht="23.25" customHeight="1">
      <c r="A3" s="57"/>
      <c r="B3" s="58"/>
      <c r="C3" s="2108" t="s">
        <v>266</v>
      </c>
      <c r="D3" s="2109"/>
      <c r="E3" s="2109"/>
      <c r="F3" s="2109"/>
      <c r="G3" s="2109"/>
      <c r="H3" s="2109"/>
      <c r="I3" s="2109"/>
      <c r="J3" s="2109"/>
      <c r="K3" s="2109"/>
      <c r="L3" s="2110"/>
      <c r="M3" s="2108" t="s">
        <v>267</v>
      </c>
      <c r="N3" s="2109"/>
      <c r="O3" s="2109"/>
      <c r="P3" s="2109"/>
      <c r="Q3" s="2109"/>
      <c r="R3" s="2109"/>
      <c r="S3" s="2110"/>
      <c r="T3" s="2111" t="s">
        <v>268</v>
      </c>
      <c r="U3" s="2112"/>
      <c r="V3" s="2112"/>
      <c r="W3" s="2112"/>
      <c r="X3" s="2112"/>
      <c r="Y3" s="2112"/>
      <c r="Z3" s="2112"/>
      <c r="AA3" s="2113"/>
      <c r="AB3" s="2114" t="s">
        <v>269</v>
      </c>
      <c r="AC3" s="1770"/>
      <c r="AD3" s="1771"/>
      <c r="AE3" s="1771"/>
      <c r="AF3" s="1771"/>
      <c r="AG3" s="1771"/>
      <c r="AH3" s="1824"/>
    </row>
    <row r="4" spans="1:34" ht="23.25" customHeight="1">
      <c r="A4" s="59"/>
      <c r="B4" s="60" t="s">
        <v>270</v>
      </c>
      <c r="C4" s="1909" t="s">
        <v>1</v>
      </c>
      <c r="D4" s="1910"/>
      <c r="E4" s="1910"/>
      <c r="F4" s="1910"/>
      <c r="G4" s="1910"/>
      <c r="H4" s="1911"/>
      <c r="I4" s="61"/>
      <c r="J4" s="61"/>
      <c r="K4" s="61"/>
      <c r="L4" s="62"/>
      <c r="M4" s="2116" t="s">
        <v>271</v>
      </c>
      <c r="N4" s="2117"/>
      <c r="O4" s="2118"/>
      <c r="P4" s="63"/>
      <c r="Q4" s="63"/>
      <c r="R4" s="63"/>
      <c r="S4" s="15"/>
      <c r="T4" s="1863" t="s">
        <v>272</v>
      </c>
      <c r="U4" s="1864"/>
      <c r="V4" s="1864"/>
      <c r="W4" s="63"/>
      <c r="X4" s="63"/>
      <c r="Y4" s="64"/>
      <c r="Z4" s="65"/>
      <c r="AA4" s="66"/>
      <c r="AB4" s="2115"/>
      <c r="AC4" s="245"/>
      <c r="AD4" s="246"/>
      <c r="AE4" s="246"/>
      <c r="AF4" s="246"/>
      <c r="AG4" s="246"/>
      <c r="AH4" s="247"/>
    </row>
    <row r="5" spans="1:34" ht="71.099999999999994" customHeight="1">
      <c r="A5" s="27" t="s">
        <v>21</v>
      </c>
      <c r="B5" s="67" t="s">
        <v>273</v>
      </c>
      <c r="C5" s="68" t="s">
        <v>274</v>
      </c>
      <c r="D5" s="69" t="s">
        <v>275</v>
      </c>
      <c r="E5" s="69" t="s">
        <v>276</v>
      </c>
      <c r="F5" s="69" t="s">
        <v>277</v>
      </c>
      <c r="G5" s="69" t="s">
        <v>278</v>
      </c>
      <c r="H5" s="70" t="s">
        <v>279</v>
      </c>
      <c r="I5" s="71" t="s">
        <v>280</v>
      </c>
      <c r="J5" s="71" t="s">
        <v>11</v>
      </c>
      <c r="K5" s="72" t="s">
        <v>349</v>
      </c>
      <c r="L5" s="73" t="s">
        <v>350</v>
      </c>
      <c r="M5" s="68" t="s">
        <v>274</v>
      </c>
      <c r="N5" s="69" t="s">
        <v>275</v>
      </c>
      <c r="O5" s="70" t="s">
        <v>276</v>
      </c>
      <c r="P5" s="71" t="s">
        <v>280</v>
      </c>
      <c r="Q5" s="71" t="s">
        <v>11</v>
      </c>
      <c r="R5" s="72" t="s">
        <v>349</v>
      </c>
      <c r="S5" s="73" t="s">
        <v>350</v>
      </c>
      <c r="T5" s="68" t="s">
        <v>274</v>
      </c>
      <c r="U5" s="69" t="s">
        <v>275</v>
      </c>
      <c r="V5" s="74" t="s">
        <v>276</v>
      </c>
      <c r="W5" s="71" t="s">
        <v>281</v>
      </c>
      <c r="X5" s="71" t="s">
        <v>282</v>
      </c>
      <c r="Y5" s="251" t="s">
        <v>283</v>
      </c>
      <c r="Z5" s="72" t="s">
        <v>349</v>
      </c>
      <c r="AA5" s="73" t="s">
        <v>350</v>
      </c>
      <c r="AB5" s="2115"/>
      <c r="AC5" s="1880" t="s">
        <v>284</v>
      </c>
      <c r="AD5" s="1958"/>
      <c r="AE5" s="1958"/>
      <c r="AF5" s="1958"/>
      <c r="AG5" s="1958"/>
      <c r="AH5" s="1995"/>
    </row>
    <row r="6" spans="1:34" ht="14.25" customHeight="1" thickBot="1">
      <c r="A6" s="75"/>
      <c r="B6" s="76"/>
      <c r="C6" s="77"/>
      <c r="D6" s="78"/>
      <c r="E6" s="78"/>
      <c r="F6" s="78"/>
      <c r="G6" s="78"/>
      <c r="H6" s="79"/>
      <c r="I6" s="80"/>
      <c r="J6" s="80"/>
      <c r="K6" s="80"/>
      <c r="L6" s="252"/>
      <c r="M6" s="77"/>
      <c r="N6" s="78"/>
      <c r="O6" s="79"/>
      <c r="P6" s="80"/>
      <c r="Q6" s="80"/>
      <c r="R6" s="80"/>
      <c r="S6" s="81"/>
      <c r="T6" s="77"/>
      <c r="U6" s="78"/>
      <c r="V6" s="82"/>
      <c r="W6" s="80"/>
      <c r="X6" s="80"/>
      <c r="Y6" s="250"/>
      <c r="Z6" s="80"/>
      <c r="AA6" s="252"/>
      <c r="AB6" s="83"/>
      <c r="AC6" s="248"/>
      <c r="AD6" s="254"/>
      <c r="AE6" s="254"/>
      <c r="AF6" s="254"/>
      <c r="AG6" s="254"/>
      <c r="AH6" s="249"/>
    </row>
    <row r="7" spans="1:34" s="3" customFormat="1" ht="21.75" customHeight="1">
      <c r="A7" s="256" t="s">
        <v>245</v>
      </c>
      <c r="B7" s="260">
        <v>2</v>
      </c>
      <c r="C7" s="261">
        <v>0</v>
      </c>
      <c r="D7" s="262">
        <v>0</v>
      </c>
      <c r="E7" s="262">
        <v>1</v>
      </c>
      <c r="F7" s="262">
        <v>1</v>
      </c>
      <c r="G7" s="262">
        <v>0</v>
      </c>
      <c r="H7" s="263">
        <v>1</v>
      </c>
      <c r="I7" s="260">
        <v>1</v>
      </c>
      <c r="J7" s="124">
        <f>SUM(C7:I7)</f>
        <v>4</v>
      </c>
      <c r="K7" s="88"/>
      <c r="L7" s="87">
        <v>0</v>
      </c>
      <c r="M7" s="84">
        <v>0</v>
      </c>
      <c r="N7" s="85">
        <v>2</v>
      </c>
      <c r="O7" s="86">
        <v>1</v>
      </c>
      <c r="P7" s="87">
        <v>0</v>
      </c>
      <c r="Q7" s="124">
        <f>SUM(M7:P7)</f>
        <v>3</v>
      </c>
      <c r="R7" s="88"/>
      <c r="S7" s="87">
        <v>0</v>
      </c>
      <c r="T7" s="84">
        <v>1</v>
      </c>
      <c r="U7" s="85">
        <v>3</v>
      </c>
      <c r="V7" s="86">
        <v>2</v>
      </c>
      <c r="W7" s="87">
        <v>3</v>
      </c>
      <c r="X7" s="87">
        <v>0</v>
      </c>
      <c r="Y7" s="124">
        <f>SUM(T7:X7)</f>
        <v>9</v>
      </c>
      <c r="Z7" s="89"/>
      <c r="AA7" s="87">
        <v>0</v>
      </c>
      <c r="AB7" s="138">
        <f>SUM(B7,J7,Q7,Y7)</f>
        <v>18</v>
      </c>
      <c r="AC7" s="2119" t="s">
        <v>245</v>
      </c>
      <c r="AD7" s="1809"/>
      <c r="AE7" s="1809"/>
      <c r="AF7" s="1809"/>
      <c r="AG7" s="1809"/>
      <c r="AH7" s="1983"/>
    </row>
    <row r="8" spans="1:34" s="3" customFormat="1" ht="21.75" customHeight="1">
      <c r="A8" s="256" t="s">
        <v>248</v>
      </c>
      <c r="B8" s="273">
        <v>2</v>
      </c>
      <c r="C8" s="261">
        <v>1</v>
      </c>
      <c r="D8" s="262">
        <v>1</v>
      </c>
      <c r="E8" s="262">
        <v>0</v>
      </c>
      <c r="F8" s="262">
        <v>0</v>
      </c>
      <c r="G8" s="262">
        <v>0</v>
      </c>
      <c r="H8" s="263">
        <v>1</v>
      </c>
      <c r="I8" s="260">
        <v>0</v>
      </c>
      <c r="J8" s="125">
        <f t="shared" ref="J8:J17" si="0">SUM(C8:I8)</f>
        <v>3</v>
      </c>
      <c r="K8" s="94"/>
      <c r="L8" s="93">
        <v>0</v>
      </c>
      <c r="M8" s="90">
        <v>1</v>
      </c>
      <c r="N8" s="91">
        <v>1</v>
      </c>
      <c r="O8" s="92">
        <v>2</v>
      </c>
      <c r="P8" s="93">
        <v>0</v>
      </c>
      <c r="Q8" s="125">
        <f t="shared" ref="Q8:Q17" si="1">SUM(M8:P8)</f>
        <v>4</v>
      </c>
      <c r="R8" s="94"/>
      <c r="S8" s="93">
        <v>0</v>
      </c>
      <c r="T8" s="90"/>
      <c r="U8" s="91">
        <v>1</v>
      </c>
      <c r="V8" s="92">
        <v>1</v>
      </c>
      <c r="W8" s="93">
        <v>0</v>
      </c>
      <c r="X8" s="93">
        <v>0</v>
      </c>
      <c r="Y8" s="125">
        <f t="shared" ref="Y8:Y17" si="2">SUM(T8:X8)</f>
        <v>2</v>
      </c>
      <c r="Z8" s="95"/>
      <c r="AA8" s="93">
        <v>0</v>
      </c>
      <c r="AB8" s="139">
        <f t="shared" ref="AB8:AB16" si="3">SUM(B8,J8,Q8,Y8)</f>
        <v>11</v>
      </c>
      <c r="AC8" s="2096" t="s">
        <v>248</v>
      </c>
      <c r="AD8" s="2097"/>
      <c r="AE8" s="2097"/>
      <c r="AF8" s="2097"/>
      <c r="AG8" s="2097"/>
      <c r="AH8" s="2098"/>
    </row>
    <row r="9" spans="1:34" s="3" customFormat="1" ht="21.75" customHeight="1">
      <c r="A9" s="256" t="s">
        <v>285</v>
      </c>
      <c r="B9" s="273">
        <v>0</v>
      </c>
      <c r="C9" s="261">
        <v>0</v>
      </c>
      <c r="D9" s="262">
        <v>0</v>
      </c>
      <c r="E9" s="262">
        <v>4</v>
      </c>
      <c r="F9" s="262">
        <v>1</v>
      </c>
      <c r="G9" s="262">
        <v>2</v>
      </c>
      <c r="H9" s="263">
        <v>2</v>
      </c>
      <c r="I9" s="260">
        <v>9</v>
      </c>
      <c r="J9" s="125">
        <f t="shared" si="0"/>
        <v>18</v>
      </c>
      <c r="K9" s="94"/>
      <c r="L9" s="93">
        <v>3</v>
      </c>
      <c r="M9" s="282">
        <v>3</v>
      </c>
      <c r="N9" s="283">
        <v>3</v>
      </c>
      <c r="O9" s="284">
        <v>2</v>
      </c>
      <c r="P9" s="285">
        <v>5</v>
      </c>
      <c r="Q9" s="286">
        <f t="shared" si="1"/>
        <v>13</v>
      </c>
      <c r="R9" s="94"/>
      <c r="S9" s="93">
        <v>2</v>
      </c>
      <c r="T9" s="90">
        <v>4</v>
      </c>
      <c r="U9" s="91">
        <v>5</v>
      </c>
      <c r="V9" s="92">
        <v>5</v>
      </c>
      <c r="W9" s="93">
        <v>0</v>
      </c>
      <c r="X9" s="93">
        <v>0</v>
      </c>
      <c r="Y9" s="125">
        <f t="shared" si="2"/>
        <v>14</v>
      </c>
      <c r="Z9" s="95"/>
      <c r="AA9" s="93">
        <v>2</v>
      </c>
      <c r="AB9" s="139">
        <f t="shared" si="3"/>
        <v>45</v>
      </c>
      <c r="AC9" s="2096" t="s">
        <v>286</v>
      </c>
      <c r="AD9" s="2097"/>
      <c r="AE9" s="2097"/>
      <c r="AF9" s="2097"/>
      <c r="AG9" s="2097"/>
      <c r="AH9" s="2098"/>
    </row>
    <row r="10" spans="1:34" s="3" customFormat="1" ht="21.75" customHeight="1">
      <c r="A10" s="256" t="s">
        <v>287</v>
      </c>
      <c r="B10" s="273">
        <v>0</v>
      </c>
      <c r="C10" s="261">
        <v>2</v>
      </c>
      <c r="D10" s="262">
        <v>3</v>
      </c>
      <c r="E10" s="262">
        <v>2</v>
      </c>
      <c r="F10" s="262">
        <v>2</v>
      </c>
      <c r="G10" s="262">
        <v>3</v>
      </c>
      <c r="H10" s="263">
        <v>3</v>
      </c>
      <c r="I10" s="260">
        <v>1</v>
      </c>
      <c r="J10" s="125">
        <f t="shared" si="0"/>
        <v>16</v>
      </c>
      <c r="K10" s="94"/>
      <c r="L10" s="93">
        <v>0</v>
      </c>
      <c r="M10" s="90">
        <v>7</v>
      </c>
      <c r="N10" s="91">
        <v>6</v>
      </c>
      <c r="O10" s="92">
        <v>6</v>
      </c>
      <c r="P10" s="93">
        <v>0</v>
      </c>
      <c r="Q10" s="125">
        <f t="shared" si="1"/>
        <v>19</v>
      </c>
      <c r="R10" s="94"/>
      <c r="S10" s="93">
        <v>0</v>
      </c>
      <c r="T10" s="90">
        <v>7</v>
      </c>
      <c r="U10" s="91">
        <v>7</v>
      </c>
      <c r="V10" s="92">
        <v>6</v>
      </c>
      <c r="W10" s="93">
        <v>0</v>
      </c>
      <c r="X10" s="93">
        <v>0</v>
      </c>
      <c r="Y10" s="125">
        <f t="shared" si="2"/>
        <v>20</v>
      </c>
      <c r="Z10" s="95"/>
      <c r="AA10" s="93">
        <v>0</v>
      </c>
      <c r="AB10" s="139">
        <f t="shared" si="3"/>
        <v>55</v>
      </c>
      <c r="AC10" s="2096" t="s">
        <v>288</v>
      </c>
      <c r="AD10" s="2097"/>
      <c r="AE10" s="2097"/>
      <c r="AF10" s="2097"/>
      <c r="AG10" s="2097"/>
      <c r="AH10" s="2098"/>
    </row>
    <row r="11" spans="1:34" s="3" customFormat="1" ht="21.75" customHeight="1">
      <c r="A11" s="256" t="s">
        <v>289</v>
      </c>
      <c r="B11" s="273">
        <v>0</v>
      </c>
      <c r="C11" s="261">
        <v>2</v>
      </c>
      <c r="D11" s="262">
        <v>2</v>
      </c>
      <c r="E11" s="262">
        <v>4</v>
      </c>
      <c r="F11" s="262">
        <v>1</v>
      </c>
      <c r="G11" s="262">
        <v>2</v>
      </c>
      <c r="H11" s="263">
        <v>4</v>
      </c>
      <c r="I11" s="260">
        <v>3</v>
      </c>
      <c r="J11" s="125">
        <f t="shared" si="0"/>
        <v>18</v>
      </c>
      <c r="K11" s="94"/>
      <c r="L11" s="93">
        <v>4</v>
      </c>
      <c r="M11" s="90">
        <v>3</v>
      </c>
      <c r="N11" s="91">
        <v>5</v>
      </c>
      <c r="O11" s="92">
        <v>3</v>
      </c>
      <c r="P11" s="93">
        <v>4</v>
      </c>
      <c r="Q11" s="125">
        <f t="shared" si="1"/>
        <v>15</v>
      </c>
      <c r="R11" s="94"/>
      <c r="S11" s="93">
        <v>2</v>
      </c>
      <c r="T11" s="90">
        <v>9</v>
      </c>
      <c r="U11" s="91">
        <v>11</v>
      </c>
      <c r="V11" s="92">
        <v>10</v>
      </c>
      <c r="W11" s="93">
        <v>0</v>
      </c>
      <c r="X11" s="93">
        <v>0</v>
      </c>
      <c r="Y11" s="125">
        <f t="shared" si="2"/>
        <v>30</v>
      </c>
      <c r="Z11" s="95"/>
      <c r="AA11" s="93">
        <v>9</v>
      </c>
      <c r="AB11" s="139">
        <f t="shared" si="3"/>
        <v>63</v>
      </c>
      <c r="AC11" s="2096" t="s">
        <v>290</v>
      </c>
      <c r="AD11" s="2097"/>
      <c r="AE11" s="2097"/>
      <c r="AF11" s="2097"/>
      <c r="AG11" s="2097"/>
      <c r="AH11" s="2098"/>
    </row>
    <row r="12" spans="1:34" s="103" customFormat="1" ht="21.75" customHeight="1">
      <c r="A12" s="96" t="s">
        <v>291</v>
      </c>
      <c r="B12" s="274">
        <v>0</v>
      </c>
      <c r="C12" s="275">
        <v>1</v>
      </c>
      <c r="D12" s="276">
        <v>1</v>
      </c>
      <c r="E12" s="276">
        <v>1</v>
      </c>
      <c r="F12" s="276">
        <v>2</v>
      </c>
      <c r="G12" s="276">
        <v>2</v>
      </c>
      <c r="H12" s="277">
        <v>1</v>
      </c>
      <c r="I12" s="278">
        <v>0</v>
      </c>
      <c r="J12" s="127">
        <f t="shared" si="0"/>
        <v>8</v>
      </c>
      <c r="K12" s="101"/>
      <c r="L12" s="100">
        <v>0</v>
      </c>
      <c r="M12" s="97">
        <v>2</v>
      </c>
      <c r="N12" s="98">
        <v>1</v>
      </c>
      <c r="O12" s="99">
        <v>2</v>
      </c>
      <c r="P12" s="100">
        <v>0</v>
      </c>
      <c r="Q12" s="127">
        <f t="shared" si="1"/>
        <v>5</v>
      </c>
      <c r="R12" s="101"/>
      <c r="S12" s="100">
        <v>0</v>
      </c>
      <c r="T12" s="97">
        <v>0</v>
      </c>
      <c r="U12" s="98">
        <v>0</v>
      </c>
      <c r="V12" s="99">
        <v>0</v>
      </c>
      <c r="W12" s="100">
        <v>0</v>
      </c>
      <c r="X12" s="100">
        <v>0</v>
      </c>
      <c r="Y12" s="127">
        <f t="shared" si="2"/>
        <v>0</v>
      </c>
      <c r="Z12" s="102"/>
      <c r="AA12" s="100">
        <v>0</v>
      </c>
      <c r="AB12" s="140">
        <f t="shared" si="3"/>
        <v>13</v>
      </c>
      <c r="AC12" s="2099" t="s">
        <v>292</v>
      </c>
      <c r="AD12" s="2100"/>
      <c r="AE12" s="2100"/>
      <c r="AF12" s="2100"/>
      <c r="AG12" s="2100"/>
      <c r="AH12" s="2101"/>
    </row>
    <row r="13" spans="1:34" s="3" customFormat="1" ht="21.75" customHeight="1">
      <c r="A13" s="256" t="s">
        <v>293</v>
      </c>
      <c r="B13" s="273">
        <v>0</v>
      </c>
      <c r="C13" s="261">
        <v>1</v>
      </c>
      <c r="D13" s="262">
        <v>2</v>
      </c>
      <c r="E13" s="262">
        <v>1</v>
      </c>
      <c r="F13" s="262">
        <v>1</v>
      </c>
      <c r="G13" s="262">
        <v>1</v>
      </c>
      <c r="H13" s="263">
        <v>1</v>
      </c>
      <c r="I13" s="260">
        <v>4</v>
      </c>
      <c r="J13" s="125">
        <f t="shared" si="0"/>
        <v>11</v>
      </c>
      <c r="K13" s="94"/>
      <c r="L13" s="93">
        <v>0</v>
      </c>
      <c r="M13" s="90">
        <v>2</v>
      </c>
      <c r="N13" s="91">
        <v>2</v>
      </c>
      <c r="O13" s="92">
        <v>3</v>
      </c>
      <c r="P13" s="93">
        <v>1</v>
      </c>
      <c r="Q13" s="125">
        <f t="shared" si="1"/>
        <v>8</v>
      </c>
      <c r="R13" s="94"/>
      <c r="S13" s="93">
        <v>0</v>
      </c>
      <c r="T13" s="90">
        <v>4</v>
      </c>
      <c r="U13" s="91">
        <v>5</v>
      </c>
      <c r="V13" s="92">
        <v>2</v>
      </c>
      <c r="W13" s="93">
        <v>0</v>
      </c>
      <c r="X13" s="93">
        <v>0</v>
      </c>
      <c r="Y13" s="125">
        <f t="shared" si="2"/>
        <v>11</v>
      </c>
      <c r="Z13" s="95"/>
      <c r="AA13" s="93">
        <v>0</v>
      </c>
      <c r="AB13" s="139">
        <f t="shared" si="3"/>
        <v>30</v>
      </c>
      <c r="AC13" s="2096" t="s">
        <v>294</v>
      </c>
      <c r="AD13" s="2097"/>
      <c r="AE13" s="2097"/>
      <c r="AF13" s="2097"/>
      <c r="AG13" s="2097"/>
      <c r="AH13" s="2098"/>
    </row>
    <row r="14" spans="1:34" s="3" customFormat="1" ht="21.75" customHeight="1">
      <c r="A14" s="256" t="s">
        <v>257</v>
      </c>
      <c r="B14" s="273">
        <v>0</v>
      </c>
      <c r="C14" s="261">
        <v>2</v>
      </c>
      <c r="D14" s="262">
        <v>2</v>
      </c>
      <c r="E14" s="262">
        <v>1</v>
      </c>
      <c r="F14" s="262">
        <v>2</v>
      </c>
      <c r="G14" s="262">
        <v>2</v>
      </c>
      <c r="H14" s="263">
        <v>2</v>
      </c>
      <c r="I14" s="260">
        <v>2</v>
      </c>
      <c r="J14" s="125">
        <f t="shared" si="0"/>
        <v>13</v>
      </c>
      <c r="K14" s="94"/>
      <c r="L14" s="93">
        <v>0</v>
      </c>
      <c r="M14" s="90">
        <v>3</v>
      </c>
      <c r="N14" s="91">
        <v>5</v>
      </c>
      <c r="O14" s="92">
        <v>1</v>
      </c>
      <c r="P14" s="93">
        <v>1</v>
      </c>
      <c r="Q14" s="125">
        <f t="shared" si="1"/>
        <v>10</v>
      </c>
      <c r="R14" s="94"/>
      <c r="S14" s="93">
        <v>0</v>
      </c>
      <c r="T14" s="90">
        <v>5</v>
      </c>
      <c r="U14" s="91">
        <v>5</v>
      </c>
      <c r="V14" s="92">
        <v>5</v>
      </c>
      <c r="W14" s="93">
        <v>0</v>
      </c>
      <c r="X14" s="93">
        <v>0</v>
      </c>
      <c r="Y14" s="125">
        <f t="shared" si="2"/>
        <v>15</v>
      </c>
      <c r="Z14" s="95"/>
      <c r="AA14" s="93">
        <v>1</v>
      </c>
      <c r="AB14" s="139">
        <f t="shared" si="3"/>
        <v>38</v>
      </c>
      <c r="AC14" s="2096" t="s">
        <v>295</v>
      </c>
      <c r="AD14" s="2097"/>
      <c r="AE14" s="2097"/>
      <c r="AF14" s="2097"/>
      <c r="AG14" s="2097"/>
      <c r="AH14" s="2098"/>
    </row>
    <row r="15" spans="1:34" s="103" customFormat="1" ht="21.75" customHeight="1">
      <c r="A15" s="96" t="s">
        <v>296</v>
      </c>
      <c r="B15" s="274">
        <v>0</v>
      </c>
      <c r="C15" s="275">
        <v>0</v>
      </c>
      <c r="D15" s="276">
        <v>0</v>
      </c>
      <c r="E15" s="276">
        <v>0</v>
      </c>
      <c r="F15" s="276">
        <v>1</v>
      </c>
      <c r="G15" s="276">
        <v>1</v>
      </c>
      <c r="H15" s="277">
        <v>1</v>
      </c>
      <c r="I15" s="278">
        <v>0</v>
      </c>
      <c r="J15" s="127">
        <f t="shared" si="0"/>
        <v>3</v>
      </c>
      <c r="K15" s="101"/>
      <c r="L15" s="100">
        <v>0</v>
      </c>
      <c r="M15" s="97">
        <v>1</v>
      </c>
      <c r="N15" s="98">
        <v>1</v>
      </c>
      <c r="O15" s="99">
        <v>1</v>
      </c>
      <c r="P15" s="100">
        <v>0</v>
      </c>
      <c r="Q15" s="127">
        <f t="shared" si="1"/>
        <v>3</v>
      </c>
      <c r="R15" s="101"/>
      <c r="S15" s="100">
        <v>0</v>
      </c>
      <c r="T15" s="97">
        <v>0</v>
      </c>
      <c r="U15" s="98">
        <v>0</v>
      </c>
      <c r="V15" s="99">
        <v>0</v>
      </c>
      <c r="W15" s="100">
        <v>0</v>
      </c>
      <c r="X15" s="100">
        <v>0</v>
      </c>
      <c r="Y15" s="127">
        <f t="shared" si="2"/>
        <v>0</v>
      </c>
      <c r="Z15" s="102"/>
      <c r="AA15" s="100">
        <v>0</v>
      </c>
      <c r="AB15" s="140">
        <f t="shared" si="3"/>
        <v>6</v>
      </c>
      <c r="AC15" s="2099" t="s">
        <v>297</v>
      </c>
      <c r="AD15" s="2100"/>
      <c r="AE15" s="2100"/>
      <c r="AF15" s="2100"/>
      <c r="AG15" s="2100"/>
      <c r="AH15" s="2101"/>
    </row>
    <row r="16" spans="1:34" s="3" customFormat="1" ht="21.75" customHeight="1">
      <c r="A16" s="104" t="s">
        <v>298</v>
      </c>
      <c r="B16" s="264">
        <v>0</v>
      </c>
      <c r="C16" s="265">
        <v>1</v>
      </c>
      <c r="D16" s="266">
        <v>3</v>
      </c>
      <c r="E16" s="266">
        <v>4</v>
      </c>
      <c r="F16" s="266">
        <v>1</v>
      </c>
      <c r="G16" s="266">
        <v>2</v>
      </c>
      <c r="H16" s="267">
        <v>2</v>
      </c>
      <c r="I16" s="264">
        <v>3</v>
      </c>
      <c r="J16" s="125">
        <f t="shared" si="0"/>
        <v>16</v>
      </c>
      <c r="K16" s="109"/>
      <c r="L16" s="108">
        <v>1</v>
      </c>
      <c r="M16" s="105">
        <v>4</v>
      </c>
      <c r="N16" s="106">
        <v>3</v>
      </c>
      <c r="O16" s="107">
        <v>5</v>
      </c>
      <c r="P16" s="108">
        <v>1</v>
      </c>
      <c r="Q16" s="128">
        <f t="shared" si="1"/>
        <v>13</v>
      </c>
      <c r="R16" s="109"/>
      <c r="S16" s="108">
        <v>0</v>
      </c>
      <c r="T16" s="105">
        <v>5</v>
      </c>
      <c r="U16" s="106">
        <v>8</v>
      </c>
      <c r="V16" s="107">
        <v>5</v>
      </c>
      <c r="W16" s="108">
        <v>0</v>
      </c>
      <c r="X16" s="108">
        <v>0</v>
      </c>
      <c r="Y16" s="128">
        <f t="shared" si="2"/>
        <v>18</v>
      </c>
      <c r="Z16" s="110"/>
      <c r="AA16" s="108">
        <v>0</v>
      </c>
      <c r="AB16" s="141">
        <f t="shared" si="3"/>
        <v>47</v>
      </c>
      <c r="AC16" s="2102" t="s">
        <v>298</v>
      </c>
      <c r="AD16" s="2103"/>
      <c r="AE16" s="2103"/>
      <c r="AF16" s="2103"/>
      <c r="AG16" s="2103"/>
      <c r="AH16" s="2104"/>
    </row>
    <row r="17" spans="1:50" s="137" customFormat="1" ht="21.75" customHeight="1" thickBot="1">
      <c r="A17" s="130" t="s">
        <v>299</v>
      </c>
      <c r="B17" s="131">
        <f>SUM(B7:B16)</f>
        <v>4</v>
      </c>
      <c r="C17" s="132">
        <f>SUM(C7:C16)</f>
        <v>10</v>
      </c>
      <c r="D17" s="133">
        <f t="shared" ref="D17:AA17" si="4">SUM(D7:D16)</f>
        <v>14</v>
      </c>
      <c r="E17" s="133">
        <f t="shared" si="4"/>
        <v>18</v>
      </c>
      <c r="F17" s="133">
        <f t="shared" si="4"/>
        <v>12</v>
      </c>
      <c r="G17" s="133">
        <f t="shared" si="4"/>
        <v>15</v>
      </c>
      <c r="H17" s="134">
        <f t="shared" si="4"/>
        <v>18</v>
      </c>
      <c r="I17" s="129">
        <f t="shared" si="4"/>
        <v>23</v>
      </c>
      <c r="J17" s="126">
        <f t="shared" si="0"/>
        <v>110</v>
      </c>
      <c r="K17" s="135"/>
      <c r="L17" s="129">
        <f t="shared" si="4"/>
        <v>8</v>
      </c>
      <c r="M17" s="132">
        <f t="shared" si="4"/>
        <v>26</v>
      </c>
      <c r="N17" s="133">
        <f t="shared" si="4"/>
        <v>29</v>
      </c>
      <c r="O17" s="134">
        <f t="shared" si="4"/>
        <v>26</v>
      </c>
      <c r="P17" s="129">
        <f t="shared" si="4"/>
        <v>12</v>
      </c>
      <c r="Q17" s="129">
        <f t="shared" si="1"/>
        <v>93</v>
      </c>
      <c r="R17" s="135"/>
      <c r="S17" s="129">
        <f t="shared" si="4"/>
        <v>4</v>
      </c>
      <c r="T17" s="132">
        <f t="shared" si="4"/>
        <v>35</v>
      </c>
      <c r="U17" s="133">
        <f t="shared" si="4"/>
        <v>45</v>
      </c>
      <c r="V17" s="134">
        <f t="shared" si="4"/>
        <v>36</v>
      </c>
      <c r="W17" s="129">
        <f t="shared" si="4"/>
        <v>3</v>
      </c>
      <c r="X17" s="129">
        <f t="shared" si="4"/>
        <v>0</v>
      </c>
      <c r="Y17" s="129">
        <f t="shared" si="2"/>
        <v>119</v>
      </c>
      <c r="Z17" s="136"/>
      <c r="AA17" s="129">
        <f t="shared" si="4"/>
        <v>12</v>
      </c>
      <c r="AB17" s="135">
        <f>SUM(B17,J17,Q17,Y17)</f>
        <v>326</v>
      </c>
      <c r="AC17" s="2105" t="s">
        <v>2</v>
      </c>
      <c r="AD17" s="2106"/>
      <c r="AE17" s="2106"/>
      <c r="AF17" s="2106"/>
      <c r="AG17" s="2106"/>
      <c r="AH17" s="2107"/>
    </row>
    <row r="18" spans="1:50" s="15" customFormat="1" ht="35.25" customHeight="1">
      <c r="A18" s="111"/>
    </row>
    <row r="19" spans="1:50" s="15" customFormat="1" ht="18.75" customHeight="1">
      <c r="A19" s="112" t="s">
        <v>330</v>
      </c>
      <c r="AA19" s="113">
        <v>51</v>
      </c>
      <c r="AB19" s="113">
        <v>52</v>
      </c>
      <c r="AC19" s="113">
        <v>53</v>
      </c>
      <c r="AD19" s="113">
        <v>20</v>
      </c>
      <c r="AE19" s="113">
        <v>21</v>
      </c>
      <c r="AF19" s="113">
        <v>22</v>
      </c>
      <c r="AG19" s="113">
        <v>23</v>
      </c>
      <c r="AH19" s="113">
        <v>24</v>
      </c>
      <c r="AI19" s="113">
        <v>25</v>
      </c>
      <c r="AJ19" s="113">
        <v>26</v>
      </c>
      <c r="AK19" s="113">
        <v>27</v>
      </c>
      <c r="AL19" s="113">
        <v>29</v>
      </c>
      <c r="AM19" s="113"/>
      <c r="AN19" s="113">
        <v>31</v>
      </c>
      <c r="AO19" s="113">
        <v>32</v>
      </c>
      <c r="AP19" s="113">
        <v>15</v>
      </c>
      <c r="AQ19" s="113"/>
      <c r="AR19" s="113">
        <v>18</v>
      </c>
      <c r="AS19" s="113"/>
      <c r="AT19" s="113">
        <v>19</v>
      </c>
      <c r="AU19" s="114">
        <v>34</v>
      </c>
      <c r="AV19" s="114"/>
      <c r="AW19" s="114">
        <v>36</v>
      </c>
      <c r="AX19" s="16" t="s">
        <v>19</v>
      </c>
    </row>
    <row r="20" spans="1:50" s="15" customFormat="1" ht="5.25" customHeight="1" thickBot="1">
      <c r="A20" s="20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4"/>
      <c r="AW20" s="114"/>
      <c r="AX20" s="16"/>
    </row>
    <row r="21" spans="1:50" s="15" customFormat="1" ht="23.25" customHeight="1">
      <c r="A21" s="255"/>
      <c r="B21" s="1998" t="s">
        <v>300</v>
      </c>
      <c r="C21" s="1998"/>
      <c r="D21" s="1998"/>
      <c r="E21" s="1998"/>
      <c r="F21" s="1998"/>
      <c r="G21" s="1998"/>
      <c r="H21" s="1998"/>
      <c r="I21" s="1998"/>
      <c r="J21" s="1998"/>
      <c r="K21" s="1998"/>
      <c r="L21" s="1998"/>
      <c r="M21" s="1998"/>
      <c r="N21" s="2086" t="s">
        <v>42</v>
      </c>
      <c r="O21" s="1998"/>
      <c r="P21" s="1998"/>
      <c r="Q21" s="1998"/>
      <c r="R21" s="1998"/>
      <c r="S21" s="1998"/>
      <c r="T21" s="1998"/>
      <c r="U21" s="1998"/>
      <c r="V21" s="1998"/>
      <c r="W21" s="1998"/>
      <c r="X21" s="1998"/>
      <c r="Y21" s="1998"/>
      <c r="Z21" s="1999"/>
      <c r="AA21" s="2086" t="s">
        <v>301</v>
      </c>
      <c r="AB21" s="1998"/>
      <c r="AC21" s="1999"/>
      <c r="AD21" s="2090" t="s">
        <v>302</v>
      </c>
      <c r="AE21" s="2091"/>
      <c r="AF21" s="2091"/>
      <c r="AG21" s="2091"/>
      <c r="AH21" s="2091"/>
      <c r="AI21" s="2091"/>
      <c r="AJ21" s="2091"/>
      <c r="AK21" s="2091"/>
      <c r="AL21" s="2091"/>
      <c r="AM21" s="2091"/>
      <c r="AN21" s="2091"/>
      <c r="AO21" s="2092"/>
      <c r="AP21" s="2068" t="s">
        <v>303</v>
      </c>
      <c r="AQ21" s="2069"/>
      <c r="AR21" s="2069"/>
      <c r="AS21" s="2069"/>
      <c r="AT21" s="2070"/>
      <c r="AU21" s="1811" t="s">
        <v>304</v>
      </c>
      <c r="AV21" s="2074"/>
      <c r="AW21" s="2075"/>
      <c r="AX21" s="255"/>
    </row>
    <row r="22" spans="1:50" s="15" customFormat="1" ht="23.25" customHeight="1">
      <c r="A22" s="115"/>
      <c r="B22" s="2000"/>
      <c r="C22" s="2000"/>
      <c r="D22" s="2000"/>
      <c r="E22" s="2000"/>
      <c r="F22" s="2000"/>
      <c r="G22" s="2000"/>
      <c r="H22" s="2000"/>
      <c r="I22" s="2000"/>
      <c r="J22" s="2000"/>
      <c r="K22" s="2000"/>
      <c r="L22" s="2000"/>
      <c r="M22" s="2085"/>
      <c r="N22" s="2087"/>
      <c r="O22" s="2085"/>
      <c r="P22" s="2085"/>
      <c r="Q22" s="2085"/>
      <c r="R22" s="2085"/>
      <c r="S22" s="2085"/>
      <c r="T22" s="2085"/>
      <c r="U22" s="2085"/>
      <c r="V22" s="2085"/>
      <c r="W22" s="2085"/>
      <c r="X22" s="2085"/>
      <c r="Y22" s="2085"/>
      <c r="Z22" s="2001"/>
      <c r="AA22" s="2088"/>
      <c r="AB22" s="2000"/>
      <c r="AC22" s="2089"/>
      <c r="AD22" s="2093"/>
      <c r="AE22" s="2094"/>
      <c r="AF22" s="2094"/>
      <c r="AG22" s="2094"/>
      <c r="AH22" s="2094"/>
      <c r="AI22" s="2094"/>
      <c r="AJ22" s="2094"/>
      <c r="AK22" s="2094"/>
      <c r="AL22" s="2094"/>
      <c r="AM22" s="2094"/>
      <c r="AN22" s="2094"/>
      <c r="AO22" s="2095"/>
      <c r="AP22" s="2071"/>
      <c r="AQ22" s="2072"/>
      <c r="AR22" s="2072"/>
      <c r="AS22" s="2072"/>
      <c r="AT22" s="2073"/>
      <c r="AU22" s="2076"/>
      <c r="AV22" s="2077"/>
      <c r="AW22" s="2078"/>
      <c r="AX22" s="115"/>
    </row>
    <row r="23" spans="1:50" s="15" customFormat="1" ht="23.25" customHeight="1">
      <c r="A23" s="17"/>
      <c r="B23" s="2079" t="s">
        <v>176</v>
      </c>
      <c r="C23" s="2044" t="s">
        <v>22</v>
      </c>
      <c r="D23" s="2044" t="s">
        <v>177</v>
      </c>
      <c r="E23" s="2044" t="s">
        <v>23</v>
      </c>
      <c r="F23" s="2044" t="s">
        <v>24</v>
      </c>
      <c r="G23" s="2082" t="s">
        <v>25</v>
      </c>
      <c r="H23" s="2082" t="s">
        <v>26</v>
      </c>
      <c r="I23" s="2044" t="s">
        <v>178</v>
      </c>
      <c r="J23" s="2044" t="s">
        <v>179</v>
      </c>
      <c r="K23" s="2044" t="s">
        <v>27</v>
      </c>
      <c r="L23" s="2063" t="s">
        <v>48</v>
      </c>
      <c r="M23" s="2066" t="s">
        <v>18</v>
      </c>
      <c r="N23" s="1909" t="s">
        <v>20</v>
      </c>
      <c r="O23" s="1910"/>
      <c r="P23" s="1911"/>
      <c r="Q23" s="1909" t="s">
        <v>305</v>
      </c>
      <c r="R23" s="1910"/>
      <c r="S23" s="1910"/>
      <c r="T23" s="1910"/>
      <c r="U23" s="1910"/>
      <c r="V23" s="1910"/>
      <c r="W23" s="1910"/>
      <c r="X23" s="1910"/>
      <c r="Y23" s="1911"/>
      <c r="Z23" s="2038" t="s">
        <v>306</v>
      </c>
      <c r="AA23" s="2041" t="s">
        <v>29</v>
      </c>
      <c r="AB23" s="2044" t="s">
        <v>30</v>
      </c>
      <c r="AC23" s="2047" t="s">
        <v>31</v>
      </c>
      <c r="AD23" s="2041" t="s">
        <v>307</v>
      </c>
      <c r="AE23" s="2044" t="s">
        <v>308</v>
      </c>
      <c r="AF23" s="2044" t="s">
        <v>32</v>
      </c>
      <c r="AG23" s="2044" t="s">
        <v>33</v>
      </c>
      <c r="AH23" s="2044" t="s">
        <v>34</v>
      </c>
      <c r="AI23" s="2044" t="s">
        <v>183</v>
      </c>
      <c r="AJ23" s="2044" t="s">
        <v>184</v>
      </c>
      <c r="AK23" s="2044" t="s">
        <v>185</v>
      </c>
      <c r="AL23" s="2044" t="s">
        <v>309</v>
      </c>
      <c r="AM23" s="2044" t="s">
        <v>310</v>
      </c>
      <c r="AN23" s="2044" t="s">
        <v>311</v>
      </c>
      <c r="AO23" s="2047" t="s">
        <v>312</v>
      </c>
      <c r="AP23" s="1909" t="s">
        <v>188</v>
      </c>
      <c r="AQ23" s="1910"/>
      <c r="AR23" s="1911"/>
      <c r="AS23" s="2060" t="s">
        <v>36</v>
      </c>
      <c r="AT23" s="2060" t="s">
        <v>362</v>
      </c>
      <c r="AU23" s="2041" t="s">
        <v>37</v>
      </c>
      <c r="AV23" s="2050" t="s">
        <v>190</v>
      </c>
      <c r="AW23" s="2053" t="s">
        <v>38</v>
      </c>
      <c r="AX23" s="17"/>
    </row>
    <row r="24" spans="1:50" s="15" customFormat="1" ht="78.75" customHeight="1">
      <c r="A24" s="27" t="s">
        <v>21</v>
      </c>
      <c r="B24" s="2080"/>
      <c r="C24" s="2045"/>
      <c r="D24" s="2045"/>
      <c r="E24" s="2045"/>
      <c r="F24" s="2045"/>
      <c r="G24" s="2083"/>
      <c r="H24" s="2083"/>
      <c r="I24" s="2045"/>
      <c r="J24" s="2045"/>
      <c r="K24" s="2045"/>
      <c r="L24" s="2064"/>
      <c r="M24" s="2066"/>
      <c r="N24" s="2056" t="s">
        <v>28</v>
      </c>
      <c r="O24" s="2058" t="s">
        <v>313</v>
      </c>
      <c r="P24" s="2047" t="s">
        <v>61</v>
      </c>
      <c r="Q24" s="2041" t="s">
        <v>314</v>
      </c>
      <c r="R24" s="2044" t="s">
        <v>363</v>
      </c>
      <c r="S24" s="2044" t="s">
        <v>313</v>
      </c>
      <c r="T24" s="2044" t="s">
        <v>315</v>
      </c>
      <c r="U24" s="2044" t="s">
        <v>60</v>
      </c>
      <c r="V24" s="2044" t="s">
        <v>61</v>
      </c>
      <c r="W24" s="2044" t="s">
        <v>59</v>
      </c>
      <c r="X24" s="2044" t="s">
        <v>50</v>
      </c>
      <c r="Y24" s="2047" t="s">
        <v>354</v>
      </c>
      <c r="Z24" s="2039"/>
      <c r="AA24" s="2042"/>
      <c r="AB24" s="2045"/>
      <c r="AC24" s="2048"/>
      <c r="AD24" s="2042"/>
      <c r="AE24" s="2045"/>
      <c r="AF24" s="2045"/>
      <c r="AG24" s="2045"/>
      <c r="AH24" s="2045"/>
      <c r="AI24" s="2045"/>
      <c r="AJ24" s="2045"/>
      <c r="AK24" s="2045"/>
      <c r="AL24" s="2045"/>
      <c r="AM24" s="2045"/>
      <c r="AN24" s="2045"/>
      <c r="AO24" s="2048"/>
      <c r="AP24" s="2041" t="s">
        <v>316</v>
      </c>
      <c r="AQ24" s="2044" t="s">
        <v>195</v>
      </c>
      <c r="AR24" s="2047" t="s">
        <v>193</v>
      </c>
      <c r="AS24" s="2061"/>
      <c r="AT24" s="2061"/>
      <c r="AU24" s="2042"/>
      <c r="AV24" s="2051"/>
      <c r="AW24" s="2054"/>
      <c r="AX24" s="27" t="s">
        <v>21</v>
      </c>
    </row>
    <row r="25" spans="1:50" s="15" customFormat="1" ht="14.25" customHeight="1" thickBot="1">
      <c r="A25" s="253"/>
      <c r="B25" s="2081"/>
      <c r="C25" s="2046"/>
      <c r="D25" s="2046"/>
      <c r="E25" s="2046"/>
      <c r="F25" s="2046"/>
      <c r="G25" s="2084"/>
      <c r="H25" s="2084"/>
      <c r="I25" s="2046"/>
      <c r="J25" s="2046"/>
      <c r="K25" s="2046"/>
      <c r="L25" s="2065"/>
      <c r="M25" s="2067"/>
      <c r="N25" s="2057"/>
      <c r="O25" s="2059"/>
      <c r="P25" s="2049"/>
      <c r="Q25" s="2043"/>
      <c r="R25" s="2046"/>
      <c r="S25" s="2046"/>
      <c r="T25" s="2046"/>
      <c r="U25" s="2046"/>
      <c r="V25" s="2046"/>
      <c r="W25" s="2046"/>
      <c r="X25" s="2046"/>
      <c r="Y25" s="2049"/>
      <c r="Z25" s="2040"/>
      <c r="AA25" s="2043"/>
      <c r="AB25" s="2046"/>
      <c r="AC25" s="2049"/>
      <c r="AD25" s="2043"/>
      <c r="AE25" s="2046"/>
      <c r="AF25" s="2046"/>
      <c r="AG25" s="2046"/>
      <c r="AH25" s="2046"/>
      <c r="AI25" s="2046"/>
      <c r="AJ25" s="2046"/>
      <c r="AK25" s="2046"/>
      <c r="AL25" s="2046"/>
      <c r="AM25" s="2046"/>
      <c r="AN25" s="2046"/>
      <c r="AO25" s="2049"/>
      <c r="AP25" s="2043"/>
      <c r="AQ25" s="2046"/>
      <c r="AR25" s="2049"/>
      <c r="AS25" s="2062"/>
      <c r="AT25" s="2062"/>
      <c r="AU25" s="2043"/>
      <c r="AV25" s="2052"/>
      <c r="AW25" s="2055"/>
      <c r="AX25" s="253"/>
    </row>
    <row r="26" spans="1:50" s="3" customFormat="1" ht="21.75" customHeight="1">
      <c r="A26" s="256" t="s">
        <v>245</v>
      </c>
      <c r="B26" s="492">
        <v>1</v>
      </c>
      <c r="C26" s="462">
        <v>0</v>
      </c>
      <c r="D26" s="462">
        <v>1</v>
      </c>
      <c r="E26" s="462">
        <v>0</v>
      </c>
      <c r="F26" s="462">
        <v>1</v>
      </c>
      <c r="G26" s="462">
        <v>42</v>
      </c>
      <c r="H26" s="462">
        <v>0</v>
      </c>
      <c r="I26" s="462">
        <v>1</v>
      </c>
      <c r="J26" s="462">
        <v>0</v>
      </c>
      <c r="K26" s="462">
        <v>1</v>
      </c>
      <c r="L26" s="463">
        <v>9</v>
      </c>
      <c r="M26" s="1489">
        <f>SUM(B26:L26)</f>
        <v>56</v>
      </c>
      <c r="N26" s="464">
        <v>4</v>
      </c>
      <c r="O26" s="462">
        <v>15</v>
      </c>
      <c r="P26" s="463">
        <v>0</v>
      </c>
      <c r="Q26" s="464">
        <v>0</v>
      </c>
      <c r="R26" s="462">
        <v>0</v>
      </c>
      <c r="S26" s="462">
        <v>0</v>
      </c>
      <c r="T26" s="462">
        <v>4</v>
      </c>
      <c r="U26" s="462">
        <v>0</v>
      </c>
      <c r="V26" s="462">
        <v>0</v>
      </c>
      <c r="W26" s="462">
        <v>0</v>
      </c>
      <c r="X26" s="462">
        <v>1</v>
      </c>
      <c r="Y26" s="463">
        <v>0</v>
      </c>
      <c r="Z26" s="1492">
        <f>SUM(N26:Y26)</f>
        <v>24</v>
      </c>
      <c r="AA26" s="465">
        <v>3</v>
      </c>
      <c r="AB26" s="466">
        <v>1</v>
      </c>
      <c r="AC26" s="467">
        <v>1</v>
      </c>
      <c r="AD26" s="465">
        <v>3</v>
      </c>
      <c r="AE26" s="466">
        <v>17</v>
      </c>
      <c r="AF26" s="466">
        <v>1</v>
      </c>
      <c r="AG26" s="466">
        <v>0</v>
      </c>
      <c r="AH26" s="466">
        <v>1</v>
      </c>
      <c r="AI26" s="466">
        <v>1</v>
      </c>
      <c r="AJ26" s="466">
        <v>1</v>
      </c>
      <c r="AK26" s="466">
        <v>1</v>
      </c>
      <c r="AL26" s="466">
        <v>1</v>
      </c>
      <c r="AM26" s="466">
        <v>0</v>
      </c>
      <c r="AN26" s="466">
        <v>0</v>
      </c>
      <c r="AO26" s="467">
        <v>3</v>
      </c>
      <c r="AP26" s="465">
        <v>0</v>
      </c>
      <c r="AQ26" s="468">
        <v>0</v>
      </c>
      <c r="AR26" s="467">
        <v>0</v>
      </c>
      <c r="AS26" s="469">
        <v>1</v>
      </c>
      <c r="AT26" s="469">
        <v>0</v>
      </c>
      <c r="AU26" s="465">
        <v>0</v>
      </c>
      <c r="AV26" s="470">
        <v>0</v>
      </c>
      <c r="AW26" s="471">
        <v>0</v>
      </c>
      <c r="AX26" s="256" t="s">
        <v>245</v>
      </c>
    </row>
    <row r="27" spans="1:50" s="3" customFormat="1" ht="21.75" customHeight="1">
      <c r="A27" s="256" t="s">
        <v>248</v>
      </c>
      <c r="B27" s="492">
        <v>1</v>
      </c>
      <c r="C27" s="462">
        <v>0</v>
      </c>
      <c r="D27" s="462">
        <v>1</v>
      </c>
      <c r="E27" s="462">
        <v>1</v>
      </c>
      <c r="F27" s="462">
        <v>2</v>
      </c>
      <c r="G27" s="462">
        <v>28</v>
      </c>
      <c r="H27" s="462">
        <v>0</v>
      </c>
      <c r="I27" s="462">
        <v>1</v>
      </c>
      <c r="J27" s="462">
        <v>0</v>
      </c>
      <c r="K27" s="462">
        <v>1</v>
      </c>
      <c r="L27" s="463">
        <v>6</v>
      </c>
      <c r="M27" s="1489">
        <f t="shared" ref="M27:M36" si="5">SUM(B27:L27)</f>
        <v>41</v>
      </c>
      <c r="N27" s="464">
        <v>4</v>
      </c>
      <c r="O27" s="462">
        <v>10</v>
      </c>
      <c r="P27" s="463">
        <v>0</v>
      </c>
      <c r="Q27" s="464">
        <v>0</v>
      </c>
      <c r="R27" s="462">
        <v>0</v>
      </c>
      <c r="S27" s="462">
        <v>0</v>
      </c>
      <c r="T27" s="462">
        <v>4</v>
      </c>
      <c r="U27" s="462">
        <v>0</v>
      </c>
      <c r="V27" s="462">
        <v>0</v>
      </c>
      <c r="W27" s="462">
        <v>4</v>
      </c>
      <c r="X27" s="462">
        <v>1</v>
      </c>
      <c r="Y27" s="463">
        <v>0</v>
      </c>
      <c r="Z27" s="1489">
        <f t="shared" ref="Z27:Z36" si="6">SUM(N27:Y27)</f>
        <v>23</v>
      </c>
      <c r="AA27" s="465">
        <v>3</v>
      </c>
      <c r="AB27" s="466">
        <v>1</v>
      </c>
      <c r="AC27" s="467">
        <v>1</v>
      </c>
      <c r="AD27" s="465">
        <v>4</v>
      </c>
      <c r="AE27" s="466">
        <v>26</v>
      </c>
      <c r="AF27" s="466">
        <v>1</v>
      </c>
      <c r="AG27" s="466">
        <v>0</v>
      </c>
      <c r="AH27" s="466">
        <v>1</v>
      </c>
      <c r="AI27" s="466">
        <v>1</v>
      </c>
      <c r="AJ27" s="466">
        <v>1</v>
      </c>
      <c r="AK27" s="466">
        <v>0</v>
      </c>
      <c r="AL27" s="466">
        <v>1</v>
      </c>
      <c r="AM27" s="466">
        <v>0</v>
      </c>
      <c r="AN27" s="466">
        <v>1</v>
      </c>
      <c r="AO27" s="467">
        <v>2</v>
      </c>
      <c r="AP27" s="465">
        <v>0</v>
      </c>
      <c r="AQ27" s="468">
        <v>0</v>
      </c>
      <c r="AR27" s="467">
        <v>0</v>
      </c>
      <c r="AS27" s="469">
        <v>0</v>
      </c>
      <c r="AT27" s="469">
        <v>0</v>
      </c>
      <c r="AU27" s="465">
        <v>0</v>
      </c>
      <c r="AV27" s="470">
        <v>0</v>
      </c>
      <c r="AW27" s="471">
        <v>0</v>
      </c>
      <c r="AX27" s="256" t="s">
        <v>248</v>
      </c>
    </row>
    <row r="28" spans="1:50" s="3" customFormat="1" ht="21.75" customHeight="1">
      <c r="A28" s="256" t="s">
        <v>317</v>
      </c>
      <c r="B28" s="492">
        <v>1</v>
      </c>
      <c r="C28" s="462">
        <v>1</v>
      </c>
      <c r="D28" s="462">
        <v>2</v>
      </c>
      <c r="E28" s="462">
        <v>1</v>
      </c>
      <c r="F28" s="462">
        <v>0</v>
      </c>
      <c r="G28" s="462">
        <v>86</v>
      </c>
      <c r="H28" s="462">
        <v>0</v>
      </c>
      <c r="I28" s="462">
        <v>1</v>
      </c>
      <c r="J28" s="462">
        <v>2</v>
      </c>
      <c r="K28" s="462">
        <v>1</v>
      </c>
      <c r="L28" s="463">
        <v>25</v>
      </c>
      <c r="M28" s="1489">
        <f t="shared" si="5"/>
        <v>120</v>
      </c>
      <c r="N28" s="464">
        <v>5</v>
      </c>
      <c r="O28" s="462">
        <v>26</v>
      </c>
      <c r="P28" s="463">
        <v>0</v>
      </c>
      <c r="Q28" s="464">
        <v>0</v>
      </c>
      <c r="R28" s="462">
        <v>0</v>
      </c>
      <c r="S28" s="462">
        <v>0</v>
      </c>
      <c r="T28" s="462">
        <v>2</v>
      </c>
      <c r="U28" s="462">
        <v>0</v>
      </c>
      <c r="V28" s="462">
        <v>0</v>
      </c>
      <c r="W28" s="462">
        <v>6</v>
      </c>
      <c r="X28" s="462">
        <v>2</v>
      </c>
      <c r="Y28" s="463">
        <v>7</v>
      </c>
      <c r="Z28" s="1489">
        <f t="shared" si="6"/>
        <v>48</v>
      </c>
      <c r="AA28" s="465">
        <v>4</v>
      </c>
      <c r="AB28" s="466">
        <v>1</v>
      </c>
      <c r="AC28" s="467">
        <v>1</v>
      </c>
      <c r="AD28" s="465">
        <v>5</v>
      </c>
      <c r="AE28" s="466">
        <v>70</v>
      </c>
      <c r="AF28" s="466">
        <v>2</v>
      </c>
      <c r="AG28" s="466">
        <v>0</v>
      </c>
      <c r="AH28" s="466">
        <v>2</v>
      </c>
      <c r="AI28" s="466">
        <v>2</v>
      </c>
      <c r="AJ28" s="466">
        <v>2</v>
      </c>
      <c r="AK28" s="466">
        <v>0</v>
      </c>
      <c r="AL28" s="466">
        <v>1</v>
      </c>
      <c r="AM28" s="466">
        <v>0</v>
      </c>
      <c r="AN28" s="466">
        <v>3</v>
      </c>
      <c r="AO28" s="467">
        <v>3</v>
      </c>
      <c r="AP28" s="465">
        <v>0</v>
      </c>
      <c r="AQ28" s="468">
        <v>0</v>
      </c>
      <c r="AR28" s="467">
        <v>1</v>
      </c>
      <c r="AS28" s="469">
        <v>4</v>
      </c>
      <c r="AT28" s="469">
        <v>0</v>
      </c>
      <c r="AU28" s="465">
        <v>0</v>
      </c>
      <c r="AV28" s="470">
        <v>0</v>
      </c>
      <c r="AW28" s="471">
        <v>0</v>
      </c>
      <c r="AX28" s="256" t="s">
        <v>317</v>
      </c>
    </row>
    <row r="29" spans="1:50" s="3" customFormat="1" ht="21.75" customHeight="1">
      <c r="A29" s="256" t="s">
        <v>318</v>
      </c>
      <c r="B29" s="492">
        <v>1</v>
      </c>
      <c r="C29" s="462">
        <v>1</v>
      </c>
      <c r="D29" s="462">
        <v>1</v>
      </c>
      <c r="E29" s="462">
        <v>1</v>
      </c>
      <c r="F29" s="462">
        <v>2</v>
      </c>
      <c r="G29" s="462">
        <v>103</v>
      </c>
      <c r="H29" s="462">
        <v>0</v>
      </c>
      <c r="I29" s="462">
        <v>2</v>
      </c>
      <c r="J29" s="462">
        <v>1</v>
      </c>
      <c r="K29" s="462">
        <v>1</v>
      </c>
      <c r="L29" s="463">
        <v>20</v>
      </c>
      <c r="M29" s="1489">
        <f t="shared" si="5"/>
        <v>133</v>
      </c>
      <c r="N29" s="464">
        <v>5</v>
      </c>
      <c r="O29" s="462">
        <v>31</v>
      </c>
      <c r="P29" s="463">
        <v>0</v>
      </c>
      <c r="Q29" s="464">
        <v>0</v>
      </c>
      <c r="R29" s="462">
        <v>0</v>
      </c>
      <c r="S29" s="462">
        <v>0</v>
      </c>
      <c r="T29" s="462">
        <v>2</v>
      </c>
      <c r="U29" s="462">
        <v>0</v>
      </c>
      <c r="V29" s="462">
        <v>0</v>
      </c>
      <c r="W29" s="462">
        <v>7</v>
      </c>
      <c r="X29" s="462">
        <v>2</v>
      </c>
      <c r="Y29" s="463">
        <v>6</v>
      </c>
      <c r="Z29" s="1489">
        <f t="shared" si="6"/>
        <v>53</v>
      </c>
      <c r="AA29" s="465">
        <v>5</v>
      </c>
      <c r="AB29" s="466">
        <v>1</v>
      </c>
      <c r="AC29" s="467">
        <v>1</v>
      </c>
      <c r="AD29" s="465">
        <v>3</v>
      </c>
      <c r="AE29" s="466">
        <v>83</v>
      </c>
      <c r="AF29" s="466">
        <v>1</v>
      </c>
      <c r="AG29" s="466">
        <v>0</v>
      </c>
      <c r="AH29" s="466">
        <v>1</v>
      </c>
      <c r="AI29" s="466">
        <v>2</v>
      </c>
      <c r="AJ29" s="466">
        <v>2</v>
      </c>
      <c r="AK29" s="466">
        <v>0</v>
      </c>
      <c r="AL29" s="466">
        <v>1</v>
      </c>
      <c r="AM29" s="466">
        <v>0</v>
      </c>
      <c r="AN29" s="466">
        <v>3</v>
      </c>
      <c r="AO29" s="467">
        <v>3</v>
      </c>
      <c r="AP29" s="465">
        <v>0</v>
      </c>
      <c r="AQ29" s="468">
        <v>0</v>
      </c>
      <c r="AR29" s="467">
        <v>0</v>
      </c>
      <c r="AS29" s="469">
        <v>5</v>
      </c>
      <c r="AT29" s="469">
        <v>0</v>
      </c>
      <c r="AU29" s="465">
        <v>1</v>
      </c>
      <c r="AV29" s="470">
        <v>2</v>
      </c>
      <c r="AW29" s="471">
        <v>0</v>
      </c>
      <c r="AX29" s="256" t="s">
        <v>318</v>
      </c>
    </row>
    <row r="30" spans="1:50" s="3" customFormat="1" ht="21.75" customHeight="1">
      <c r="A30" s="256" t="s">
        <v>319</v>
      </c>
      <c r="B30" s="492">
        <v>1</v>
      </c>
      <c r="C30" s="462">
        <v>1</v>
      </c>
      <c r="D30" s="462">
        <v>2</v>
      </c>
      <c r="E30" s="462">
        <v>0</v>
      </c>
      <c r="F30" s="462">
        <v>1</v>
      </c>
      <c r="G30" s="462">
        <v>106</v>
      </c>
      <c r="H30" s="462">
        <v>0</v>
      </c>
      <c r="I30" s="462">
        <v>1</v>
      </c>
      <c r="J30" s="462">
        <v>2</v>
      </c>
      <c r="K30" s="462">
        <v>1</v>
      </c>
      <c r="L30" s="463">
        <v>30</v>
      </c>
      <c r="M30" s="1489">
        <f t="shared" si="5"/>
        <v>145</v>
      </c>
      <c r="N30" s="464">
        <v>5</v>
      </c>
      <c r="O30" s="462">
        <v>0</v>
      </c>
      <c r="P30" s="463">
        <v>0</v>
      </c>
      <c r="Q30" s="464">
        <v>0</v>
      </c>
      <c r="R30" s="462">
        <v>0</v>
      </c>
      <c r="S30" s="462">
        <v>0</v>
      </c>
      <c r="T30" s="462">
        <v>2</v>
      </c>
      <c r="U30" s="462">
        <v>0</v>
      </c>
      <c r="V30" s="462">
        <v>0</v>
      </c>
      <c r="W30" s="462">
        <v>0</v>
      </c>
      <c r="X30" s="462">
        <v>1</v>
      </c>
      <c r="Y30" s="463">
        <v>4</v>
      </c>
      <c r="Z30" s="1489">
        <f t="shared" si="6"/>
        <v>12</v>
      </c>
      <c r="AA30" s="465">
        <v>4</v>
      </c>
      <c r="AB30" s="466">
        <v>1</v>
      </c>
      <c r="AC30" s="467">
        <v>1</v>
      </c>
      <c r="AD30" s="465">
        <v>3</v>
      </c>
      <c r="AE30" s="466">
        <v>60</v>
      </c>
      <c r="AF30" s="466">
        <v>2</v>
      </c>
      <c r="AG30" s="466">
        <v>0</v>
      </c>
      <c r="AH30" s="466">
        <v>1</v>
      </c>
      <c r="AI30" s="466">
        <v>2</v>
      </c>
      <c r="AJ30" s="466">
        <v>2</v>
      </c>
      <c r="AK30" s="466">
        <v>0</v>
      </c>
      <c r="AL30" s="466">
        <v>0</v>
      </c>
      <c r="AM30" s="466">
        <v>0</v>
      </c>
      <c r="AN30" s="466">
        <v>3</v>
      </c>
      <c r="AO30" s="467">
        <v>0</v>
      </c>
      <c r="AP30" s="465">
        <v>0</v>
      </c>
      <c r="AQ30" s="468">
        <v>0</v>
      </c>
      <c r="AR30" s="467">
        <v>1</v>
      </c>
      <c r="AS30" s="469">
        <v>4</v>
      </c>
      <c r="AT30" s="469">
        <v>0</v>
      </c>
      <c r="AU30" s="465">
        <v>0</v>
      </c>
      <c r="AV30" s="470">
        <v>2</v>
      </c>
      <c r="AW30" s="471">
        <v>0</v>
      </c>
      <c r="AX30" s="256" t="s">
        <v>319</v>
      </c>
    </row>
    <row r="31" spans="1:50" s="103" customFormat="1" ht="21.75" customHeight="1">
      <c r="A31" s="96" t="s">
        <v>291</v>
      </c>
      <c r="B31" s="493">
        <v>0</v>
      </c>
      <c r="C31" s="472">
        <v>0</v>
      </c>
      <c r="D31" s="472">
        <v>1</v>
      </c>
      <c r="E31" s="472">
        <v>0</v>
      </c>
      <c r="F31" s="472">
        <v>1</v>
      </c>
      <c r="G31" s="472">
        <v>15</v>
      </c>
      <c r="H31" s="472">
        <v>0</v>
      </c>
      <c r="I31" s="472">
        <v>0</v>
      </c>
      <c r="J31" s="472">
        <v>1</v>
      </c>
      <c r="K31" s="472">
        <v>0</v>
      </c>
      <c r="L31" s="473">
        <v>6</v>
      </c>
      <c r="M31" s="1490">
        <f t="shared" si="5"/>
        <v>24</v>
      </c>
      <c r="N31" s="474">
        <v>0</v>
      </c>
      <c r="O31" s="472">
        <v>0</v>
      </c>
      <c r="P31" s="473">
        <v>0</v>
      </c>
      <c r="Q31" s="474">
        <v>0</v>
      </c>
      <c r="R31" s="472">
        <v>0</v>
      </c>
      <c r="S31" s="472">
        <v>0</v>
      </c>
      <c r="T31" s="472">
        <v>0</v>
      </c>
      <c r="U31" s="472">
        <v>0</v>
      </c>
      <c r="V31" s="472">
        <v>0</v>
      </c>
      <c r="W31" s="472">
        <v>0</v>
      </c>
      <c r="X31" s="472">
        <v>0</v>
      </c>
      <c r="Y31" s="473">
        <v>1</v>
      </c>
      <c r="Z31" s="1490">
        <f t="shared" si="6"/>
        <v>1</v>
      </c>
      <c r="AA31" s="475">
        <v>4</v>
      </c>
      <c r="AB31" s="476">
        <v>1</v>
      </c>
      <c r="AC31" s="477">
        <v>1</v>
      </c>
      <c r="AD31" s="475">
        <v>2</v>
      </c>
      <c r="AE31" s="476">
        <v>14</v>
      </c>
      <c r="AF31" s="476">
        <v>1</v>
      </c>
      <c r="AG31" s="476">
        <v>0</v>
      </c>
      <c r="AH31" s="476">
        <v>1</v>
      </c>
      <c r="AI31" s="476">
        <v>1</v>
      </c>
      <c r="AJ31" s="476">
        <v>1</v>
      </c>
      <c r="AK31" s="476">
        <v>0</v>
      </c>
      <c r="AL31" s="476">
        <v>0</v>
      </c>
      <c r="AM31" s="476">
        <v>0</v>
      </c>
      <c r="AN31" s="476">
        <v>0</v>
      </c>
      <c r="AO31" s="477">
        <v>0</v>
      </c>
      <c r="AP31" s="475">
        <v>0</v>
      </c>
      <c r="AQ31" s="478">
        <v>0</v>
      </c>
      <c r="AR31" s="477">
        <v>0</v>
      </c>
      <c r="AS31" s="479">
        <v>0</v>
      </c>
      <c r="AT31" s="479">
        <v>0</v>
      </c>
      <c r="AU31" s="475">
        <v>0</v>
      </c>
      <c r="AV31" s="480">
        <v>0</v>
      </c>
      <c r="AW31" s="481">
        <v>0</v>
      </c>
      <c r="AX31" s="96" t="s">
        <v>320</v>
      </c>
    </row>
    <row r="32" spans="1:50" s="11" customFormat="1" ht="21.75" customHeight="1">
      <c r="A32" s="256" t="s">
        <v>293</v>
      </c>
      <c r="B32" s="492">
        <v>1</v>
      </c>
      <c r="C32" s="462">
        <v>1</v>
      </c>
      <c r="D32" s="462">
        <v>1</v>
      </c>
      <c r="E32" s="462">
        <v>0</v>
      </c>
      <c r="F32" s="462">
        <v>0</v>
      </c>
      <c r="G32" s="462">
        <v>55</v>
      </c>
      <c r="H32" s="462">
        <v>0</v>
      </c>
      <c r="I32" s="462">
        <v>2</v>
      </c>
      <c r="J32" s="462">
        <v>2</v>
      </c>
      <c r="K32" s="462">
        <v>1</v>
      </c>
      <c r="L32" s="463">
        <v>16</v>
      </c>
      <c r="M32" s="1489">
        <f t="shared" si="5"/>
        <v>79</v>
      </c>
      <c r="N32" s="464">
        <v>5</v>
      </c>
      <c r="O32" s="462">
        <v>21</v>
      </c>
      <c r="P32" s="463">
        <v>0</v>
      </c>
      <c r="Q32" s="464">
        <v>0</v>
      </c>
      <c r="R32" s="462">
        <v>0</v>
      </c>
      <c r="S32" s="462">
        <v>0</v>
      </c>
      <c r="T32" s="462">
        <v>2</v>
      </c>
      <c r="U32" s="462">
        <v>0</v>
      </c>
      <c r="V32" s="462">
        <v>0</v>
      </c>
      <c r="W32" s="462">
        <v>6</v>
      </c>
      <c r="X32" s="462">
        <v>1</v>
      </c>
      <c r="Y32" s="463">
        <v>4</v>
      </c>
      <c r="Z32" s="1489">
        <f t="shared" si="6"/>
        <v>39</v>
      </c>
      <c r="AA32" s="465">
        <v>5</v>
      </c>
      <c r="AB32" s="466">
        <v>1</v>
      </c>
      <c r="AC32" s="467">
        <v>1</v>
      </c>
      <c r="AD32" s="465">
        <v>3</v>
      </c>
      <c r="AE32" s="466">
        <v>42</v>
      </c>
      <c r="AF32" s="466">
        <v>1</v>
      </c>
      <c r="AG32" s="466">
        <v>0</v>
      </c>
      <c r="AH32" s="466">
        <v>1</v>
      </c>
      <c r="AI32" s="466">
        <v>1</v>
      </c>
      <c r="AJ32" s="466">
        <v>1</v>
      </c>
      <c r="AK32" s="466">
        <v>0</v>
      </c>
      <c r="AL32" s="466">
        <v>1</v>
      </c>
      <c r="AM32" s="466">
        <v>0</v>
      </c>
      <c r="AN32" s="466">
        <v>1</v>
      </c>
      <c r="AO32" s="467">
        <v>3</v>
      </c>
      <c r="AP32" s="465">
        <v>0</v>
      </c>
      <c r="AQ32" s="468">
        <v>0</v>
      </c>
      <c r="AR32" s="467">
        <v>1</v>
      </c>
      <c r="AS32" s="469">
        <v>1</v>
      </c>
      <c r="AT32" s="469">
        <v>0</v>
      </c>
      <c r="AU32" s="465">
        <v>0</v>
      </c>
      <c r="AV32" s="470">
        <v>0</v>
      </c>
      <c r="AW32" s="471">
        <v>0</v>
      </c>
      <c r="AX32" s="256" t="s">
        <v>321</v>
      </c>
    </row>
    <row r="33" spans="1:50" s="11" customFormat="1" ht="21.75" customHeight="1">
      <c r="A33" s="256" t="s">
        <v>257</v>
      </c>
      <c r="B33" s="492">
        <v>1</v>
      </c>
      <c r="C33" s="462">
        <v>1</v>
      </c>
      <c r="D33" s="462">
        <v>1</v>
      </c>
      <c r="E33" s="462">
        <v>0</v>
      </c>
      <c r="F33" s="462">
        <v>1</v>
      </c>
      <c r="G33" s="462">
        <v>70</v>
      </c>
      <c r="H33" s="462">
        <v>0</v>
      </c>
      <c r="I33" s="462">
        <v>2</v>
      </c>
      <c r="J33" s="462">
        <v>2</v>
      </c>
      <c r="K33" s="462">
        <v>1</v>
      </c>
      <c r="L33" s="463">
        <v>22</v>
      </c>
      <c r="M33" s="1489">
        <f t="shared" si="5"/>
        <v>101</v>
      </c>
      <c r="N33" s="464">
        <v>5</v>
      </c>
      <c r="O33" s="462">
        <v>23</v>
      </c>
      <c r="P33" s="463">
        <v>0</v>
      </c>
      <c r="Q33" s="464">
        <v>0</v>
      </c>
      <c r="R33" s="462">
        <v>0</v>
      </c>
      <c r="S33" s="462">
        <v>0</v>
      </c>
      <c r="T33" s="462">
        <v>2</v>
      </c>
      <c r="U33" s="462">
        <v>0</v>
      </c>
      <c r="V33" s="462">
        <v>0</v>
      </c>
      <c r="W33" s="462">
        <v>0</v>
      </c>
      <c r="X33" s="462">
        <v>1</v>
      </c>
      <c r="Y33" s="463">
        <v>4</v>
      </c>
      <c r="Z33" s="1489">
        <f t="shared" si="6"/>
        <v>35</v>
      </c>
      <c r="AA33" s="465">
        <v>5</v>
      </c>
      <c r="AB33" s="466">
        <v>1</v>
      </c>
      <c r="AC33" s="467">
        <v>1</v>
      </c>
      <c r="AD33" s="465">
        <v>3</v>
      </c>
      <c r="AE33" s="466">
        <v>43</v>
      </c>
      <c r="AF33" s="466">
        <v>1</v>
      </c>
      <c r="AG33" s="466">
        <v>0</v>
      </c>
      <c r="AH33" s="466">
        <v>1</v>
      </c>
      <c r="AI33" s="466">
        <v>1</v>
      </c>
      <c r="AJ33" s="466">
        <v>1</v>
      </c>
      <c r="AK33" s="466">
        <v>0</v>
      </c>
      <c r="AL33" s="466">
        <v>1</v>
      </c>
      <c r="AM33" s="466">
        <v>0</v>
      </c>
      <c r="AN33" s="466">
        <v>3</v>
      </c>
      <c r="AO33" s="467">
        <v>4</v>
      </c>
      <c r="AP33" s="465">
        <v>0</v>
      </c>
      <c r="AQ33" s="468">
        <v>0</v>
      </c>
      <c r="AR33" s="467">
        <v>0</v>
      </c>
      <c r="AS33" s="469">
        <v>2</v>
      </c>
      <c r="AT33" s="469">
        <v>0</v>
      </c>
      <c r="AU33" s="465">
        <v>1</v>
      </c>
      <c r="AV33" s="470">
        <v>0</v>
      </c>
      <c r="AW33" s="471">
        <v>0</v>
      </c>
      <c r="AX33" s="256" t="s">
        <v>322</v>
      </c>
    </row>
    <row r="34" spans="1:50" s="103" customFormat="1" ht="21.75" customHeight="1">
      <c r="A34" s="96" t="s">
        <v>296</v>
      </c>
      <c r="B34" s="493">
        <v>0</v>
      </c>
      <c r="C34" s="472">
        <v>0</v>
      </c>
      <c r="D34" s="472">
        <v>1</v>
      </c>
      <c r="E34" s="472">
        <v>0</v>
      </c>
      <c r="F34" s="472">
        <v>0</v>
      </c>
      <c r="G34" s="472">
        <v>8</v>
      </c>
      <c r="H34" s="472">
        <v>0</v>
      </c>
      <c r="I34" s="472">
        <v>0</v>
      </c>
      <c r="J34" s="472">
        <v>1</v>
      </c>
      <c r="K34" s="472">
        <v>0</v>
      </c>
      <c r="L34" s="473">
        <v>6</v>
      </c>
      <c r="M34" s="1490">
        <f t="shared" si="5"/>
        <v>16</v>
      </c>
      <c r="N34" s="474">
        <v>1</v>
      </c>
      <c r="O34" s="472">
        <v>0</v>
      </c>
      <c r="P34" s="473">
        <v>0</v>
      </c>
      <c r="Q34" s="474">
        <v>0</v>
      </c>
      <c r="R34" s="472">
        <v>0</v>
      </c>
      <c r="S34" s="472">
        <v>0</v>
      </c>
      <c r="T34" s="472">
        <v>0</v>
      </c>
      <c r="U34" s="472">
        <v>0</v>
      </c>
      <c r="V34" s="472">
        <v>0</v>
      </c>
      <c r="W34" s="472">
        <v>0</v>
      </c>
      <c r="X34" s="472">
        <v>0</v>
      </c>
      <c r="Y34" s="473">
        <v>0</v>
      </c>
      <c r="Z34" s="1490">
        <f t="shared" si="6"/>
        <v>1</v>
      </c>
      <c r="AA34" s="475">
        <v>4</v>
      </c>
      <c r="AB34" s="476">
        <v>1</v>
      </c>
      <c r="AC34" s="477">
        <v>1</v>
      </c>
      <c r="AD34" s="475">
        <v>2</v>
      </c>
      <c r="AE34" s="476">
        <v>8</v>
      </c>
      <c r="AF34" s="476">
        <v>1</v>
      </c>
      <c r="AG34" s="476">
        <v>0</v>
      </c>
      <c r="AH34" s="476">
        <v>1</v>
      </c>
      <c r="AI34" s="476">
        <v>1</v>
      </c>
      <c r="AJ34" s="476">
        <v>1</v>
      </c>
      <c r="AK34" s="476">
        <v>0</v>
      </c>
      <c r="AL34" s="476">
        <v>0</v>
      </c>
      <c r="AM34" s="476">
        <v>0</v>
      </c>
      <c r="AN34" s="476">
        <v>0</v>
      </c>
      <c r="AO34" s="477">
        <v>0</v>
      </c>
      <c r="AP34" s="475">
        <v>0</v>
      </c>
      <c r="AQ34" s="478">
        <v>0</v>
      </c>
      <c r="AR34" s="477">
        <v>0</v>
      </c>
      <c r="AS34" s="479">
        <v>0</v>
      </c>
      <c r="AT34" s="479">
        <v>0</v>
      </c>
      <c r="AU34" s="475">
        <v>0</v>
      </c>
      <c r="AV34" s="480">
        <v>0</v>
      </c>
      <c r="AW34" s="481">
        <v>0</v>
      </c>
      <c r="AX34" s="96" t="s">
        <v>296</v>
      </c>
    </row>
    <row r="35" spans="1:50" s="11" customFormat="1" ht="21.75" customHeight="1">
      <c r="A35" s="104" t="s">
        <v>323</v>
      </c>
      <c r="B35" s="494">
        <v>1</v>
      </c>
      <c r="C35" s="482">
        <v>1</v>
      </c>
      <c r="D35" s="482">
        <v>1</v>
      </c>
      <c r="E35" s="482">
        <v>0</v>
      </c>
      <c r="F35" s="482">
        <v>1</v>
      </c>
      <c r="G35" s="482">
        <v>87</v>
      </c>
      <c r="H35" s="482">
        <v>0</v>
      </c>
      <c r="I35" s="482">
        <v>2</v>
      </c>
      <c r="J35" s="482">
        <v>1</v>
      </c>
      <c r="K35" s="482">
        <v>1</v>
      </c>
      <c r="L35" s="483">
        <v>19</v>
      </c>
      <c r="M35" s="1491">
        <f t="shared" si="5"/>
        <v>114</v>
      </c>
      <c r="N35" s="484">
        <v>5</v>
      </c>
      <c r="O35" s="482">
        <v>24</v>
      </c>
      <c r="P35" s="483">
        <v>0</v>
      </c>
      <c r="Q35" s="484">
        <v>0</v>
      </c>
      <c r="R35" s="482">
        <v>0</v>
      </c>
      <c r="S35" s="482">
        <v>0</v>
      </c>
      <c r="T35" s="482">
        <v>2</v>
      </c>
      <c r="U35" s="482">
        <v>0</v>
      </c>
      <c r="V35" s="482">
        <v>0</v>
      </c>
      <c r="W35" s="482">
        <v>0</v>
      </c>
      <c r="X35" s="482">
        <v>1</v>
      </c>
      <c r="Y35" s="483">
        <v>6</v>
      </c>
      <c r="Z35" s="1491">
        <f t="shared" si="6"/>
        <v>38</v>
      </c>
      <c r="AA35" s="485">
        <v>5</v>
      </c>
      <c r="AB35" s="486">
        <v>1</v>
      </c>
      <c r="AC35" s="487">
        <v>1</v>
      </c>
      <c r="AD35" s="485">
        <v>3</v>
      </c>
      <c r="AE35" s="486">
        <v>74</v>
      </c>
      <c r="AF35" s="486">
        <v>1</v>
      </c>
      <c r="AG35" s="486">
        <v>0</v>
      </c>
      <c r="AH35" s="486">
        <v>1</v>
      </c>
      <c r="AI35" s="486">
        <v>2</v>
      </c>
      <c r="AJ35" s="486">
        <v>2</v>
      </c>
      <c r="AK35" s="486">
        <v>0</v>
      </c>
      <c r="AL35" s="486">
        <v>1</v>
      </c>
      <c r="AM35" s="486">
        <v>1</v>
      </c>
      <c r="AN35" s="486">
        <v>3</v>
      </c>
      <c r="AO35" s="487">
        <v>4</v>
      </c>
      <c r="AP35" s="485">
        <v>0</v>
      </c>
      <c r="AQ35" s="488">
        <v>0</v>
      </c>
      <c r="AR35" s="487">
        <v>1</v>
      </c>
      <c r="AS35" s="489">
        <v>4</v>
      </c>
      <c r="AT35" s="489">
        <v>0</v>
      </c>
      <c r="AU35" s="485">
        <v>1</v>
      </c>
      <c r="AV35" s="490">
        <v>0</v>
      </c>
      <c r="AW35" s="491">
        <v>0</v>
      </c>
      <c r="AX35" s="121" t="s">
        <v>323</v>
      </c>
    </row>
    <row r="36" spans="1:50" s="11" customFormat="1" ht="21.75" customHeight="1" thickBot="1">
      <c r="A36" s="257" t="s">
        <v>47</v>
      </c>
      <c r="B36" s="1480">
        <f>SUM(B26:B35)</f>
        <v>8</v>
      </c>
      <c r="C36" s="1481">
        <f t="shared" ref="C36:AW36" si="7">SUM(C26:C35)</f>
        <v>6</v>
      </c>
      <c r="D36" s="1481">
        <f>SUM(D26:D35)</f>
        <v>12</v>
      </c>
      <c r="E36" s="1481">
        <f t="shared" si="7"/>
        <v>3</v>
      </c>
      <c r="F36" s="1481">
        <f t="shared" si="7"/>
        <v>9</v>
      </c>
      <c r="G36" s="1481">
        <f t="shared" si="7"/>
        <v>600</v>
      </c>
      <c r="H36" s="1481">
        <f t="shared" si="7"/>
        <v>0</v>
      </c>
      <c r="I36" s="1481">
        <f t="shared" si="7"/>
        <v>12</v>
      </c>
      <c r="J36" s="1481">
        <f t="shared" si="7"/>
        <v>12</v>
      </c>
      <c r="K36" s="1481">
        <f t="shared" si="7"/>
        <v>8</v>
      </c>
      <c r="L36" s="1482">
        <f t="shared" si="7"/>
        <v>159</v>
      </c>
      <c r="M36" s="1483">
        <f t="shared" si="5"/>
        <v>829</v>
      </c>
      <c r="N36" s="1484">
        <f t="shared" si="7"/>
        <v>39</v>
      </c>
      <c r="O36" s="1481">
        <f t="shared" si="7"/>
        <v>150</v>
      </c>
      <c r="P36" s="1482">
        <f t="shared" si="7"/>
        <v>0</v>
      </c>
      <c r="Q36" s="1484">
        <f t="shared" si="7"/>
        <v>0</v>
      </c>
      <c r="R36" s="1481">
        <f t="shared" si="7"/>
        <v>0</v>
      </c>
      <c r="S36" s="1481">
        <f t="shared" si="7"/>
        <v>0</v>
      </c>
      <c r="T36" s="1481">
        <f t="shared" si="7"/>
        <v>20</v>
      </c>
      <c r="U36" s="1481">
        <f t="shared" si="7"/>
        <v>0</v>
      </c>
      <c r="V36" s="1481">
        <f t="shared" si="7"/>
        <v>0</v>
      </c>
      <c r="W36" s="1481">
        <f t="shared" si="7"/>
        <v>23</v>
      </c>
      <c r="X36" s="1481">
        <f t="shared" si="7"/>
        <v>10</v>
      </c>
      <c r="Y36" s="1482">
        <f t="shared" si="7"/>
        <v>32</v>
      </c>
      <c r="Z36" s="1483">
        <f t="shared" si="6"/>
        <v>274</v>
      </c>
      <c r="AA36" s="1485">
        <f t="shared" si="7"/>
        <v>42</v>
      </c>
      <c r="AB36" s="1486">
        <f t="shared" si="7"/>
        <v>10</v>
      </c>
      <c r="AC36" s="1426">
        <f t="shared" si="7"/>
        <v>10</v>
      </c>
      <c r="AD36" s="1485">
        <f t="shared" si="7"/>
        <v>31</v>
      </c>
      <c r="AE36" s="1486">
        <f t="shared" si="7"/>
        <v>437</v>
      </c>
      <c r="AF36" s="1486">
        <f t="shared" si="7"/>
        <v>12</v>
      </c>
      <c r="AG36" s="1486">
        <f t="shared" si="7"/>
        <v>0</v>
      </c>
      <c r="AH36" s="1486">
        <f t="shared" si="7"/>
        <v>11</v>
      </c>
      <c r="AI36" s="1486">
        <f t="shared" si="7"/>
        <v>14</v>
      </c>
      <c r="AJ36" s="1486">
        <f t="shared" si="7"/>
        <v>14</v>
      </c>
      <c r="AK36" s="1486">
        <f t="shared" si="7"/>
        <v>1</v>
      </c>
      <c r="AL36" s="1486">
        <f t="shared" si="7"/>
        <v>7</v>
      </c>
      <c r="AM36" s="1486">
        <f t="shared" si="7"/>
        <v>1</v>
      </c>
      <c r="AN36" s="1486">
        <f t="shared" si="7"/>
        <v>17</v>
      </c>
      <c r="AO36" s="1426">
        <f t="shared" si="7"/>
        <v>22</v>
      </c>
      <c r="AP36" s="1485">
        <v>0</v>
      </c>
      <c r="AQ36" s="1425">
        <v>0</v>
      </c>
      <c r="AR36" s="1426">
        <f t="shared" si="7"/>
        <v>4</v>
      </c>
      <c r="AS36" s="1427">
        <f>SUM(AS26:AS35)</f>
        <v>21</v>
      </c>
      <c r="AT36" s="1427">
        <f t="shared" si="7"/>
        <v>0</v>
      </c>
      <c r="AU36" s="1485">
        <f t="shared" si="7"/>
        <v>3</v>
      </c>
      <c r="AV36" s="1487">
        <f t="shared" si="7"/>
        <v>4</v>
      </c>
      <c r="AW36" s="1488">
        <f t="shared" si="7"/>
        <v>0</v>
      </c>
      <c r="AX36" s="257" t="s">
        <v>47</v>
      </c>
    </row>
  </sheetData>
  <mergeCells count="77">
    <mergeCell ref="AS23:AS25"/>
    <mergeCell ref="AC12:AH12"/>
    <mergeCell ref="C3:L3"/>
    <mergeCell ref="M3:S3"/>
    <mergeCell ref="T3:AA3"/>
    <mergeCell ref="AB3:AB5"/>
    <mergeCell ref="AC3:AH3"/>
    <mergeCell ref="C4:H4"/>
    <mergeCell ref="M4:O4"/>
    <mergeCell ref="T4:V4"/>
    <mergeCell ref="AC5:AH5"/>
    <mergeCell ref="AC7:AH7"/>
    <mergeCell ref="AC8:AH8"/>
    <mergeCell ref="AC9:AH9"/>
    <mergeCell ref="AC10:AH10"/>
    <mergeCell ref="AC11:AH11"/>
    <mergeCell ref="AC13:AH13"/>
    <mergeCell ref="AC14:AH14"/>
    <mergeCell ref="AC15:AH15"/>
    <mergeCell ref="AC16:AH16"/>
    <mergeCell ref="AC17:AH17"/>
    <mergeCell ref="AP21:AT22"/>
    <mergeCell ref="AU21:AW22"/>
    <mergeCell ref="B23:B25"/>
    <mergeCell ref="C23:C25"/>
    <mergeCell ref="D23:D25"/>
    <mergeCell ref="E23:E25"/>
    <mergeCell ref="F23:F25"/>
    <mergeCell ref="G23:G25"/>
    <mergeCell ref="H23:H25"/>
    <mergeCell ref="I23:I25"/>
    <mergeCell ref="B21:M22"/>
    <mergeCell ref="N21:Z22"/>
    <mergeCell ref="AA21:AC22"/>
    <mergeCell ref="AD21:AO22"/>
    <mergeCell ref="AE23:AE25"/>
    <mergeCell ref="J23:J25"/>
    <mergeCell ref="K23:K25"/>
    <mergeCell ref="L23:L25"/>
    <mergeCell ref="M23:M25"/>
    <mergeCell ref="N23:P23"/>
    <mergeCell ref="Q23:Y23"/>
    <mergeCell ref="U24:U25"/>
    <mergeCell ref="V24:V25"/>
    <mergeCell ref="W24:W25"/>
    <mergeCell ref="X24:X25"/>
    <mergeCell ref="Y24:Y25"/>
    <mergeCell ref="AU23:AU25"/>
    <mergeCell ref="AV23:AV25"/>
    <mergeCell ref="AW23:AW25"/>
    <mergeCell ref="N24:N25"/>
    <mergeCell ref="O24:O25"/>
    <mergeCell ref="P24:P25"/>
    <mergeCell ref="Q24:Q25"/>
    <mergeCell ref="R24:R25"/>
    <mergeCell ref="S24:S25"/>
    <mergeCell ref="T24:T25"/>
    <mergeCell ref="AL23:AL25"/>
    <mergeCell ref="AM23:AM25"/>
    <mergeCell ref="AN23:AN25"/>
    <mergeCell ref="AO23:AO25"/>
    <mergeCell ref="AP23:AR23"/>
    <mergeCell ref="AT23:AT25"/>
    <mergeCell ref="AP24:AP25"/>
    <mergeCell ref="AQ24:AQ25"/>
    <mergeCell ref="AR24:AR25"/>
    <mergeCell ref="AF23:AF25"/>
    <mergeCell ref="AG23:AG25"/>
    <mergeCell ref="AH23:AH25"/>
    <mergeCell ref="AI23:AI25"/>
    <mergeCell ref="AJ23:AJ25"/>
    <mergeCell ref="AK23:AK25"/>
    <mergeCell ref="Z23:Z25"/>
    <mergeCell ref="AA23:AA25"/>
    <mergeCell ref="AB23:AB25"/>
    <mergeCell ref="AC23:AC25"/>
    <mergeCell ref="AD23:AD25"/>
  </mergeCells>
  <phoneticPr fontId="4"/>
  <pageMargins left="0.70866141732283472" right="0.70866141732283472" top="0.55118110236220474" bottom="0.55118110236220474" header="0.31496062992125984" footer="0.31496062992125984"/>
  <pageSetup paperSize="9" scale="94" fitToWidth="2" orientation="portrait" r:id="rId1"/>
  <headerFooter alignWithMargins="0"/>
  <colBreaks count="1" manualBreakCount="1">
    <brk id="25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="90" zoomScaleNormal="90" zoomScaleSheetLayoutView="85" workbookViewId="0">
      <selection activeCell="AB43" sqref="AB43"/>
    </sheetView>
  </sheetViews>
  <sheetFormatPr defaultRowHeight="11.25"/>
  <cols>
    <col min="1" max="1" width="22" style="2" customWidth="1"/>
    <col min="2" max="30" width="5.5" style="2" customWidth="1"/>
    <col min="31" max="16384" width="9" style="2"/>
  </cols>
  <sheetData>
    <row r="1" spans="1:32" ht="17.25" customHeight="1">
      <c r="A1" s="14" t="s">
        <v>425</v>
      </c>
    </row>
    <row r="2" spans="1:32" s="15" customFormat="1" ht="14.25" thickBot="1">
      <c r="A2" s="1493" t="s">
        <v>426</v>
      </c>
      <c r="AD2" s="16" t="s">
        <v>427</v>
      </c>
    </row>
    <row r="3" spans="1:32" s="15" customFormat="1" ht="17.25" customHeight="1" thickBot="1">
      <c r="A3" s="1494"/>
      <c r="B3" s="2128" t="s">
        <v>428</v>
      </c>
      <c r="C3" s="2129"/>
      <c r="D3" s="2129"/>
      <c r="E3" s="2129"/>
      <c r="F3" s="2129"/>
      <c r="G3" s="2129"/>
      <c r="H3" s="2129"/>
      <c r="I3" s="2129"/>
      <c r="J3" s="2129"/>
      <c r="K3" s="2129"/>
      <c r="L3" s="2129"/>
      <c r="M3" s="2130"/>
      <c r="N3" s="1495"/>
      <c r="O3" s="1776" t="s">
        <v>42</v>
      </c>
      <c r="P3" s="1771"/>
      <c r="Q3" s="1771"/>
      <c r="R3" s="2131" t="s">
        <v>429</v>
      </c>
      <c r="S3" s="2132"/>
      <c r="T3" s="2132"/>
      <c r="U3" s="2132"/>
      <c r="V3" s="2132"/>
      <c r="W3" s="2132"/>
      <c r="X3" s="2132"/>
      <c r="Y3" s="2132"/>
      <c r="Z3" s="2132"/>
      <c r="AA3" s="2132"/>
      <c r="AB3" s="2132"/>
      <c r="AC3" s="2132"/>
      <c r="AD3" s="2133" t="s">
        <v>430</v>
      </c>
    </row>
    <row r="4" spans="1:32" s="15" customFormat="1" ht="30" customHeight="1">
      <c r="A4" s="2120" t="s">
        <v>431</v>
      </c>
      <c r="B4" s="2122" t="s">
        <v>432</v>
      </c>
      <c r="C4" s="2124" t="s">
        <v>433</v>
      </c>
      <c r="D4" s="2124" t="s">
        <v>391</v>
      </c>
      <c r="E4" s="2124" t="s">
        <v>434</v>
      </c>
      <c r="F4" s="2124" t="s">
        <v>24</v>
      </c>
      <c r="G4" s="2124" t="s">
        <v>435</v>
      </c>
      <c r="H4" s="2124" t="s">
        <v>26</v>
      </c>
      <c r="I4" s="2124" t="s">
        <v>392</v>
      </c>
      <c r="J4" s="2124" t="s">
        <v>393</v>
      </c>
      <c r="K4" s="2124" t="s">
        <v>27</v>
      </c>
      <c r="L4" s="2126" t="s">
        <v>48</v>
      </c>
      <c r="M4" s="2137" t="s">
        <v>18</v>
      </c>
      <c r="N4" s="2139" t="s">
        <v>436</v>
      </c>
      <c r="O4" s="2152" t="s">
        <v>28</v>
      </c>
      <c r="P4" s="2124" t="s">
        <v>437</v>
      </c>
      <c r="Q4" s="2155" t="s">
        <v>11</v>
      </c>
      <c r="R4" s="2157" t="s">
        <v>438</v>
      </c>
      <c r="S4" s="2136"/>
      <c r="T4" s="2136"/>
      <c r="U4" s="2136" t="s">
        <v>439</v>
      </c>
      <c r="V4" s="2136"/>
      <c r="W4" s="2136"/>
      <c r="X4" s="1952" t="s">
        <v>440</v>
      </c>
      <c r="Y4" s="1952"/>
      <c r="Z4" s="1952"/>
      <c r="AA4" s="1952" t="s">
        <v>441</v>
      </c>
      <c r="AB4" s="1952"/>
      <c r="AC4" s="1776"/>
      <c r="AD4" s="2134"/>
    </row>
    <row r="5" spans="1:32" s="15" customFormat="1" ht="30" customHeight="1" thickBot="1">
      <c r="A5" s="2121"/>
      <c r="B5" s="2123"/>
      <c r="C5" s="2125" t="s">
        <v>22</v>
      </c>
      <c r="D5" s="2125"/>
      <c r="E5" s="2125" t="s">
        <v>434</v>
      </c>
      <c r="F5" s="2125" t="s">
        <v>24</v>
      </c>
      <c r="G5" s="2125" t="s">
        <v>435</v>
      </c>
      <c r="H5" s="2125"/>
      <c r="I5" s="2125"/>
      <c r="J5" s="2125"/>
      <c r="K5" s="2125"/>
      <c r="L5" s="2127"/>
      <c r="M5" s="2138"/>
      <c r="N5" s="2140"/>
      <c r="O5" s="2153"/>
      <c r="P5" s="2154"/>
      <c r="Q5" s="2156"/>
      <c r="R5" s="1496" t="s">
        <v>380</v>
      </c>
      <c r="S5" s="1497" t="s">
        <v>382</v>
      </c>
      <c r="T5" s="1498" t="s">
        <v>18</v>
      </c>
      <c r="U5" s="1499" t="s">
        <v>380</v>
      </c>
      <c r="V5" s="1497" t="s">
        <v>382</v>
      </c>
      <c r="W5" s="1500" t="s">
        <v>18</v>
      </c>
      <c r="X5" s="1501" t="s">
        <v>380</v>
      </c>
      <c r="Y5" s="1497" t="s">
        <v>382</v>
      </c>
      <c r="Z5" s="1500" t="s">
        <v>18</v>
      </c>
      <c r="AA5" s="1501" t="s">
        <v>380</v>
      </c>
      <c r="AB5" s="1497" t="s">
        <v>382</v>
      </c>
      <c r="AC5" s="1502" t="s">
        <v>18</v>
      </c>
      <c r="AD5" s="2135"/>
    </row>
    <row r="6" spans="1:32" s="15" customFormat="1" ht="27" customHeight="1" thickBot="1">
      <c r="A6" s="1503" t="s">
        <v>442</v>
      </c>
      <c r="B6" s="1504">
        <v>1</v>
      </c>
      <c r="C6" s="1505">
        <v>0</v>
      </c>
      <c r="D6" s="1505">
        <v>0</v>
      </c>
      <c r="E6" s="1505">
        <v>0</v>
      </c>
      <c r="F6" s="1505">
        <v>0</v>
      </c>
      <c r="G6" s="1505">
        <v>3</v>
      </c>
      <c r="H6" s="1505">
        <v>0</v>
      </c>
      <c r="I6" s="1505">
        <v>1</v>
      </c>
      <c r="J6" s="1505">
        <v>0</v>
      </c>
      <c r="K6" s="1505">
        <v>0</v>
      </c>
      <c r="L6" s="1506">
        <v>0</v>
      </c>
      <c r="M6" s="1507">
        <f>SUM(B6:L6)</f>
        <v>5</v>
      </c>
      <c r="N6" s="1508">
        <v>0</v>
      </c>
      <c r="O6" s="1509">
        <v>1</v>
      </c>
      <c r="P6" s="1506">
        <v>0</v>
      </c>
      <c r="Q6" s="1510">
        <f>SUM(O6:P6)</f>
        <v>1</v>
      </c>
      <c r="R6" s="1504">
        <v>7</v>
      </c>
      <c r="S6" s="1506">
        <v>9</v>
      </c>
      <c r="T6" s="1510">
        <f>SUM(R6:S6)</f>
        <v>16</v>
      </c>
      <c r="U6" s="1511">
        <v>11</v>
      </c>
      <c r="V6" s="1506">
        <v>12</v>
      </c>
      <c r="W6" s="1507">
        <f>SUM(U6:V6)</f>
        <v>23</v>
      </c>
      <c r="X6" s="1511">
        <v>8</v>
      </c>
      <c r="Y6" s="1506">
        <v>12</v>
      </c>
      <c r="Z6" s="1510">
        <f>SUM(X6:Y6)</f>
        <v>20</v>
      </c>
      <c r="AA6" s="1511">
        <v>26</v>
      </c>
      <c r="AB6" s="1506">
        <v>33</v>
      </c>
      <c r="AC6" s="1512">
        <f>SUM(AA6:AB6)</f>
        <v>59</v>
      </c>
      <c r="AD6" s="1513">
        <v>3</v>
      </c>
      <c r="AF6" s="1514"/>
    </row>
    <row r="7" spans="1:32" s="15" customFormat="1" ht="16.5" customHeight="1">
      <c r="A7" s="151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ht="14.25">
      <c r="A8" s="14" t="s">
        <v>443</v>
      </c>
      <c r="E8" s="2" t="s">
        <v>444</v>
      </c>
    </row>
    <row r="9" spans="1:32" ht="14.25" thickBot="1">
      <c r="A9" s="501" t="s">
        <v>445</v>
      </c>
      <c r="B9" s="1516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516"/>
      <c r="N9" s="1516"/>
      <c r="O9" s="1516"/>
      <c r="P9" s="1516"/>
      <c r="Q9" s="1516"/>
      <c r="R9" s="1516"/>
    </row>
    <row r="10" spans="1:32" ht="17.25" customHeight="1">
      <c r="A10" s="2141" t="s">
        <v>446</v>
      </c>
      <c r="B10" s="1842" t="s">
        <v>447</v>
      </c>
      <c r="C10" s="1842"/>
      <c r="D10" s="1842"/>
      <c r="E10" s="1842"/>
      <c r="F10" s="1842"/>
      <c r="G10" s="1842"/>
      <c r="H10" s="2143"/>
      <c r="I10" s="1771" t="s">
        <v>448</v>
      </c>
      <c r="J10" s="1771"/>
      <c r="K10" s="1771"/>
      <c r="L10" s="1771"/>
      <c r="M10" s="1771"/>
      <c r="N10" s="1771"/>
      <c r="O10" s="1771"/>
      <c r="P10" s="1771"/>
      <c r="Q10" s="1771"/>
      <c r="R10" s="1771"/>
      <c r="S10" s="1771"/>
      <c r="T10" s="1771"/>
      <c r="U10" s="1771"/>
      <c r="V10" s="1771"/>
      <c r="W10" s="1771"/>
      <c r="X10" s="1771"/>
      <c r="Y10" s="1771"/>
      <c r="Z10" s="1771"/>
      <c r="AA10" s="1771"/>
      <c r="AB10" s="1771"/>
      <c r="AC10" s="1824"/>
      <c r="AD10" s="1061"/>
    </row>
    <row r="11" spans="1:32" ht="17.25" customHeight="1">
      <c r="A11" s="2142"/>
      <c r="B11" s="2144" t="s">
        <v>449</v>
      </c>
      <c r="C11" s="2146" t="s">
        <v>450</v>
      </c>
      <c r="D11" s="2146" t="s">
        <v>451</v>
      </c>
      <c r="E11" s="2146" t="s">
        <v>452</v>
      </c>
      <c r="F11" s="2146" t="s">
        <v>453</v>
      </c>
      <c r="G11" s="2166" t="s">
        <v>454</v>
      </c>
      <c r="H11" s="2168" t="s">
        <v>455</v>
      </c>
      <c r="I11" s="2149" t="s">
        <v>449</v>
      </c>
      <c r="J11" s="2149"/>
      <c r="K11" s="2150"/>
      <c r="L11" s="2148" t="s">
        <v>450</v>
      </c>
      <c r="M11" s="2149"/>
      <c r="N11" s="2150"/>
      <c r="O11" s="2148" t="s">
        <v>451</v>
      </c>
      <c r="P11" s="2149"/>
      <c r="Q11" s="2150"/>
      <c r="R11" s="2148" t="s">
        <v>452</v>
      </c>
      <c r="S11" s="2149"/>
      <c r="T11" s="2150"/>
      <c r="U11" s="2148" t="s">
        <v>453</v>
      </c>
      <c r="V11" s="2149"/>
      <c r="W11" s="2150"/>
      <c r="X11" s="2148" t="s">
        <v>454</v>
      </c>
      <c r="Y11" s="2149"/>
      <c r="Z11" s="2150"/>
      <c r="AA11" s="2149" t="s">
        <v>456</v>
      </c>
      <c r="AB11" s="2149"/>
      <c r="AC11" s="2151"/>
      <c r="AD11" s="1517"/>
    </row>
    <row r="12" spans="1:32" ht="17.25" customHeight="1" thickBot="1">
      <c r="A12" s="2142"/>
      <c r="B12" s="2145"/>
      <c r="C12" s="2147"/>
      <c r="D12" s="2147"/>
      <c r="E12" s="2147"/>
      <c r="F12" s="2147"/>
      <c r="G12" s="2167"/>
      <c r="H12" s="2169"/>
      <c r="I12" s="1518" t="s">
        <v>380</v>
      </c>
      <c r="J12" s="1519" t="s">
        <v>382</v>
      </c>
      <c r="K12" s="1520" t="s">
        <v>18</v>
      </c>
      <c r="L12" s="1521" t="s">
        <v>380</v>
      </c>
      <c r="M12" s="1519" t="s">
        <v>382</v>
      </c>
      <c r="N12" s="1520" t="s">
        <v>18</v>
      </c>
      <c r="O12" s="1521" t="s">
        <v>380</v>
      </c>
      <c r="P12" s="1519" t="s">
        <v>382</v>
      </c>
      <c r="Q12" s="1520" t="s">
        <v>18</v>
      </c>
      <c r="R12" s="1521" t="s">
        <v>380</v>
      </c>
      <c r="S12" s="1519" t="s">
        <v>382</v>
      </c>
      <c r="T12" s="1520" t="s">
        <v>18</v>
      </c>
      <c r="U12" s="1521" t="s">
        <v>380</v>
      </c>
      <c r="V12" s="1519" t="s">
        <v>382</v>
      </c>
      <c r="W12" s="1520" t="s">
        <v>18</v>
      </c>
      <c r="X12" s="1521" t="s">
        <v>380</v>
      </c>
      <c r="Y12" s="1519" t="s">
        <v>382</v>
      </c>
      <c r="Z12" s="1520" t="s">
        <v>18</v>
      </c>
      <c r="AA12" s="1518" t="s">
        <v>380</v>
      </c>
      <c r="AB12" s="1519" t="s">
        <v>382</v>
      </c>
      <c r="AC12" s="1522" t="s">
        <v>18</v>
      </c>
      <c r="AD12" s="1517"/>
    </row>
    <row r="13" spans="1:32" ht="28.5" customHeight="1">
      <c r="A13" s="1523" t="s">
        <v>457</v>
      </c>
      <c r="B13" s="1524">
        <v>3</v>
      </c>
      <c r="C13" s="1525">
        <v>3</v>
      </c>
      <c r="D13" s="1525">
        <v>3</v>
      </c>
      <c r="E13" s="1525">
        <v>3</v>
      </c>
      <c r="F13" s="1525">
        <v>3</v>
      </c>
      <c r="G13" s="1526">
        <v>3</v>
      </c>
      <c r="H13" s="1527">
        <f>SUM(B13:G13)</f>
        <v>18</v>
      </c>
      <c r="I13" s="1528">
        <v>52</v>
      </c>
      <c r="J13" s="1529">
        <v>53</v>
      </c>
      <c r="K13" s="1530">
        <f>SUM(I13:J13)</f>
        <v>105</v>
      </c>
      <c r="L13" s="1531">
        <v>53</v>
      </c>
      <c r="M13" s="1529">
        <v>52</v>
      </c>
      <c r="N13" s="1530">
        <f>SUM(L13:M13)</f>
        <v>105</v>
      </c>
      <c r="O13" s="1531">
        <v>52</v>
      </c>
      <c r="P13" s="1529">
        <v>51</v>
      </c>
      <c r="Q13" s="1530">
        <f>SUM(O13:P13)</f>
        <v>103</v>
      </c>
      <c r="R13" s="1531">
        <v>53</v>
      </c>
      <c r="S13" s="1529">
        <v>52</v>
      </c>
      <c r="T13" s="1530">
        <f>SUM(R13:S13)</f>
        <v>105</v>
      </c>
      <c r="U13" s="1531">
        <v>51</v>
      </c>
      <c r="V13" s="1529">
        <v>52</v>
      </c>
      <c r="W13" s="1530">
        <f>SUM(U13:V13)</f>
        <v>103</v>
      </c>
      <c r="X13" s="1531">
        <v>51</v>
      </c>
      <c r="Y13" s="1529">
        <v>53</v>
      </c>
      <c r="Z13" s="1530">
        <f>SUM(X13:Y13)</f>
        <v>104</v>
      </c>
      <c r="AA13" s="1532">
        <f>SUM(I13,L13,O13,R13,U13,X13)</f>
        <v>312</v>
      </c>
      <c r="AB13" s="1533">
        <f>SUM(J13,M13,P13,S13,V13,Y13)</f>
        <v>313</v>
      </c>
      <c r="AC13" s="1534">
        <f>SUM(AA13:AB13)</f>
        <v>625</v>
      </c>
      <c r="AD13" s="1535"/>
    </row>
    <row r="14" spans="1:32" ht="28.5" customHeight="1" thickBot="1">
      <c r="A14" s="1536" t="s">
        <v>458</v>
      </c>
      <c r="B14" s="1537">
        <v>4</v>
      </c>
      <c r="C14" s="1538">
        <v>4</v>
      </c>
      <c r="D14" s="1538">
        <v>4</v>
      </c>
      <c r="E14" s="1539"/>
      <c r="F14" s="1539"/>
      <c r="G14" s="1540"/>
      <c r="H14" s="1541">
        <f>SUM(B14:G14)</f>
        <v>12</v>
      </c>
      <c r="I14" s="1542">
        <v>72</v>
      </c>
      <c r="J14" s="1543">
        <v>72</v>
      </c>
      <c r="K14" s="1544">
        <f>SUM(I14:J14)</f>
        <v>144</v>
      </c>
      <c r="L14" s="1545">
        <v>70</v>
      </c>
      <c r="M14" s="1546">
        <v>71</v>
      </c>
      <c r="N14" s="1544">
        <f>SUM(L14:M14)</f>
        <v>141</v>
      </c>
      <c r="O14" s="1545">
        <v>72</v>
      </c>
      <c r="P14" s="1546">
        <v>72</v>
      </c>
      <c r="Q14" s="1544">
        <f>SUM(O14:P14)</f>
        <v>144</v>
      </c>
      <c r="R14" s="1547"/>
      <c r="S14" s="1548"/>
      <c r="T14" s="1549"/>
      <c r="U14" s="1550"/>
      <c r="V14" s="1548"/>
      <c r="W14" s="1549"/>
      <c r="X14" s="1550"/>
      <c r="Y14" s="1548"/>
      <c r="Z14" s="1549"/>
      <c r="AA14" s="1551">
        <f>SUM(I14,L14,O14,R14,U14,X14)</f>
        <v>214</v>
      </c>
      <c r="AB14" s="1552">
        <f>SUM(J14,M14,P14,S14,V14,Y14)</f>
        <v>215</v>
      </c>
      <c r="AC14" s="1553">
        <f>SUM(AA14:AB14)</f>
        <v>429</v>
      </c>
      <c r="AD14" s="1535"/>
    </row>
    <row r="15" spans="1:32" ht="16.5" customHeight="1">
      <c r="A15" s="15"/>
      <c r="J15" s="1554"/>
      <c r="K15" s="1554"/>
      <c r="L15" s="1554"/>
    </row>
    <row r="16" spans="1:32" s="15" customFormat="1" ht="14.25" thickBot="1">
      <c r="A16" s="1555" t="s">
        <v>459</v>
      </c>
      <c r="W16" s="15" t="s">
        <v>19</v>
      </c>
    </row>
    <row r="17" spans="1:25" s="15" customFormat="1" ht="17.25" customHeight="1">
      <c r="A17" s="1494"/>
      <c r="B17" s="2128" t="s">
        <v>428</v>
      </c>
      <c r="C17" s="2129"/>
      <c r="D17" s="2129"/>
      <c r="E17" s="2129"/>
      <c r="F17" s="2129"/>
      <c r="G17" s="2129"/>
      <c r="H17" s="2129"/>
      <c r="I17" s="2129"/>
      <c r="J17" s="2129"/>
      <c r="K17" s="2129"/>
      <c r="L17" s="2129"/>
      <c r="M17" s="2130"/>
      <c r="N17" s="2090" t="s">
        <v>42</v>
      </c>
      <c r="O17" s="2091"/>
      <c r="P17" s="2091"/>
      <c r="Q17" s="2091"/>
      <c r="R17" s="2091"/>
      <c r="S17" s="2091"/>
      <c r="T17" s="2091"/>
      <c r="U17" s="2092"/>
      <c r="V17" s="2158" t="s">
        <v>483</v>
      </c>
      <c r="W17" s="2158" t="s">
        <v>30</v>
      </c>
      <c r="X17" s="2159" t="s">
        <v>31</v>
      </c>
      <c r="Y17" s="2165"/>
    </row>
    <row r="18" spans="1:25" s="15" customFormat="1" ht="25.5" customHeight="1">
      <c r="A18" s="17"/>
      <c r="B18" s="2162" t="s">
        <v>460</v>
      </c>
      <c r="C18" s="2124" t="s">
        <v>22</v>
      </c>
      <c r="D18" s="2124" t="s">
        <v>391</v>
      </c>
      <c r="E18" s="2124" t="s">
        <v>434</v>
      </c>
      <c r="F18" s="2124" t="s">
        <v>24</v>
      </c>
      <c r="G18" s="2124" t="s">
        <v>435</v>
      </c>
      <c r="H18" s="2124" t="s">
        <v>26</v>
      </c>
      <c r="I18" s="2124" t="s">
        <v>392</v>
      </c>
      <c r="J18" s="2124" t="s">
        <v>393</v>
      </c>
      <c r="K18" s="2124" t="s">
        <v>27</v>
      </c>
      <c r="L18" s="2126" t="s">
        <v>48</v>
      </c>
      <c r="M18" s="2137" t="s">
        <v>18</v>
      </c>
      <c r="N18" s="2173" t="s">
        <v>28</v>
      </c>
      <c r="O18" s="2175" t="s">
        <v>461</v>
      </c>
      <c r="P18" s="2164" t="s">
        <v>462</v>
      </c>
      <c r="Q18" s="2124" t="s">
        <v>396</v>
      </c>
      <c r="R18" s="2164" t="s">
        <v>463</v>
      </c>
      <c r="S18" s="2124" t="s">
        <v>464</v>
      </c>
      <c r="T18" s="2170" t="s">
        <v>465</v>
      </c>
      <c r="U18" s="2061" t="s">
        <v>11</v>
      </c>
      <c r="V18" s="2139"/>
      <c r="W18" s="2139"/>
      <c r="X18" s="2160"/>
      <c r="Y18" s="2165"/>
    </row>
    <row r="19" spans="1:25" s="15" customFormat="1" ht="50.25" customHeight="1" thickBot="1">
      <c r="A19" s="1556" t="s">
        <v>466</v>
      </c>
      <c r="B19" s="2163"/>
      <c r="C19" s="2125" t="s">
        <v>22</v>
      </c>
      <c r="D19" s="2125"/>
      <c r="E19" s="2125" t="s">
        <v>434</v>
      </c>
      <c r="F19" s="2125" t="s">
        <v>24</v>
      </c>
      <c r="G19" s="2125" t="s">
        <v>435</v>
      </c>
      <c r="H19" s="2125"/>
      <c r="I19" s="2125"/>
      <c r="J19" s="2125"/>
      <c r="K19" s="2125"/>
      <c r="L19" s="2127"/>
      <c r="M19" s="2138"/>
      <c r="N19" s="2174"/>
      <c r="O19" s="2176"/>
      <c r="P19" s="2154"/>
      <c r="Q19" s="2154"/>
      <c r="R19" s="2154"/>
      <c r="S19" s="2154"/>
      <c r="T19" s="2171"/>
      <c r="U19" s="2172"/>
      <c r="V19" s="2140"/>
      <c r="W19" s="2140"/>
      <c r="X19" s="2161"/>
      <c r="Y19" s="2165"/>
    </row>
    <row r="20" spans="1:25" s="15" customFormat="1" ht="27" customHeight="1">
      <c r="A20" s="1557" t="s">
        <v>457</v>
      </c>
      <c r="B20" s="1558">
        <v>1</v>
      </c>
      <c r="C20" s="1559">
        <v>0</v>
      </c>
      <c r="D20" s="1559">
        <v>1</v>
      </c>
      <c r="E20" s="1559">
        <v>0</v>
      </c>
      <c r="F20" s="1559">
        <v>1</v>
      </c>
      <c r="G20" s="1559">
        <v>20</v>
      </c>
      <c r="H20" s="1559">
        <v>0</v>
      </c>
      <c r="I20" s="1559">
        <v>1</v>
      </c>
      <c r="J20" s="1559">
        <v>0</v>
      </c>
      <c r="K20" s="1559">
        <v>1</v>
      </c>
      <c r="L20" s="1560">
        <v>0</v>
      </c>
      <c r="M20" s="1561">
        <f>SUM(B20:L20)</f>
        <v>25</v>
      </c>
      <c r="N20" s="18">
        <v>3</v>
      </c>
      <c r="O20" s="1562">
        <v>0</v>
      </c>
      <c r="P20" s="1559">
        <v>0</v>
      </c>
      <c r="Q20" s="1559">
        <v>0</v>
      </c>
      <c r="R20" s="1559">
        <v>7</v>
      </c>
      <c r="S20" s="1559">
        <v>1</v>
      </c>
      <c r="T20" s="1560">
        <v>0</v>
      </c>
      <c r="U20" s="1561">
        <f>SUM(N20:T20)</f>
        <v>11</v>
      </c>
      <c r="V20" s="1563">
        <v>3</v>
      </c>
      <c r="W20" s="1563">
        <v>1</v>
      </c>
      <c r="X20" s="1564">
        <v>1</v>
      </c>
      <c r="Y20" s="1"/>
    </row>
    <row r="21" spans="1:25" s="15" customFormat="1" ht="27" customHeight="1" thickBot="1">
      <c r="A21" s="1536" t="s">
        <v>458</v>
      </c>
      <c r="B21" s="1565">
        <v>1</v>
      </c>
      <c r="C21" s="1566">
        <v>0</v>
      </c>
      <c r="D21" s="1566">
        <v>1</v>
      </c>
      <c r="E21" s="1566">
        <v>0</v>
      </c>
      <c r="F21" s="1566">
        <v>0</v>
      </c>
      <c r="G21" s="1566">
        <v>21</v>
      </c>
      <c r="H21" s="1566">
        <v>0</v>
      </c>
      <c r="I21" s="1566">
        <v>1</v>
      </c>
      <c r="J21" s="1566">
        <v>0</v>
      </c>
      <c r="K21" s="1566">
        <v>0</v>
      </c>
      <c r="L21" s="1567">
        <v>0</v>
      </c>
      <c r="M21" s="19">
        <f>SUM(B21:L21)</f>
        <v>24</v>
      </c>
      <c r="N21" s="1568">
        <v>2</v>
      </c>
      <c r="O21" s="1569">
        <v>1</v>
      </c>
      <c r="P21" s="1566">
        <v>0</v>
      </c>
      <c r="Q21" s="1566">
        <v>0</v>
      </c>
      <c r="R21" s="1566">
        <v>0</v>
      </c>
      <c r="S21" s="1566">
        <v>1</v>
      </c>
      <c r="T21" s="1567">
        <v>0</v>
      </c>
      <c r="U21" s="19">
        <f>SUM(N21:T21)</f>
        <v>4</v>
      </c>
      <c r="V21" s="1570">
        <v>3</v>
      </c>
      <c r="W21" s="1570">
        <v>1</v>
      </c>
      <c r="X21" s="1571">
        <v>1</v>
      </c>
      <c r="Y21" s="1"/>
    </row>
    <row r="22" spans="1:25" s="15" customFormat="1" ht="16.5" customHeight="1">
      <c r="I22" s="1"/>
      <c r="J22" s="1"/>
      <c r="K22" s="1"/>
      <c r="L22" s="1"/>
      <c r="M22" s="1"/>
      <c r="N22" s="1572"/>
      <c r="Q22" s="1572"/>
      <c r="R22" s="1572"/>
      <c r="S22" s="1572"/>
      <c r="T22" s="1572"/>
      <c r="U22" s="1572"/>
      <c r="V22" s="1572"/>
      <c r="W22" s="1"/>
      <c r="X22" s="1"/>
    </row>
    <row r="23" spans="1:25" s="15" customFormat="1" ht="14.25">
      <c r="A23" s="20" t="s">
        <v>467</v>
      </c>
    </row>
    <row r="24" spans="1:25" ht="18" customHeight="1" thickBot="1">
      <c r="A24" s="5" t="s">
        <v>468</v>
      </c>
      <c r="I24" s="2" t="s">
        <v>55</v>
      </c>
    </row>
    <row r="25" spans="1:25" ht="21" customHeight="1">
      <c r="A25" s="2141" t="s">
        <v>43</v>
      </c>
      <c r="B25" s="2109" t="s">
        <v>56</v>
      </c>
      <c r="C25" s="2110"/>
      <c r="D25" s="2108" t="s">
        <v>469</v>
      </c>
      <c r="E25" s="2109"/>
      <c r="F25" s="2109"/>
      <c r="G25" s="2110"/>
      <c r="H25" s="2111" t="s">
        <v>470</v>
      </c>
      <c r="I25" s="2113"/>
      <c r="J25" s="1925" t="s">
        <v>441</v>
      </c>
    </row>
    <row r="26" spans="1:25" ht="21" customHeight="1" thickBot="1">
      <c r="A26" s="2177"/>
      <c r="B26" s="1573" t="s">
        <v>471</v>
      </c>
      <c r="C26" s="1574" t="s">
        <v>11</v>
      </c>
      <c r="D26" s="1575" t="s">
        <v>3</v>
      </c>
      <c r="E26" s="1576" t="s">
        <v>4</v>
      </c>
      <c r="F26" s="1574" t="s">
        <v>5</v>
      </c>
      <c r="G26" s="1575" t="s">
        <v>11</v>
      </c>
      <c r="H26" s="1577" t="s">
        <v>472</v>
      </c>
      <c r="I26" s="1578" t="s">
        <v>11</v>
      </c>
      <c r="J26" s="1927"/>
    </row>
    <row r="27" spans="1:25" s="15" customFormat="1" ht="27.75" customHeight="1" thickBot="1">
      <c r="A27" s="1536" t="s">
        <v>473</v>
      </c>
      <c r="B27" s="1579">
        <v>3</v>
      </c>
      <c r="C27" s="19">
        <f>B27</f>
        <v>3</v>
      </c>
      <c r="D27" s="1580">
        <v>1</v>
      </c>
      <c r="E27" s="1566">
        <v>1</v>
      </c>
      <c r="F27" s="1570">
        <v>1</v>
      </c>
      <c r="G27" s="19">
        <f>SUM(D27:F27)</f>
        <v>3</v>
      </c>
      <c r="H27" s="1568">
        <v>3</v>
      </c>
      <c r="I27" s="19">
        <f>H27</f>
        <v>3</v>
      </c>
      <c r="J27" s="21">
        <f>SUM(C27,G27,I27)</f>
        <v>9</v>
      </c>
    </row>
    <row r="28" spans="1:25" s="15" customFormat="1" ht="16.5" customHeight="1">
      <c r="A28" s="1515"/>
    </row>
    <row r="29" spans="1:25" s="15" customFormat="1" ht="14.25" thickBot="1">
      <c r="A29" s="5" t="s">
        <v>474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5" s="15" customFormat="1" ht="16.5" customHeight="1">
      <c r="A30" s="2034" t="s">
        <v>43</v>
      </c>
      <c r="B30" s="2187"/>
      <c r="C30" s="22" t="s">
        <v>475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/>
      <c r="U30" s="23"/>
      <c r="V30" s="23"/>
      <c r="W30" s="24"/>
    </row>
    <row r="31" spans="1:25" s="15" customFormat="1" ht="16.5" customHeight="1">
      <c r="A31" s="2188"/>
      <c r="B31" s="2189"/>
      <c r="C31" s="1896" t="s">
        <v>476</v>
      </c>
      <c r="D31" s="1864"/>
      <c r="E31" s="1865"/>
      <c r="F31" s="1863" t="s">
        <v>4</v>
      </c>
      <c r="G31" s="1864"/>
      <c r="H31" s="1865"/>
      <c r="I31" s="1863" t="s">
        <v>5</v>
      </c>
      <c r="J31" s="1864"/>
      <c r="K31" s="1865"/>
      <c r="L31" s="1863" t="s">
        <v>6</v>
      </c>
      <c r="M31" s="1864"/>
      <c r="N31" s="1865"/>
      <c r="O31" s="1863" t="s">
        <v>7</v>
      </c>
      <c r="P31" s="1864"/>
      <c r="Q31" s="1865"/>
      <c r="R31" s="1864" t="s">
        <v>8</v>
      </c>
      <c r="S31" s="1864"/>
      <c r="T31" s="1865"/>
      <c r="U31" s="1863" t="s">
        <v>2</v>
      </c>
      <c r="V31" s="1864"/>
      <c r="W31" s="1905"/>
    </row>
    <row r="32" spans="1:25" s="15" customFormat="1" ht="16.5" customHeight="1" thickBot="1">
      <c r="A32" s="2190"/>
      <c r="B32" s="2191"/>
      <c r="C32" s="1066" t="s">
        <v>9</v>
      </c>
      <c r="D32" s="786" t="s">
        <v>10</v>
      </c>
      <c r="E32" s="254" t="s">
        <v>11</v>
      </c>
      <c r="F32" s="1581" t="s">
        <v>9</v>
      </c>
      <c r="G32" s="786" t="s">
        <v>10</v>
      </c>
      <c r="H32" s="254" t="s">
        <v>11</v>
      </c>
      <c r="I32" s="1581" t="s">
        <v>9</v>
      </c>
      <c r="J32" s="786" t="s">
        <v>10</v>
      </c>
      <c r="K32" s="254" t="s">
        <v>11</v>
      </c>
      <c r="L32" s="1581" t="s">
        <v>9</v>
      </c>
      <c r="M32" s="786" t="s">
        <v>10</v>
      </c>
      <c r="N32" s="1582" t="s">
        <v>11</v>
      </c>
      <c r="O32" s="1581" t="s">
        <v>9</v>
      </c>
      <c r="P32" s="786" t="s">
        <v>10</v>
      </c>
      <c r="Q32" s="1090" t="s">
        <v>11</v>
      </c>
      <c r="R32" s="254" t="s">
        <v>9</v>
      </c>
      <c r="S32" s="786" t="s">
        <v>10</v>
      </c>
      <c r="T32" s="254" t="s">
        <v>11</v>
      </c>
      <c r="U32" s="1581" t="s">
        <v>9</v>
      </c>
      <c r="V32" s="786" t="s">
        <v>10</v>
      </c>
      <c r="W32" s="1067" t="s">
        <v>11</v>
      </c>
    </row>
    <row r="33" spans="1:23" s="15" customFormat="1" ht="18" customHeight="1">
      <c r="A33" s="1583"/>
      <c r="B33" s="1584" t="s">
        <v>56</v>
      </c>
      <c r="C33" s="1585">
        <v>1</v>
      </c>
      <c r="D33" s="1586">
        <v>2</v>
      </c>
      <c r="E33" s="1587">
        <f>SUM(C33:D33)</f>
        <v>3</v>
      </c>
      <c r="F33" s="1588">
        <v>2</v>
      </c>
      <c r="G33" s="1586">
        <v>0</v>
      </c>
      <c r="H33" s="1589">
        <f>SUM(F33:G33)</f>
        <v>2</v>
      </c>
      <c r="I33" s="1588">
        <v>2</v>
      </c>
      <c r="J33" s="1586">
        <v>1</v>
      </c>
      <c r="K33" s="1587">
        <f>SUM(I33:J33)</f>
        <v>3</v>
      </c>
      <c r="L33" s="1588">
        <v>2</v>
      </c>
      <c r="M33" s="1586">
        <v>1</v>
      </c>
      <c r="N33" s="1590">
        <f>SUM(L33:M33)</f>
        <v>3</v>
      </c>
      <c r="O33" s="1591">
        <v>2</v>
      </c>
      <c r="P33" s="1592">
        <v>1</v>
      </c>
      <c r="Q33" s="1593">
        <f>SUM(O33:P33)</f>
        <v>3</v>
      </c>
      <c r="R33" s="1594">
        <v>2</v>
      </c>
      <c r="S33" s="1592">
        <v>1</v>
      </c>
      <c r="T33" s="1593">
        <f>SUM(R33:S33)</f>
        <v>3</v>
      </c>
      <c r="U33" s="1595">
        <f>SUM(R33,O33,L33,I33,F33,C33)</f>
        <v>11</v>
      </c>
      <c r="V33" s="1596">
        <f t="shared" ref="U33:W35" si="0">SUM(S33,P33,M33,J33,G33,D33)</f>
        <v>6</v>
      </c>
      <c r="W33" s="1597">
        <f>SUM(T33,Q33,N33,K33,H33,E33)</f>
        <v>17</v>
      </c>
    </row>
    <row r="34" spans="1:23" s="15" customFormat="1" ht="18" customHeight="1">
      <c r="A34" s="1063" t="s">
        <v>477</v>
      </c>
      <c r="B34" s="1598" t="s">
        <v>57</v>
      </c>
      <c r="C34" s="1599">
        <v>2</v>
      </c>
      <c r="D34" s="1600">
        <v>2</v>
      </c>
      <c r="E34" s="1590">
        <f>SUM(C34:D34)</f>
        <v>4</v>
      </c>
      <c r="F34" s="1601">
        <v>2</v>
      </c>
      <c r="G34" s="1600">
        <v>4</v>
      </c>
      <c r="H34" s="1602">
        <f t="shared" ref="H34:H36" si="1">SUM(F34:G34)</f>
        <v>6</v>
      </c>
      <c r="I34" s="1601">
        <v>5</v>
      </c>
      <c r="J34" s="1600">
        <v>0</v>
      </c>
      <c r="K34" s="1590">
        <f t="shared" ref="K34:K36" si="2">SUM(I34:J34)</f>
        <v>5</v>
      </c>
      <c r="L34" s="1603"/>
      <c r="M34" s="1604"/>
      <c r="N34" s="1605"/>
      <c r="O34" s="1606"/>
      <c r="P34" s="1604"/>
      <c r="Q34" s="1605"/>
      <c r="R34" s="1603"/>
      <c r="S34" s="1604"/>
      <c r="T34" s="1605"/>
      <c r="U34" s="1607">
        <f t="shared" si="0"/>
        <v>9</v>
      </c>
      <c r="V34" s="1608">
        <f t="shared" si="0"/>
        <v>6</v>
      </c>
      <c r="W34" s="1609">
        <f t="shared" si="0"/>
        <v>15</v>
      </c>
    </row>
    <row r="35" spans="1:23" s="15" customFormat="1" ht="18" customHeight="1">
      <c r="A35" s="1063" t="s">
        <v>478</v>
      </c>
      <c r="B35" s="1610" t="s">
        <v>58</v>
      </c>
      <c r="C35" s="1611">
        <v>6</v>
      </c>
      <c r="D35" s="1612">
        <v>2</v>
      </c>
      <c r="E35" s="1613">
        <f>SUM(C35:D35)</f>
        <v>8</v>
      </c>
      <c r="F35" s="1614">
        <v>7</v>
      </c>
      <c r="G35" s="1612">
        <v>1</v>
      </c>
      <c r="H35" s="1615">
        <f t="shared" si="1"/>
        <v>8</v>
      </c>
      <c r="I35" s="1614">
        <v>5</v>
      </c>
      <c r="J35" s="1612">
        <v>2</v>
      </c>
      <c r="K35" s="1613">
        <f t="shared" si="2"/>
        <v>7</v>
      </c>
      <c r="L35" s="1616"/>
      <c r="M35" s="1617"/>
      <c r="N35" s="1618"/>
      <c r="O35" s="1619"/>
      <c r="P35" s="1617"/>
      <c r="Q35" s="1618"/>
      <c r="R35" s="1616"/>
      <c r="S35" s="1617"/>
      <c r="T35" s="1618"/>
      <c r="U35" s="1620">
        <f t="shared" si="0"/>
        <v>18</v>
      </c>
      <c r="V35" s="1621">
        <f t="shared" si="0"/>
        <v>5</v>
      </c>
      <c r="W35" s="1622">
        <f t="shared" si="0"/>
        <v>23</v>
      </c>
    </row>
    <row r="36" spans="1:23" s="15" customFormat="1" ht="18" customHeight="1" thickBot="1">
      <c r="A36" s="1623"/>
      <c r="B36" s="648" t="s">
        <v>11</v>
      </c>
      <c r="C36" s="1624">
        <f>SUM(C33:C35)</f>
        <v>9</v>
      </c>
      <c r="D36" s="1625">
        <f>SUM(D33:D35)</f>
        <v>6</v>
      </c>
      <c r="E36" s="1626">
        <f>SUM(C36:D36)</f>
        <v>15</v>
      </c>
      <c r="F36" s="1627">
        <f t="shared" ref="F36:J36" si="3">SUM(F33:F35)</f>
        <v>11</v>
      </c>
      <c r="G36" s="1625">
        <f t="shared" si="3"/>
        <v>5</v>
      </c>
      <c r="H36" s="1626">
        <f t="shared" si="1"/>
        <v>16</v>
      </c>
      <c r="I36" s="1627">
        <f t="shared" si="3"/>
        <v>12</v>
      </c>
      <c r="J36" s="1625">
        <f t="shared" si="3"/>
        <v>3</v>
      </c>
      <c r="K36" s="1626">
        <f t="shared" si="2"/>
        <v>15</v>
      </c>
      <c r="L36" s="1628">
        <f>SUM(L33:L35)</f>
        <v>2</v>
      </c>
      <c r="M36" s="1629">
        <f t="shared" ref="M36:W36" si="4">SUM(M33:M35)</f>
        <v>1</v>
      </c>
      <c r="N36" s="1630">
        <f t="shared" si="4"/>
        <v>3</v>
      </c>
      <c r="O36" s="1631">
        <f t="shared" si="4"/>
        <v>2</v>
      </c>
      <c r="P36" s="25">
        <f t="shared" si="4"/>
        <v>1</v>
      </c>
      <c r="Q36" s="1632">
        <f t="shared" si="4"/>
        <v>3</v>
      </c>
      <c r="R36" s="1633">
        <f t="shared" si="4"/>
        <v>2</v>
      </c>
      <c r="S36" s="25">
        <f t="shared" si="4"/>
        <v>1</v>
      </c>
      <c r="T36" s="1632">
        <f t="shared" si="4"/>
        <v>3</v>
      </c>
      <c r="U36" s="26">
        <f t="shared" si="4"/>
        <v>38</v>
      </c>
      <c r="V36" s="25">
        <f t="shared" si="4"/>
        <v>17</v>
      </c>
      <c r="W36" s="21">
        <f t="shared" si="4"/>
        <v>55</v>
      </c>
    </row>
    <row r="37" spans="1:23" s="15" customFormat="1" ht="16.5" customHeight="1">
      <c r="A37" s="1515"/>
    </row>
    <row r="38" spans="1:23" s="15" customFormat="1" ht="14.25" thickBot="1">
      <c r="A38" s="5" t="s">
        <v>479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 t="s">
        <v>19</v>
      </c>
    </row>
    <row r="39" spans="1:23" s="15" customFormat="1" ht="16.5" customHeight="1">
      <c r="A39" s="1634"/>
      <c r="B39" s="2109" t="s">
        <v>428</v>
      </c>
      <c r="C39" s="2109"/>
      <c r="D39" s="2109"/>
      <c r="E39" s="2109"/>
      <c r="F39" s="2109"/>
      <c r="G39" s="2109"/>
      <c r="H39" s="2109"/>
      <c r="I39" s="2109"/>
      <c r="J39" s="2109"/>
      <c r="K39" s="2109"/>
      <c r="L39" s="1074"/>
      <c r="M39" s="1068"/>
      <c r="N39" s="2178" t="s">
        <v>480</v>
      </c>
      <c r="O39" s="2181" t="s">
        <v>481</v>
      </c>
      <c r="P39" s="2178" t="s">
        <v>29</v>
      </c>
      <c r="Q39" s="2178" t="s">
        <v>30</v>
      </c>
      <c r="R39" s="2182" t="s">
        <v>31</v>
      </c>
    </row>
    <row r="40" spans="1:23" s="15" customFormat="1" ht="11.25" customHeight="1">
      <c r="A40" s="27"/>
      <c r="B40" s="2185" t="s">
        <v>460</v>
      </c>
      <c r="C40" s="2173" t="s">
        <v>22</v>
      </c>
      <c r="D40" s="2173" t="s">
        <v>391</v>
      </c>
      <c r="E40" s="2173" t="s">
        <v>434</v>
      </c>
      <c r="F40" s="2173" t="s">
        <v>24</v>
      </c>
      <c r="G40" s="2173" t="s">
        <v>435</v>
      </c>
      <c r="H40" s="2173" t="s">
        <v>26</v>
      </c>
      <c r="I40" s="2173" t="s">
        <v>392</v>
      </c>
      <c r="J40" s="2173" t="s">
        <v>393</v>
      </c>
      <c r="K40" s="2173" t="s">
        <v>27</v>
      </c>
      <c r="L40" s="2173" t="s">
        <v>48</v>
      </c>
      <c r="M40" s="2137" t="s">
        <v>18</v>
      </c>
      <c r="N40" s="2179"/>
      <c r="O40" s="2139"/>
      <c r="P40" s="2179"/>
      <c r="Q40" s="2179"/>
      <c r="R40" s="2183"/>
    </row>
    <row r="41" spans="1:23" ht="50.25" customHeight="1" thickBot="1">
      <c r="A41" s="371" t="s">
        <v>482</v>
      </c>
      <c r="B41" s="2186"/>
      <c r="C41" s="2140" t="s">
        <v>22</v>
      </c>
      <c r="D41" s="2140"/>
      <c r="E41" s="2140" t="s">
        <v>434</v>
      </c>
      <c r="F41" s="2140" t="s">
        <v>24</v>
      </c>
      <c r="G41" s="2140" t="s">
        <v>435</v>
      </c>
      <c r="H41" s="2140"/>
      <c r="I41" s="2140"/>
      <c r="J41" s="2140"/>
      <c r="K41" s="2140"/>
      <c r="L41" s="2140"/>
      <c r="M41" s="2138"/>
      <c r="N41" s="2180"/>
      <c r="O41" s="2140"/>
      <c r="P41" s="2180"/>
      <c r="Q41" s="2180"/>
      <c r="R41" s="2184"/>
    </row>
    <row r="42" spans="1:23" ht="27.75" customHeight="1" thickBot="1">
      <c r="A42" s="1536" t="s">
        <v>473</v>
      </c>
      <c r="B42" s="1570">
        <v>1</v>
      </c>
      <c r="C42" s="1570">
        <v>0</v>
      </c>
      <c r="D42" s="1570">
        <v>1</v>
      </c>
      <c r="E42" s="1570">
        <v>0</v>
      </c>
      <c r="F42" s="1570">
        <v>0</v>
      </c>
      <c r="G42" s="1570">
        <v>27</v>
      </c>
      <c r="H42" s="1570">
        <v>0</v>
      </c>
      <c r="I42" s="1570">
        <v>2</v>
      </c>
      <c r="J42" s="1570">
        <v>0</v>
      </c>
      <c r="K42" s="1570">
        <v>0</v>
      </c>
      <c r="L42" s="1570">
        <v>0</v>
      </c>
      <c r="M42" s="19">
        <f>SUM(B42:L42)</f>
        <v>31</v>
      </c>
      <c r="N42" s="1508">
        <v>1</v>
      </c>
      <c r="O42" s="1508">
        <v>0</v>
      </c>
      <c r="P42" s="1570">
        <v>4</v>
      </c>
      <c r="Q42" s="1568">
        <v>1</v>
      </c>
      <c r="R42" s="1635">
        <v>1</v>
      </c>
    </row>
  </sheetData>
  <mergeCells count="99">
    <mergeCell ref="J40:J41"/>
    <mergeCell ref="K40:K41"/>
    <mergeCell ref="L40:L41"/>
    <mergeCell ref="M40:M41"/>
    <mergeCell ref="D40:D41"/>
    <mergeCell ref="E40:E41"/>
    <mergeCell ref="F40:F41"/>
    <mergeCell ref="G40:G41"/>
    <mergeCell ref="H40:H41"/>
    <mergeCell ref="I40:I41"/>
    <mergeCell ref="R31:T31"/>
    <mergeCell ref="U31:W31"/>
    <mergeCell ref="B39:K39"/>
    <mergeCell ref="N39:N41"/>
    <mergeCell ref="O39:O41"/>
    <mergeCell ref="P39:P41"/>
    <mergeCell ref="Q39:Q41"/>
    <mergeCell ref="R39:R41"/>
    <mergeCell ref="B40:B41"/>
    <mergeCell ref="C40:C41"/>
    <mergeCell ref="A30:B32"/>
    <mergeCell ref="C31:E31"/>
    <mergeCell ref="F31:H31"/>
    <mergeCell ref="I31:K31"/>
    <mergeCell ref="L31:N31"/>
    <mergeCell ref="O31:Q31"/>
    <mergeCell ref="A25:A26"/>
    <mergeCell ref="B25:C25"/>
    <mergeCell ref="D25:G25"/>
    <mergeCell ref="H25:I25"/>
    <mergeCell ref="J25:J26"/>
    <mergeCell ref="Y17:Y19"/>
    <mergeCell ref="F11:F12"/>
    <mergeCell ref="G11:G12"/>
    <mergeCell ref="H11:H12"/>
    <mergeCell ref="I11:K11"/>
    <mergeCell ref="L11:N11"/>
    <mergeCell ref="O11:Q11"/>
    <mergeCell ref="K18:K19"/>
    <mergeCell ref="L18:L19"/>
    <mergeCell ref="M18:M19"/>
    <mergeCell ref="F18:F19"/>
    <mergeCell ref="G18:G19"/>
    <mergeCell ref="T18:T19"/>
    <mergeCell ref="U18:U19"/>
    <mergeCell ref="N18:N19"/>
    <mergeCell ref="O18:O19"/>
    <mergeCell ref="B17:M17"/>
    <mergeCell ref="N17:U17"/>
    <mergeCell ref="V17:V19"/>
    <mergeCell ref="W17:W19"/>
    <mergeCell ref="X17:X19"/>
    <mergeCell ref="B18:B19"/>
    <mergeCell ref="C18:C19"/>
    <mergeCell ref="D18:D19"/>
    <mergeCell ref="E18:E19"/>
    <mergeCell ref="P18:P19"/>
    <mergeCell ref="Q18:Q19"/>
    <mergeCell ref="R18:R19"/>
    <mergeCell ref="S18:S19"/>
    <mergeCell ref="H18:H19"/>
    <mergeCell ref="I18:I19"/>
    <mergeCell ref="J18:J19"/>
    <mergeCell ref="O4:O5"/>
    <mergeCell ref="P4:P5"/>
    <mergeCell ref="Q4:Q5"/>
    <mergeCell ref="R4:T4"/>
    <mergeCell ref="R11:T11"/>
    <mergeCell ref="A10:A12"/>
    <mergeCell ref="B10:H10"/>
    <mergeCell ref="I10:AC10"/>
    <mergeCell ref="B11:B12"/>
    <mergeCell ref="C11:C12"/>
    <mergeCell ref="D11:D12"/>
    <mergeCell ref="E11:E12"/>
    <mergeCell ref="U11:W11"/>
    <mergeCell ref="X11:Z11"/>
    <mergeCell ref="AA11:AC11"/>
    <mergeCell ref="L4:L5"/>
    <mergeCell ref="B3:M3"/>
    <mergeCell ref="O3:Q3"/>
    <mergeCell ref="R3:AC3"/>
    <mergeCell ref="AD3:AD5"/>
    <mergeCell ref="F4:F5"/>
    <mergeCell ref="G4:G5"/>
    <mergeCell ref="H4:H5"/>
    <mergeCell ref="I4:I5"/>
    <mergeCell ref="J4:J5"/>
    <mergeCell ref="K4:K5"/>
    <mergeCell ref="U4:W4"/>
    <mergeCell ref="X4:Z4"/>
    <mergeCell ref="AA4:AC4"/>
    <mergeCell ref="M4:M5"/>
    <mergeCell ref="N4:N5"/>
    <mergeCell ref="A4:A5"/>
    <mergeCell ref="B4:B5"/>
    <mergeCell ref="C4:C5"/>
    <mergeCell ref="D4:D5"/>
    <mergeCell ref="E4:E5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view="pageBreakPreview" zoomScaleNormal="85" zoomScaleSheetLayoutView="100" workbookViewId="0">
      <selection activeCell="AN21" sqref="AN21"/>
    </sheetView>
  </sheetViews>
  <sheetFormatPr defaultRowHeight="13.5"/>
  <cols>
    <col min="1" max="1" width="10.375" style="4" customWidth="1"/>
    <col min="2" max="2" width="4.875" style="5" customWidth="1"/>
    <col min="3" max="3" width="4.875" style="4" customWidth="1"/>
    <col min="4" max="17" width="4.875" style="5" customWidth="1"/>
    <col min="18" max="18" width="10.375" style="501" customWidth="1"/>
    <col min="19" max="39" width="3.625" style="5" customWidth="1"/>
    <col min="40" max="16384" width="9" style="5"/>
  </cols>
  <sheetData>
    <row r="1" spans="1:39" ht="21" customHeight="1">
      <c r="A1" s="12" t="s">
        <v>364</v>
      </c>
    </row>
    <row r="2" spans="1:39" ht="16.5" customHeight="1" thickBot="1">
      <c r="A2" s="4" t="s">
        <v>365</v>
      </c>
      <c r="R2" s="501" t="s">
        <v>366</v>
      </c>
    </row>
    <row r="3" spans="1:39" ht="16.5" customHeight="1">
      <c r="A3" s="1087"/>
      <c r="B3" s="2260" t="s">
        <v>367</v>
      </c>
      <c r="C3" s="2112"/>
      <c r="D3" s="2112"/>
      <c r="E3" s="2113"/>
      <c r="F3" s="2233" t="s">
        <v>368</v>
      </c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3"/>
      <c r="R3" s="2119" t="s">
        <v>43</v>
      </c>
      <c r="S3" s="2262" t="s">
        <v>369</v>
      </c>
      <c r="T3" s="2262"/>
      <c r="U3" s="2262"/>
      <c r="V3" s="2263" t="s">
        <v>370</v>
      </c>
      <c r="W3" s="2233" t="s">
        <v>371</v>
      </c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3"/>
      <c r="AJ3" s="2"/>
      <c r="AK3" s="2"/>
      <c r="AL3" s="2"/>
      <c r="AM3" s="2"/>
    </row>
    <row r="4" spans="1:39" ht="16.5" customHeight="1">
      <c r="A4" s="1636" t="s">
        <v>372</v>
      </c>
      <c r="B4" s="1957" t="s">
        <v>373</v>
      </c>
      <c r="C4" s="2266" t="s">
        <v>374</v>
      </c>
      <c r="D4" s="2268" t="s">
        <v>375</v>
      </c>
      <c r="E4" s="1955" t="s">
        <v>2</v>
      </c>
      <c r="F4" s="1909" t="s">
        <v>373</v>
      </c>
      <c r="G4" s="1910"/>
      <c r="H4" s="1911"/>
      <c r="I4" s="1909" t="s">
        <v>374</v>
      </c>
      <c r="J4" s="1910"/>
      <c r="K4" s="1911"/>
      <c r="L4" s="1909" t="s">
        <v>375</v>
      </c>
      <c r="M4" s="1910"/>
      <c r="N4" s="1911"/>
      <c r="O4" s="1909" t="s">
        <v>299</v>
      </c>
      <c r="P4" s="1910"/>
      <c r="Q4" s="1912"/>
      <c r="R4" s="2096"/>
      <c r="S4" s="2252"/>
      <c r="T4" s="2252"/>
      <c r="U4" s="2252"/>
      <c r="V4" s="2264"/>
      <c r="W4" s="1958">
        <v>15</v>
      </c>
      <c r="X4" s="1955">
        <v>16</v>
      </c>
      <c r="Y4" s="1955">
        <v>17</v>
      </c>
      <c r="Z4" s="1955">
        <v>18</v>
      </c>
      <c r="AA4" s="1955">
        <v>19</v>
      </c>
      <c r="AB4" s="1059">
        <v>20</v>
      </c>
      <c r="AC4" s="1059">
        <v>25</v>
      </c>
      <c r="AD4" s="1059">
        <v>30</v>
      </c>
      <c r="AE4" s="1059">
        <v>40</v>
      </c>
      <c r="AF4" s="1059">
        <v>50</v>
      </c>
      <c r="AG4" s="1955">
        <v>60</v>
      </c>
      <c r="AH4" s="1957" t="s">
        <v>18</v>
      </c>
      <c r="AI4" s="2246"/>
      <c r="AJ4" s="2"/>
      <c r="AK4" s="2"/>
      <c r="AL4" s="2"/>
      <c r="AM4" s="2"/>
    </row>
    <row r="5" spans="1:39" ht="16.5" customHeight="1" thickBot="1">
      <c r="A5" s="1637"/>
      <c r="B5" s="2247"/>
      <c r="C5" s="2267"/>
      <c r="D5" s="2269"/>
      <c r="E5" s="2270"/>
      <c r="F5" s="787" t="s">
        <v>9</v>
      </c>
      <c r="G5" s="786" t="s">
        <v>10</v>
      </c>
      <c r="H5" s="1090" t="s">
        <v>11</v>
      </c>
      <c r="I5" s="787" t="s">
        <v>9</v>
      </c>
      <c r="J5" s="786" t="s">
        <v>10</v>
      </c>
      <c r="K5" s="1090" t="s">
        <v>11</v>
      </c>
      <c r="L5" s="787" t="s">
        <v>9</v>
      </c>
      <c r="M5" s="786" t="s">
        <v>10</v>
      </c>
      <c r="N5" s="1090" t="s">
        <v>11</v>
      </c>
      <c r="O5" s="1638" t="s">
        <v>9</v>
      </c>
      <c r="P5" s="1639" t="s">
        <v>10</v>
      </c>
      <c r="Q5" s="13" t="s">
        <v>11</v>
      </c>
      <c r="R5" s="2096"/>
      <c r="S5" s="2252"/>
      <c r="T5" s="2252"/>
      <c r="U5" s="2252"/>
      <c r="V5" s="2264"/>
      <c r="W5" s="1958"/>
      <c r="X5" s="1956"/>
      <c r="Y5" s="1956"/>
      <c r="Z5" s="1956"/>
      <c r="AA5" s="1956"/>
      <c r="AB5" s="1060" t="s">
        <v>44</v>
      </c>
      <c r="AC5" s="1060" t="s">
        <v>44</v>
      </c>
      <c r="AD5" s="1060" t="s">
        <v>44</v>
      </c>
      <c r="AE5" s="1060" t="s">
        <v>44</v>
      </c>
      <c r="AF5" s="1060" t="s">
        <v>44</v>
      </c>
      <c r="AG5" s="1956"/>
      <c r="AH5" s="1958"/>
      <c r="AI5" s="1995"/>
      <c r="AJ5" s="2"/>
      <c r="AK5" s="2"/>
      <c r="AL5" s="2"/>
      <c r="AM5" s="2"/>
    </row>
    <row r="6" spans="1:39" s="6" customFormat="1" ht="16.5" customHeight="1" thickBot="1">
      <c r="A6" s="495" t="s">
        <v>376</v>
      </c>
      <c r="B6" s="1640">
        <v>2</v>
      </c>
      <c r="C6" s="1641">
        <v>2</v>
      </c>
      <c r="D6" s="1642">
        <v>2</v>
      </c>
      <c r="E6" s="1643">
        <f>SUM(B6:D6)</f>
        <v>6</v>
      </c>
      <c r="F6" s="1644">
        <v>19</v>
      </c>
      <c r="G6" s="1645">
        <v>29</v>
      </c>
      <c r="H6" s="1643">
        <f>SUM(F6:G6)</f>
        <v>48</v>
      </c>
      <c r="I6" s="1644">
        <v>21</v>
      </c>
      <c r="J6" s="1645">
        <v>31</v>
      </c>
      <c r="K6" s="1643">
        <f>SUM(I6:J6)</f>
        <v>52</v>
      </c>
      <c r="L6" s="1644">
        <v>16</v>
      </c>
      <c r="M6" s="1645">
        <v>33</v>
      </c>
      <c r="N6" s="1643">
        <f>SUM(L6:M6)</f>
        <v>49</v>
      </c>
      <c r="O6" s="1646">
        <f t="shared" ref="O6:Q11" si="0">SUM(F6,I6,L6)</f>
        <v>56</v>
      </c>
      <c r="P6" s="1647">
        <f t="shared" si="0"/>
        <v>93</v>
      </c>
      <c r="Q6" s="1648">
        <f t="shared" si="0"/>
        <v>149</v>
      </c>
      <c r="R6" s="2261"/>
      <c r="S6" s="2253"/>
      <c r="T6" s="2253"/>
      <c r="U6" s="2253"/>
      <c r="V6" s="2265"/>
      <c r="W6" s="254" t="s">
        <v>45</v>
      </c>
      <c r="X6" s="497" t="s">
        <v>45</v>
      </c>
      <c r="Y6" s="497" t="s">
        <v>45</v>
      </c>
      <c r="Z6" s="497" t="s">
        <v>45</v>
      </c>
      <c r="AA6" s="497" t="s">
        <v>45</v>
      </c>
      <c r="AB6" s="497">
        <v>24</v>
      </c>
      <c r="AC6" s="497">
        <v>29</v>
      </c>
      <c r="AD6" s="497">
        <v>39</v>
      </c>
      <c r="AE6" s="497">
        <v>49</v>
      </c>
      <c r="AF6" s="497">
        <v>59</v>
      </c>
      <c r="AG6" s="497" t="s">
        <v>46</v>
      </c>
      <c r="AH6" s="2247"/>
      <c r="AI6" s="1997"/>
      <c r="AJ6" s="2"/>
      <c r="AK6" s="2"/>
      <c r="AL6" s="2"/>
      <c r="AM6" s="2"/>
    </row>
    <row r="7" spans="1:39" s="6" customFormat="1" ht="16.5" customHeight="1">
      <c r="A7" s="495" t="s">
        <v>377</v>
      </c>
      <c r="B7" s="1640">
        <v>1</v>
      </c>
      <c r="C7" s="1641">
        <v>1</v>
      </c>
      <c r="D7" s="1642">
        <v>1</v>
      </c>
      <c r="E7" s="1643">
        <f t="shared" ref="E7:E12" si="1">SUM(B7:D7)</f>
        <v>3</v>
      </c>
      <c r="F7" s="1644">
        <v>6</v>
      </c>
      <c r="G7" s="1645">
        <v>13</v>
      </c>
      <c r="H7" s="1643">
        <f t="shared" ref="H7:H12" si="2">SUM(F7:G7)</f>
        <v>19</v>
      </c>
      <c r="I7" s="1644">
        <v>11</v>
      </c>
      <c r="J7" s="1645">
        <v>8</v>
      </c>
      <c r="K7" s="1643">
        <f t="shared" ref="K7:K12" si="3">SUM(I7:J7)</f>
        <v>19</v>
      </c>
      <c r="L7" s="1644">
        <v>2</v>
      </c>
      <c r="M7" s="1645">
        <v>8</v>
      </c>
      <c r="N7" s="1643">
        <f t="shared" ref="N7:N12" si="4">SUM(L7:M7)</f>
        <v>10</v>
      </c>
      <c r="O7" s="1646">
        <f t="shared" si="0"/>
        <v>19</v>
      </c>
      <c r="P7" s="1647">
        <f t="shared" si="0"/>
        <v>29</v>
      </c>
      <c r="Q7" s="1648">
        <f t="shared" si="0"/>
        <v>48</v>
      </c>
      <c r="R7" s="1866" t="s">
        <v>378</v>
      </c>
      <c r="S7" s="2252" t="s">
        <v>379</v>
      </c>
      <c r="T7" s="2252"/>
      <c r="U7" s="2252"/>
      <c r="V7" s="1060" t="s">
        <v>380</v>
      </c>
      <c r="W7" s="446">
        <v>7</v>
      </c>
      <c r="X7" s="532">
        <v>13</v>
      </c>
      <c r="Y7" s="532">
        <v>9</v>
      </c>
      <c r="Z7" s="532">
        <v>8</v>
      </c>
      <c r="AA7" s="532">
        <v>2</v>
      </c>
      <c r="AB7" s="532">
        <v>0</v>
      </c>
      <c r="AC7" s="532">
        <v>0</v>
      </c>
      <c r="AD7" s="532">
        <v>0</v>
      </c>
      <c r="AE7" s="532">
        <v>0</v>
      </c>
      <c r="AF7" s="532">
        <v>0</v>
      </c>
      <c r="AG7" s="532">
        <v>0</v>
      </c>
      <c r="AH7" s="2254">
        <f>SUM(W7:AG7)</f>
        <v>39</v>
      </c>
      <c r="AI7" s="2255"/>
      <c r="AJ7" s="2"/>
      <c r="AK7" s="2"/>
      <c r="AL7" s="2"/>
      <c r="AM7" s="2"/>
    </row>
    <row r="8" spans="1:39" s="6" customFormat="1" ht="16.5" customHeight="1">
      <c r="A8" s="495" t="s">
        <v>381</v>
      </c>
      <c r="B8" s="1640">
        <v>3</v>
      </c>
      <c r="C8" s="1641">
        <v>3</v>
      </c>
      <c r="D8" s="1642">
        <v>3</v>
      </c>
      <c r="E8" s="1643">
        <f t="shared" si="1"/>
        <v>9</v>
      </c>
      <c r="F8" s="1644">
        <v>58</v>
      </c>
      <c r="G8" s="1645">
        <v>54</v>
      </c>
      <c r="H8" s="1643">
        <f t="shared" si="2"/>
        <v>112</v>
      </c>
      <c r="I8" s="1644">
        <v>79</v>
      </c>
      <c r="J8" s="1645">
        <v>47</v>
      </c>
      <c r="K8" s="1643">
        <f t="shared" si="3"/>
        <v>126</v>
      </c>
      <c r="L8" s="1644">
        <v>80</v>
      </c>
      <c r="M8" s="1645">
        <v>56</v>
      </c>
      <c r="N8" s="1643">
        <f t="shared" si="4"/>
        <v>136</v>
      </c>
      <c r="O8" s="1646">
        <f t="shared" si="0"/>
        <v>217</v>
      </c>
      <c r="P8" s="1647">
        <f t="shared" si="0"/>
        <v>157</v>
      </c>
      <c r="Q8" s="1648">
        <f t="shared" si="0"/>
        <v>374</v>
      </c>
      <c r="R8" s="1866"/>
      <c r="S8" s="2252"/>
      <c r="T8" s="2252"/>
      <c r="U8" s="2252"/>
      <c r="V8" s="496" t="s">
        <v>382</v>
      </c>
      <c r="W8" s="533">
        <v>6</v>
      </c>
      <c r="X8" s="534">
        <v>9</v>
      </c>
      <c r="Y8" s="534">
        <v>7</v>
      </c>
      <c r="Z8" s="534">
        <v>2</v>
      </c>
      <c r="AA8" s="534">
        <v>0</v>
      </c>
      <c r="AB8" s="534">
        <v>0</v>
      </c>
      <c r="AC8" s="534">
        <v>0</v>
      </c>
      <c r="AD8" s="534">
        <v>0</v>
      </c>
      <c r="AE8" s="534">
        <v>0</v>
      </c>
      <c r="AF8" s="534">
        <v>0</v>
      </c>
      <c r="AG8" s="534">
        <v>0</v>
      </c>
      <c r="AH8" s="2256">
        <f>SUM(W8:AG8)</f>
        <v>24</v>
      </c>
      <c r="AI8" s="2257"/>
      <c r="AJ8" s="2"/>
      <c r="AK8" s="2"/>
      <c r="AL8" s="2"/>
      <c r="AM8" s="2"/>
    </row>
    <row r="9" spans="1:39" s="6" customFormat="1" ht="16.5" customHeight="1" thickBot="1">
      <c r="A9" s="495" t="s">
        <v>383</v>
      </c>
      <c r="B9" s="1640">
        <v>2</v>
      </c>
      <c r="C9" s="1641">
        <v>2</v>
      </c>
      <c r="D9" s="1642">
        <v>2</v>
      </c>
      <c r="E9" s="1643">
        <f t="shared" si="1"/>
        <v>6</v>
      </c>
      <c r="F9" s="1644">
        <v>24</v>
      </c>
      <c r="G9" s="1645">
        <v>14</v>
      </c>
      <c r="H9" s="1643">
        <f t="shared" si="2"/>
        <v>38</v>
      </c>
      <c r="I9" s="1644">
        <v>48</v>
      </c>
      <c r="J9" s="1645">
        <v>11</v>
      </c>
      <c r="K9" s="1643">
        <f t="shared" si="3"/>
        <v>59</v>
      </c>
      <c r="L9" s="1644">
        <v>28</v>
      </c>
      <c r="M9" s="1645">
        <v>25</v>
      </c>
      <c r="N9" s="1643">
        <f t="shared" si="4"/>
        <v>53</v>
      </c>
      <c r="O9" s="1646">
        <f t="shared" si="0"/>
        <v>100</v>
      </c>
      <c r="P9" s="1647">
        <f t="shared" si="0"/>
        <v>50</v>
      </c>
      <c r="Q9" s="1648">
        <f t="shared" si="0"/>
        <v>150</v>
      </c>
      <c r="R9" s="1888"/>
      <c r="S9" s="2253"/>
      <c r="T9" s="2253"/>
      <c r="U9" s="2253"/>
      <c r="V9" s="497" t="s">
        <v>18</v>
      </c>
      <c r="W9" s="1649">
        <f>SUM(W7:W8)</f>
        <v>13</v>
      </c>
      <c r="X9" s="1650">
        <f t="shared" ref="X9:AG9" si="5">SUM(X7:X8)</f>
        <v>22</v>
      </c>
      <c r="Y9" s="1650">
        <f t="shared" si="5"/>
        <v>16</v>
      </c>
      <c r="Z9" s="1650">
        <f t="shared" si="5"/>
        <v>10</v>
      </c>
      <c r="AA9" s="1650">
        <f t="shared" si="5"/>
        <v>2</v>
      </c>
      <c r="AB9" s="1650">
        <f>SUM(AB7:AB8)</f>
        <v>0</v>
      </c>
      <c r="AC9" s="1650">
        <f t="shared" si="5"/>
        <v>0</v>
      </c>
      <c r="AD9" s="1650">
        <f t="shared" si="5"/>
        <v>0</v>
      </c>
      <c r="AE9" s="1650">
        <f t="shared" si="5"/>
        <v>0</v>
      </c>
      <c r="AF9" s="1650">
        <f t="shared" si="5"/>
        <v>0</v>
      </c>
      <c r="AG9" s="1650">
        <f t="shared" si="5"/>
        <v>0</v>
      </c>
      <c r="AH9" s="2258">
        <f>SUM(W9:AG9)</f>
        <v>63</v>
      </c>
      <c r="AI9" s="2259"/>
      <c r="AJ9" s="2"/>
      <c r="AK9" s="2"/>
      <c r="AL9" s="2"/>
      <c r="AM9" s="2"/>
    </row>
    <row r="10" spans="1:39" s="6" customFormat="1" ht="16.5" customHeight="1">
      <c r="A10" s="1088" t="s">
        <v>384</v>
      </c>
      <c r="B10" s="1651">
        <v>3</v>
      </c>
      <c r="C10" s="512">
        <v>3</v>
      </c>
      <c r="D10" s="513">
        <v>3</v>
      </c>
      <c r="E10" s="1652">
        <f t="shared" si="1"/>
        <v>9</v>
      </c>
      <c r="F10" s="1653">
        <v>35</v>
      </c>
      <c r="G10" s="1654">
        <v>45</v>
      </c>
      <c r="H10" s="1652">
        <f t="shared" si="2"/>
        <v>80</v>
      </c>
      <c r="I10" s="1653">
        <v>26</v>
      </c>
      <c r="J10" s="1654">
        <v>42</v>
      </c>
      <c r="K10" s="1652">
        <f t="shared" si="3"/>
        <v>68</v>
      </c>
      <c r="L10" s="1653">
        <v>35</v>
      </c>
      <c r="M10" s="1654">
        <v>41</v>
      </c>
      <c r="N10" s="1652">
        <f t="shared" si="4"/>
        <v>76</v>
      </c>
      <c r="O10" s="1655">
        <f t="shared" si="0"/>
        <v>96</v>
      </c>
      <c r="P10" s="1656">
        <f t="shared" si="0"/>
        <v>128</v>
      </c>
      <c r="Q10" s="1657">
        <f t="shared" si="0"/>
        <v>224</v>
      </c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6" customFormat="1" ht="16.5" customHeight="1" thickBot="1">
      <c r="A11" s="498" t="s">
        <v>385</v>
      </c>
      <c r="B11" s="1658">
        <v>3</v>
      </c>
      <c r="C11" s="1659">
        <v>3</v>
      </c>
      <c r="D11" s="1660">
        <v>4</v>
      </c>
      <c r="E11" s="1661">
        <f t="shared" si="1"/>
        <v>10</v>
      </c>
      <c r="F11" s="1662">
        <v>89</v>
      </c>
      <c r="G11" s="1663">
        <v>37</v>
      </c>
      <c r="H11" s="1661">
        <f t="shared" si="2"/>
        <v>126</v>
      </c>
      <c r="I11" s="1662">
        <v>90</v>
      </c>
      <c r="J11" s="1663">
        <v>34</v>
      </c>
      <c r="K11" s="1661">
        <f t="shared" si="3"/>
        <v>124</v>
      </c>
      <c r="L11" s="1662">
        <v>91</v>
      </c>
      <c r="M11" s="1663">
        <v>38</v>
      </c>
      <c r="N11" s="1661">
        <f t="shared" si="4"/>
        <v>129</v>
      </c>
      <c r="O11" s="1664">
        <f t="shared" si="0"/>
        <v>270</v>
      </c>
      <c r="P11" s="1665">
        <f t="shared" si="0"/>
        <v>109</v>
      </c>
      <c r="Q11" s="1666">
        <f t="shared" si="0"/>
        <v>379</v>
      </c>
      <c r="R11" s="4" t="s">
        <v>386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499" t="s">
        <v>387</v>
      </c>
    </row>
    <row r="12" spans="1:39" s="6" customFormat="1" ht="16.5" customHeight="1" thickBot="1">
      <c r="A12" s="1089" t="s">
        <v>47</v>
      </c>
      <c r="B12" s="1649">
        <f>SUM(B6:B11)</f>
        <v>14</v>
      </c>
      <c r="C12" s="1667">
        <f t="shared" ref="C12:Q12" si="6">SUM(C6:C11)</f>
        <v>14</v>
      </c>
      <c r="D12" s="1668">
        <f t="shared" si="6"/>
        <v>15</v>
      </c>
      <c r="E12" s="1668">
        <f t="shared" si="1"/>
        <v>43</v>
      </c>
      <c r="F12" s="1669">
        <f t="shared" si="6"/>
        <v>231</v>
      </c>
      <c r="G12" s="1670">
        <f t="shared" si="6"/>
        <v>192</v>
      </c>
      <c r="H12" s="1668">
        <f t="shared" si="2"/>
        <v>423</v>
      </c>
      <c r="I12" s="1669">
        <f t="shared" si="6"/>
        <v>275</v>
      </c>
      <c r="J12" s="1670">
        <f t="shared" si="6"/>
        <v>173</v>
      </c>
      <c r="K12" s="1668">
        <f t="shared" si="3"/>
        <v>448</v>
      </c>
      <c r="L12" s="1669">
        <f t="shared" si="6"/>
        <v>252</v>
      </c>
      <c r="M12" s="1670">
        <f t="shared" si="6"/>
        <v>201</v>
      </c>
      <c r="N12" s="1668">
        <f t="shared" si="4"/>
        <v>453</v>
      </c>
      <c r="O12" s="1669">
        <f t="shared" si="6"/>
        <v>758</v>
      </c>
      <c r="P12" s="1670">
        <f t="shared" si="6"/>
        <v>566</v>
      </c>
      <c r="Q12" s="1671">
        <f t="shared" si="6"/>
        <v>1324</v>
      </c>
      <c r="R12" s="2218" t="s">
        <v>43</v>
      </c>
      <c r="S12" s="2221" t="s">
        <v>388</v>
      </c>
      <c r="T12" s="2221"/>
      <c r="U12" s="2221"/>
      <c r="V12" s="2221"/>
      <c r="W12" s="2221"/>
      <c r="X12" s="2221"/>
      <c r="Y12" s="2221"/>
      <c r="Z12" s="2221"/>
      <c r="AA12" s="2221"/>
      <c r="AB12" s="2221"/>
      <c r="AC12" s="2221"/>
      <c r="AD12" s="2222"/>
      <c r="AE12" s="2233" t="s">
        <v>389</v>
      </c>
      <c r="AF12" s="1842"/>
      <c r="AG12" s="1842"/>
      <c r="AH12" s="1842"/>
      <c r="AI12" s="1842"/>
      <c r="AJ12" s="1842"/>
      <c r="AK12" s="1842"/>
      <c r="AL12" s="1842"/>
      <c r="AM12" s="1824"/>
    </row>
    <row r="13" spans="1:39" s="6" customFormat="1" ht="16.5" customHeight="1">
      <c r="A13" s="500"/>
      <c r="C13" s="501"/>
      <c r="R13" s="2219"/>
      <c r="S13" s="2234" t="s">
        <v>390</v>
      </c>
      <c r="T13" s="2236" t="s">
        <v>22</v>
      </c>
      <c r="U13" s="2236" t="s">
        <v>391</v>
      </c>
      <c r="V13" s="2236" t="s">
        <v>23</v>
      </c>
      <c r="W13" s="2236" t="s">
        <v>24</v>
      </c>
      <c r="X13" s="2236" t="s">
        <v>25</v>
      </c>
      <c r="Y13" s="2238" t="s">
        <v>26</v>
      </c>
      <c r="Z13" s="2236" t="s">
        <v>392</v>
      </c>
      <c r="AA13" s="2236" t="s">
        <v>393</v>
      </c>
      <c r="AB13" s="2236" t="s">
        <v>27</v>
      </c>
      <c r="AC13" s="2240" t="s">
        <v>48</v>
      </c>
      <c r="AD13" s="2242" t="s">
        <v>18</v>
      </c>
      <c r="AE13" s="2216" t="s">
        <v>28</v>
      </c>
      <c r="AF13" s="2236" t="s">
        <v>394</v>
      </c>
      <c r="AG13" s="2250" t="s">
        <v>395</v>
      </c>
      <c r="AH13" s="2236" t="s">
        <v>49</v>
      </c>
      <c r="AI13" s="2236" t="s">
        <v>396</v>
      </c>
      <c r="AJ13" s="2248" t="s">
        <v>397</v>
      </c>
      <c r="AK13" s="2236" t="s">
        <v>50</v>
      </c>
      <c r="AL13" s="2240" t="s">
        <v>398</v>
      </c>
      <c r="AM13" s="2244" t="s">
        <v>11</v>
      </c>
    </row>
    <row r="14" spans="1:39" ht="16.5" customHeight="1" thickBot="1">
      <c r="A14" s="4" t="s">
        <v>399</v>
      </c>
      <c r="R14" s="2219"/>
      <c r="S14" s="2234"/>
      <c r="T14" s="2236"/>
      <c r="U14" s="2236"/>
      <c r="V14" s="2236"/>
      <c r="W14" s="2236"/>
      <c r="X14" s="2236"/>
      <c r="Y14" s="2238"/>
      <c r="Z14" s="2236"/>
      <c r="AA14" s="2236"/>
      <c r="AB14" s="2236"/>
      <c r="AC14" s="2240"/>
      <c r="AD14" s="2242"/>
      <c r="AE14" s="2216"/>
      <c r="AF14" s="2236"/>
      <c r="AG14" s="2250"/>
      <c r="AH14" s="2236"/>
      <c r="AI14" s="2236"/>
      <c r="AJ14" s="2248"/>
      <c r="AK14" s="2236"/>
      <c r="AL14" s="2240"/>
      <c r="AM14" s="2244"/>
    </row>
    <row r="15" spans="1:39" ht="16.5" customHeight="1">
      <c r="A15" s="502"/>
      <c r="B15" s="2223" t="s">
        <v>400</v>
      </c>
      <c r="C15" s="2224"/>
      <c r="D15" s="1841" t="s">
        <v>51</v>
      </c>
      <c r="E15" s="1842"/>
      <c r="F15" s="1842"/>
      <c r="G15" s="1842"/>
      <c r="H15" s="1842"/>
      <c r="I15" s="1842"/>
      <c r="J15" s="1842"/>
      <c r="K15" s="1842"/>
      <c r="L15" s="1842"/>
      <c r="M15" s="1842"/>
      <c r="N15" s="1842"/>
      <c r="O15" s="1842"/>
      <c r="P15" s="1842"/>
      <c r="Q15" s="1843"/>
      <c r="R15" s="2219"/>
      <c r="S15" s="2234"/>
      <c r="T15" s="2236"/>
      <c r="U15" s="2236"/>
      <c r="V15" s="2236"/>
      <c r="W15" s="2236"/>
      <c r="X15" s="2236"/>
      <c r="Y15" s="2238"/>
      <c r="Z15" s="2236"/>
      <c r="AA15" s="2236"/>
      <c r="AB15" s="2236"/>
      <c r="AC15" s="2240"/>
      <c r="AD15" s="2242"/>
      <c r="AE15" s="2216"/>
      <c r="AF15" s="2236"/>
      <c r="AG15" s="2250"/>
      <c r="AH15" s="2236"/>
      <c r="AI15" s="2236"/>
      <c r="AJ15" s="2248"/>
      <c r="AK15" s="2236"/>
      <c r="AL15" s="2240"/>
      <c r="AM15" s="2244"/>
    </row>
    <row r="16" spans="1:39" ht="16.5" customHeight="1">
      <c r="A16" s="1065" t="s">
        <v>0</v>
      </c>
      <c r="B16" s="2194"/>
      <c r="C16" s="2195"/>
      <c r="D16" s="1928" t="s">
        <v>373</v>
      </c>
      <c r="E16" s="1910"/>
      <c r="F16" s="1911"/>
      <c r="G16" s="1909" t="s">
        <v>374</v>
      </c>
      <c r="H16" s="1910"/>
      <c r="I16" s="1911"/>
      <c r="J16" s="1909" t="s">
        <v>375</v>
      </c>
      <c r="K16" s="1910"/>
      <c r="L16" s="1911"/>
      <c r="M16" s="2227" t="s">
        <v>401</v>
      </c>
      <c r="N16" s="2227"/>
      <c r="O16" s="2227"/>
      <c r="P16" s="2227"/>
      <c r="Q16" s="2228"/>
      <c r="R16" s="2219"/>
      <c r="S16" s="2234"/>
      <c r="T16" s="2236"/>
      <c r="U16" s="2236"/>
      <c r="V16" s="2236"/>
      <c r="W16" s="2236"/>
      <c r="X16" s="2236"/>
      <c r="Y16" s="2238"/>
      <c r="Z16" s="2236"/>
      <c r="AA16" s="2236"/>
      <c r="AB16" s="2236"/>
      <c r="AC16" s="2240"/>
      <c r="AD16" s="2242"/>
      <c r="AE16" s="2216"/>
      <c r="AF16" s="2236"/>
      <c r="AG16" s="2250"/>
      <c r="AH16" s="2236"/>
      <c r="AI16" s="2236"/>
      <c r="AJ16" s="2248"/>
      <c r="AK16" s="2236"/>
      <c r="AL16" s="2240"/>
      <c r="AM16" s="2244"/>
    </row>
    <row r="17" spans="1:39" ht="16.5" customHeight="1" thickBot="1">
      <c r="A17" s="503"/>
      <c r="B17" s="2225"/>
      <c r="C17" s="2226"/>
      <c r="D17" s="372" t="s">
        <v>9</v>
      </c>
      <c r="E17" s="7" t="s">
        <v>10</v>
      </c>
      <c r="F17" s="122" t="s">
        <v>11</v>
      </c>
      <c r="G17" s="8" t="s">
        <v>9</v>
      </c>
      <c r="H17" s="7" t="s">
        <v>10</v>
      </c>
      <c r="I17" s="122" t="s">
        <v>11</v>
      </c>
      <c r="J17" s="8" t="s">
        <v>9</v>
      </c>
      <c r="K17" s="7" t="s">
        <v>10</v>
      </c>
      <c r="L17" s="504" t="s">
        <v>11</v>
      </c>
      <c r="M17" s="505" t="s">
        <v>9</v>
      </c>
      <c r="N17" s="2229" t="s">
        <v>10</v>
      </c>
      <c r="O17" s="2230"/>
      <c r="P17" s="2231" t="s">
        <v>11</v>
      </c>
      <c r="Q17" s="2232"/>
      <c r="R17" s="2219"/>
      <c r="S17" s="2234"/>
      <c r="T17" s="2236"/>
      <c r="U17" s="2236"/>
      <c r="V17" s="2236"/>
      <c r="W17" s="2236"/>
      <c r="X17" s="2236"/>
      <c r="Y17" s="2238"/>
      <c r="Z17" s="2236"/>
      <c r="AA17" s="2236"/>
      <c r="AB17" s="2236"/>
      <c r="AC17" s="2240"/>
      <c r="AD17" s="2242"/>
      <c r="AE17" s="2216"/>
      <c r="AF17" s="2236"/>
      <c r="AG17" s="2250"/>
      <c r="AH17" s="2236"/>
      <c r="AI17" s="2236"/>
      <c r="AJ17" s="2248"/>
      <c r="AK17" s="2236"/>
      <c r="AL17" s="2240"/>
      <c r="AM17" s="2244"/>
    </row>
    <row r="18" spans="1:39" s="9" customFormat="1" ht="16.5" customHeight="1" thickBot="1">
      <c r="A18" s="506" t="s">
        <v>377</v>
      </c>
      <c r="B18" s="2215" t="s">
        <v>52</v>
      </c>
      <c r="C18" s="2104"/>
      <c r="D18" s="1672">
        <v>148</v>
      </c>
      <c r="E18" s="1673">
        <v>111</v>
      </c>
      <c r="F18" s="1674">
        <f>SUM(D18:E18)</f>
        <v>259</v>
      </c>
      <c r="G18" s="1672">
        <v>135</v>
      </c>
      <c r="H18" s="1673">
        <v>101</v>
      </c>
      <c r="I18" s="1674">
        <f>SUM(G18:H18)</f>
        <v>236</v>
      </c>
      <c r="J18" s="1672">
        <v>160</v>
      </c>
      <c r="K18" s="1673">
        <v>116</v>
      </c>
      <c r="L18" s="1674">
        <f>SUM(J18:K18)</f>
        <v>276</v>
      </c>
      <c r="M18" s="1675">
        <f>SUM(D18,G18,J18)</f>
        <v>443</v>
      </c>
      <c r="N18" s="1676"/>
      <c r="O18" s="1674">
        <f>SUM(E18,H18,K18)</f>
        <v>328</v>
      </c>
      <c r="P18" s="1677"/>
      <c r="Q18" s="1678">
        <f>SUM(F18,I18,L18)</f>
        <v>771</v>
      </c>
      <c r="R18" s="2220"/>
      <c r="S18" s="2235"/>
      <c r="T18" s="2237"/>
      <c r="U18" s="2237"/>
      <c r="V18" s="2237"/>
      <c r="W18" s="2237"/>
      <c r="X18" s="2237"/>
      <c r="Y18" s="2239"/>
      <c r="Z18" s="2237"/>
      <c r="AA18" s="2237"/>
      <c r="AB18" s="2237"/>
      <c r="AC18" s="2241"/>
      <c r="AD18" s="2243"/>
      <c r="AE18" s="2217"/>
      <c r="AF18" s="2237"/>
      <c r="AG18" s="2251"/>
      <c r="AH18" s="2237"/>
      <c r="AI18" s="2237"/>
      <c r="AJ18" s="2249"/>
      <c r="AK18" s="2237"/>
      <c r="AL18" s="2241"/>
      <c r="AM18" s="2245"/>
    </row>
    <row r="19" spans="1:39" s="9" customFormat="1" ht="16.5" customHeight="1">
      <c r="A19" s="1062" t="s">
        <v>376</v>
      </c>
      <c r="B19" s="2206" t="s">
        <v>52</v>
      </c>
      <c r="C19" s="2207"/>
      <c r="D19" s="519">
        <v>103</v>
      </c>
      <c r="E19" s="518">
        <v>182</v>
      </c>
      <c r="F19" s="1679">
        <f>SUM(D19:E19)</f>
        <v>285</v>
      </c>
      <c r="G19" s="519">
        <v>66</v>
      </c>
      <c r="H19" s="518">
        <v>185</v>
      </c>
      <c r="I19" s="1679">
        <f>SUM(G19:H19)</f>
        <v>251</v>
      </c>
      <c r="J19" s="519">
        <v>59</v>
      </c>
      <c r="K19" s="518">
        <v>181</v>
      </c>
      <c r="L19" s="1679">
        <f>SUM(J19:K19)</f>
        <v>240</v>
      </c>
      <c r="M19" s="1680">
        <f>SUM(D19,G19,J19)</f>
        <v>228</v>
      </c>
      <c r="N19" s="1681"/>
      <c r="O19" s="1679">
        <f t="shared" ref="O19:O47" si="7">SUM(E19,H19,K19)</f>
        <v>548</v>
      </c>
      <c r="P19" s="1682"/>
      <c r="Q19" s="1683">
        <f t="shared" ref="Q19:Q46" si="8">SUM(F19,I19,L19)</f>
        <v>776</v>
      </c>
      <c r="R19" s="1088" t="s">
        <v>402</v>
      </c>
      <c r="S19" s="507"/>
      <c r="T19" s="1079"/>
      <c r="U19" s="512"/>
      <c r="V19" s="1079"/>
      <c r="W19" s="1079"/>
      <c r="X19" s="1079"/>
      <c r="Y19" s="508"/>
      <c r="Z19" s="1079"/>
      <c r="AA19" s="1079"/>
      <c r="AB19" s="1079"/>
      <c r="AC19" s="513"/>
      <c r="AD19" s="1652"/>
      <c r="AE19" s="507"/>
      <c r="AF19" s="1079"/>
      <c r="AG19" s="509"/>
      <c r="AH19" s="1079"/>
      <c r="AI19" s="1079"/>
      <c r="AJ19" s="510"/>
      <c r="AK19" s="1079"/>
      <c r="AL19" s="1084"/>
      <c r="AM19" s="1657"/>
    </row>
    <row r="20" spans="1:39" s="9" customFormat="1" ht="16.5" customHeight="1">
      <c r="A20" s="1062"/>
      <c r="B20" s="2194" t="s">
        <v>403</v>
      </c>
      <c r="C20" s="2195"/>
      <c r="D20" s="519">
        <v>12</v>
      </c>
      <c r="E20" s="518">
        <v>28</v>
      </c>
      <c r="F20" s="1679">
        <f>SUM(D20:E20)</f>
        <v>40</v>
      </c>
      <c r="G20" s="519">
        <v>0</v>
      </c>
      <c r="H20" s="518">
        <v>27</v>
      </c>
      <c r="I20" s="1679">
        <f>SUM(G20:H20)</f>
        <v>27</v>
      </c>
      <c r="J20" s="519">
        <v>0</v>
      </c>
      <c r="K20" s="518">
        <v>23</v>
      </c>
      <c r="L20" s="1679">
        <f>SUM(J20:K20)</f>
        <v>23</v>
      </c>
      <c r="M20" s="1680">
        <f t="shared" ref="M20:M46" si="9">SUM(D20,G20,J20)</f>
        <v>12</v>
      </c>
      <c r="N20" s="1681"/>
      <c r="O20" s="1679">
        <f t="shared" si="7"/>
        <v>78</v>
      </c>
      <c r="P20" s="1682"/>
      <c r="Q20" s="1683">
        <f t="shared" si="8"/>
        <v>90</v>
      </c>
      <c r="R20" s="1088" t="s">
        <v>376</v>
      </c>
      <c r="S20" s="1651">
        <v>0</v>
      </c>
      <c r="T20" s="1651">
        <v>0</v>
      </c>
      <c r="U20" s="512">
        <v>1</v>
      </c>
      <c r="V20" s="512">
        <v>0</v>
      </c>
      <c r="W20" s="512">
        <v>0</v>
      </c>
      <c r="X20" s="512">
        <v>6</v>
      </c>
      <c r="Y20" s="520">
        <v>0</v>
      </c>
      <c r="Z20" s="512">
        <v>0</v>
      </c>
      <c r="AA20" s="512">
        <v>0</v>
      </c>
      <c r="AB20" s="512">
        <v>0</v>
      </c>
      <c r="AC20" s="513">
        <v>7</v>
      </c>
      <c r="AD20" s="1652">
        <f>SUM(S20:AC20)</f>
        <v>14</v>
      </c>
      <c r="AE20" s="1651">
        <v>1</v>
      </c>
      <c r="AF20" s="512">
        <v>0</v>
      </c>
      <c r="AG20" s="512">
        <v>0</v>
      </c>
      <c r="AH20" s="512">
        <v>0</v>
      </c>
      <c r="AI20" s="512">
        <v>0</v>
      </c>
      <c r="AJ20" s="512">
        <v>0</v>
      </c>
      <c r="AK20" s="512">
        <v>0</v>
      </c>
      <c r="AL20" s="513">
        <v>1</v>
      </c>
      <c r="AM20" s="1657">
        <f>SUM(AE20:AL20)</f>
        <v>2</v>
      </c>
    </row>
    <row r="21" spans="1:39" s="9" customFormat="1" ht="16.5" customHeight="1">
      <c r="A21" s="506"/>
      <c r="B21" s="2196" t="s">
        <v>11</v>
      </c>
      <c r="C21" s="2197"/>
      <c r="D21" s="1684">
        <f>SUM(D19:D20)</f>
        <v>115</v>
      </c>
      <c r="E21" s="1685">
        <f t="shared" ref="E21:Q21" si="10">SUM(E19:E20)</f>
        <v>210</v>
      </c>
      <c r="F21" s="1686">
        <f t="shared" si="10"/>
        <v>325</v>
      </c>
      <c r="G21" s="1684">
        <f t="shared" si="10"/>
        <v>66</v>
      </c>
      <c r="H21" s="1685">
        <f t="shared" si="10"/>
        <v>212</v>
      </c>
      <c r="I21" s="1686">
        <f t="shared" si="10"/>
        <v>278</v>
      </c>
      <c r="J21" s="1684">
        <f t="shared" si="10"/>
        <v>59</v>
      </c>
      <c r="K21" s="1685">
        <f t="shared" si="10"/>
        <v>204</v>
      </c>
      <c r="L21" s="1686">
        <f t="shared" si="10"/>
        <v>263</v>
      </c>
      <c r="M21" s="1684">
        <f t="shared" si="10"/>
        <v>240</v>
      </c>
      <c r="N21" s="1687">
        <f t="shared" si="10"/>
        <v>0</v>
      </c>
      <c r="O21" s="1686">
        <f t="shared" si="10"/>
        <v>626</v>
      </c>
      <c r="P21" s="1688">
        <f t="shared" si="10"/>
        <v>0</v>
      </c>
      <c r="Q21" s="1689">
        <f t="shared" si="10"/>
        <v>866</v>
      </c>
      <c r="R21" s="1088" t="s">
        <v>377</v>
      </c>
      <c r="S21" s="1651">
        <v>0</v>
      </c>
      <c r="T21" s="1651">
        <v>0</v>
      </c>
      <c r="U21" s="512"/>
      <c r="V21" s="512">
        <v>0</v>
      </c>
      <c r="W21" s="512">
        <v>0</v>
      </c>
      <c r="X21" s="512">
        <v>6</v>
      </c>
      <c r="Y21" s="520">
        <v>0</v>
      </c>
      <c r="Z21" s="512">
        <v>0</v>
      </c>
      <c r="AA21" s="512">
        <v>0</v>
      </c>
      <c r="AB21" s="512">
        <v>0</v>
      </c>
      <c r="AC21" s="513">
        <v>3</v>
      </c>
      <c r="AD21" s="1652">
        <f t="shared" ref="AD21:AD26" si="11">SUM(S21:AC21)</f>
        <v>9</v>
      </c>
      <c r="AE21" s="1651">
        <v>0</v>
      </c>
      <c r="AF21" s="512">
        <v>0</v>
      </c>
      <c r="AG21" s="512">
        <v>0</v>
      </c>
      <c r="AH21" s="512">
        <v>0</v>
      </c>
      <c r="AI21" s="512">
        <v>0</v>
      </c>
      <c r="AJ21" s="512">
        <v>0</v>
      </c>
      <c r="AK21" s="512">
        <v>0</v>
      </c>
      <c r="AL21" s="513">
        <v>3</v>
      </c>
      <c r="AM21" s="1657">
        <f t="shared" ref="AM21:AM26" si="12">SUM(AE21:AL21)</f>
        <v>3</v>
      </c>
    </row>
    <row r="22" spans="1:39" s="9" customFormat="1" ht="16.5" customHeight="1">
      <c r="A22" s="511" t="s">
        <v>404</v>
      </c>
      <c r="B22" s="2206" t="s">
        <v>52</v>
      </c>
      <c r="C22" s="2207"/>
      <c r="D22" s="519">
        <v>0</v>
      </c>
      <c r="E22" s="518">
        <v>136</v>
      </c>
      <c r="F22" s="1679">
        <f>SUM(D22:E22)</f>
        <v>136</v>
      </c>
      <c r="G22" s="519">
        <v>0</v>
      </c>
      <c r="H22" s="518">
        <v>90</v>
      </c>
      <c r="I22" s="1679">
        <f>SUM(G22:H22)</f>
        <v>90</v>
      </c>
      <c r="J22" s="519"/>
      <c r="K22" s="518">
        <v>113</v>
      </c>
      <c r="L22" s="1679">
        <f>SUM(J22:K22)</f>
        <v>113</v>
      </c>
      <c r="M22" s="1680">
        <f t="shared" si="9"/>
        <v>0</v>
      </c>
      <c r="N22" s="1681"/>
      <c r="O22" s="1679">
        <f t="shared" si="7"/>
        <v>339</v>
      </c>
      <c r="P22" s="1682"/>
      <c r="Q22" s="1683">
        <f t="shared" si="8"/>
        <v>339</v>
      </c>
      <c r="R22" s="1088" t="s">
        <v>381</v>
      </c>
      <c r="S22" s="1651">
        <v>0</v>
      </c>
      <c r="T22" s="1651">
        <v>0</v>
      </c>
      <c r="U22" s="512">
        <v>1</v>
      </c>
      <c r="V22" s="512">
        <v>0</v>
      </c>
      <c r="W22" s="512">
        <v>0</v>
      </c>
      <c r="X22" s="512">
        <v>21</v>
      </c>
      <c r="Y22" s="520">
        <v>0</v>
      </c>
      <c r="Z22" s="512">
        <v>1</v>
      </c>
      <c r="AA22" s="512">
        <v>0</v>
      </c>
      <c r="AB22" s="512">
        <v>0</v>
      </c>
      <c r="AC22" s="513">
        <v>6</v>
      </c>
      <c r="AD22" s="1652">
        <f t="shared" si="11"/>
        <v>29</v>
      </c>
      <c r="AE22" s="1651">
        <v>4</v>
      </c>
      <c r="AF22" s="512">
        <v>0</v>
      </c>
      <c r="AG22" s="512">
        <v>0</v>
      </c>
      <c r="AH22" s="512">
        <v>0</v>
      </c>
      <c r="AI22" s="512">
        <v>1</v>
      </c>
      <c r="AJ22" s="512">
        <v>0</v>
      </c>
      <c r="AK22" s="512">
        <v>0</v>
      </c>
      <c r="AL22" s="513">
        <v>13</v>
      </c>
      <c r="AM22" s="1657">
        <f t="shared" si="12"/>
        <v>18</v>
      </c>
    </row>
    <row r="23" spans="1:39" s="9" customFormat="1" ht="16.5" customHeight="1">
      <c r="A23" s="1062"/>
      <c r="B23" s="2194" t="s">
        <v>53</v>
      </c>
      <c r="C23" s="2195"/>
      <c r="D23" s="519">
        <v>0</v>
      </c>
      <c r="E23" s="9">
        <v>0</v>
      </c>
      <c r="F23" s="1690">
        <f>SUM(D23:E23)</f>
        <v>0</v>
      </c>
      <c r="G23" s="519">
        <v>0</v>
      </c>
      <c r="H23" s="9">
        <v>0</v>
      </c>
      <c r="I23" s="1690">
        <f>SUM(G23:H23)</f>
        <v>0</v>
      </c>
      <c r="J23" s="519">
        <v>0</v>
      </c>
      <c r="K23" s="9">
        <v>0</v>
      </c>
      <c r="L23" s="1690">
        <f>SUM(J23:K23)</f>
        <v>0</v>
      </c>
      <c r="M23" s="1680">
        <f t="shared" si="9"/>
        <v>0</v>
      </c>
      <c r="N23" s="1681"/>
      <c r="O23" s="1679">
        <f t="shared" si="7"/>
        <v>0</v>
      </c>
      <c r="P23" s="1682"/>
      <c r="Q23" s="1683">
        <f t="shared" si="8"/>
        <v>0</v>
      </c>
      <c r="R23" s="1088" t="s">
        <v>383</v>
      </c>
      <c r="S23" s="1651">
        <v>0</v>
      </c>
      <c r="T23" s="1651">
        <v>0</v>
      </c>
      <c r="U23" s="512">
        <v>0</v>
      </c>
      <c r="V23" s="512">
        <v>0</v>
      </c>
      <c r="W23" s="512">
        <v>0</v>
      </c>
      <c r="X23" s="512">
        <v>4</v>
      </c>
      <c r="Y23" s="520">
        <v>0</v>
      </c>
      <c r="Z23" s="512">
        <v>0</v>
      </c>
      <c r="AA23" s="512">
        <v>1</v>
      </c>
      <c r="AB23" s="512">
        <v>0</v>
      </c>
      <c r="AC23" s="513">
        <v>8</v>
      </c>
      <c r="AD23" s="1652">
        <f t="shared" si="11"/>
        <v>13</v>
      </c>
      <c r="AE23" s="1">
        <v>2</v>
      </c>
      <c r="AF23" s="512">
        <v>0</v>
      </c>
      <c r="AG23" s="512">
        <v>0</v>
      </c>
      <c r="AH23" s="512">
        <v>0</v>
      </c>
      <c r="AI23" s="512">
        <v>0</v>
      </c>
      <c r="AJ23" s="512">
        <v>0</v>
      </c>
      <c r="AK23" s="512">
        <v>0</v>
      </c>
      <c r="AL23" s="513">
        <v>0</v>
      </c>
      <c r="AM23" s="1657">
        <f t="shared" si="12"/>
        <v>2</v>
      </c>
    </row>
    <row r="24" spans="1:39" s="9" customFormat="1" ht="16.5" customHeight="1">
      <c r="A24" s="1062"/>
      <c r="B24" s="2209" t="s">
        <v>405</v>
      </c>
      <c r="C24" s="2210"/>
      <c r="D24" s="519">
        <v>0</v>
      </c>
      <c r="E24" s="2211">
        <v>0</v>
      </c>
      <c r="F24" s="2212">
        <f>SUM(D24:E25)</f>
        <v>0</v>
      </c>
      <c r="G24" s="2213">
        <v>0</v>
      </c>
      <c r="H24" s="2211">
        <v>0</v>
      </c>
      <c r="I24" s="2212">
        <f>SUM(G24:H25)</f>
        <v>0</v>
      </c>
      <c r="J24" s="2213">
        <v>0</v>
      </c>
      <c r="K24" s="2211">
        <v>0</v>
      </c>
      <c r="L24" s="2212">
        <f>SUM(J24:K25)</f>
        <v>0</v>
      </c>
      <c r="M24" s="2214">
        <f>SUM(D24,G24,J24)</f>
        <v>0</v>
      </c>
      <c r="N24" s="1691"/>
      <c r="O24" s="2212">
        <f>SUM(E24,H24,K24)</f>
        <v>0</v>
      </c>
      <c r="P24" s="1692"/>
      <c r="Q24" s="2208">
        <f>SUM(F24,I24,L24)</f>
        <v>0</v>
      </c>
      <c r="R24" s="1088" t="s">
        <v>384</v>
      </c>
      <c r="S24" s="1651">
        <v>0</v>
      </c>
      <c r="T24" s="512">
        <v>1</v>
      </c>
      <c r="U24" s="512">
        <v>0</v>
      </c>
      <c r="V24" s="512">
        <v>0</v>
      </c>
      <c r="W24" s="512">
        <v>0</v>
      </c>
      <c r="X24" s="512">
        <v>14</v>
      </c>
      <c r="Y24" s="520">
        <v>0</v>
      </c>
      <c r="Z24" s="512">
        <v>0</v>
      </c>
      <c r="AA24" s="512">
        <v>0</v>
      </c>
      <c r="AB24" s="512">
        <v>0</v>
      </c>
      <c r="AC24" s="513">
        <v>5</v>
      </c>
      <c r="AD24" s="1652">
        <f t="shared" si="11"/>
        <v>20</v>
      </c>
      <c r="AE24" s="1">
        <v>1</v>
      </c>
      <c r="AF24" s="512">
        <v>0</v>
      </c>
      <c r="AG24" s="512">
        <v>0</v>
      </c>
      <c r="AH24" s="512">
        <v>0</v>
      </c>
      <c r="AI24" s="512">
        <v>0</v>
      </c>
      <c r="AJ24" s="512">
        <v>0</v>
      </c>
      <c r="AK24" s="512">
        <v>0</v>
      </c>
      <c r="AL24" s="513">
        <v>0</v>
      </c>
      <c r="AM24" s="1657">
        <f t="shared" si="12"/>
        <v>1</v>
      </c>
    </row>
    <row r="25" spans="1:39" s="9" customFormat="1" ht="16.5" customHeight="1">
      <c r="A25" s="1062"/>
      <c r="B25" s="2209"/>
      <c r="C25" s="2210"/>
      <c r="D25" s="519">
        <v>0</v>
      </c>
      <c r="E25" s="2211"/>
      <c r="F25" s="2212"/>
      <c r="G25" s="2213"/>
      <c r="H25" s="2211"/>
      <c r="I25" s="2212"/>
      <c r="J25" s="2213"/>
      <c r="K25" s="2211"/>
      <c r="L25" s="2212"/>
      <c r="M25" s="2214"/>
      <c r="N25" s="1691"/>
      <c r="O25" s="2212"/>
      <c r="P25" s="1692"/>
      <c r="Q25" s="2208"/>
      <c r="R25" s="514" t="s">
        <v>385</v>
      </c>
      <c r="S25" s="1693">
        <v>0</v>
      </c>
      <c r="T25" s="1694">
        <v>0</v>
      </c>
      <c r="U25" s="515">
        <v>1</v>
      </c>
      <c r="V25" s="515">
        <v>0</v>
      </c>
      <c r="W25" s="515">
        <v>0</v>
      </c>
      <c r="X25" s="515">
        <v>18</v>
      </c>
      <c r="Y25" s="1695">
        <v>0</v>
      </c>
      <c r="Z25" s="515">
        <v>1</v>
      </c>
      <c r="AA25" s="515">
        <v>0</v>
      </c>
      <c r="AB25" s="515">
        <v>0</v>
      </c>
      <c r="AC25" s="516">
        <v>10</v>
      </c>
      <c r="AD25" s="1696">
        <f t="shared" si="11"/>
        <v>30</v>
      </c>
      <c r="AE25" s="517">
        <v>5</v>
      </c>
      <c r="AF25" s="515">
        <v>0</v>
      </c>
      <c r="AG25" s="515">
        <v>0</v>
      </c>
      <c r="AH25" s="515">
        <v>0</v>
      </c>
      <c r="AI25" s="515">
        <v>0</v>
      </c>
      <c r="AJ25" s="515">
        <v>0</v>
      </c>
      <c r="AK25" s="515">
        <v>0</v>
      </c>
      <c r="AL25" s="516">
        <v>0</v>
      </c>
      <c r="AM25" s="1697">
        <f t="shared" si="12"/>
        <v>5</v>
      </c>
    </row>
    <row r="26" spans="1:39" s="9" customFormat="1" ht="16.5" customHeight="1" thickBot="1">
      <c r="A26" s="1062"/>
      <c r="B26" s="2202" t="s">
        <v>406</v>
      </c>
      <c r="C26" s="2203"/>
      <c r="D26" s="519">
        <v>0</v>
      </c>
      <c r="E26" s="518">
        <v>48</v>
      </c>
      <c r="F26" s="1679">
        <f>SUM(D26:E26)</f>
        <v>48</v>
      </c>
      <c r="G26" s="519">
        <v>0</v>
      </c>
      <c r="H26" s="518">
        <v>48</v>
      </c>
      <c r="I26" s="1679">
        <f>SUM(G26:H26)</f>
        <v>48</v>
      </c>
      <c r="J26" s="519">
        <v>0</v>
      </c>
      <c r="K26" s="518">
        <v>37</v>
      </c>
      <c r="L26" s="1679">
        <f>SUM(J26:K26)</f>
        <v>37</v>
      </c>
      <c r="M26" s="1680">
        <f t="shared" si="9"/>
        <v>0</v>
      </c>
      <c r="N26" s="1681"/>
      <c r="O26" s="1679">
        <f t="shared" si="7"/>
        <v>133</v>
      </c>
      <c r="P26" s="1682"/>
      <c r="Q26" s="1683">
        <f t="shared" si="8"/>
        <v>133</v>
      </c>
      <c r="R26" s="1089" t="s">
        <v>407</v>
      </c>
      <c r="S26" s="1649">
        <f>SUM(S20:S25)</f>
        <v>0</v>
      </c>
      <c r="T26" s="1698">
        <f t="shared" ref="T26:AL26" si="13">SUM(T20:T25)</f>
        <v>1</v>
      </c>
      <c r="U26" s="1698">
        <f t="shared" si="13"/>
        <v>3</v>
      </c>
      <c r="V26" s="1698">
        <f t="shared" si="13"/>
        <v>0</v>
      </c>
      <c r="W26" s="1698">
        <f t="shared" si="13"/>
        <v>0</v>
      </c>
      <c r="X26" s="1698">
        <f t="shared" si="13"/>
        <v>69</v>
      </c>
      <c r="Y26" s="1699">
        <f t="shared" si="13"/>
        <v>0</v>
      </c>
      <c r="Z26" s="1698">
        <f t="shared" si="13"/>
        <v>2</v>
      </c>
      <c r="AA26" s="1698">
        <f t="shared" si="13"/>
        <v>1</v>
      </c>
      <c r="AB26" s="1698">
        <f t="shared" si="13"/>
        <v>0</v>
      </c>
      <c r="AC26" s="1668">
        <f t="shared" si="13"/>
        <v>39</v>
      </c>
      <c r="AD26" s="1668">
        <f t="shared" si="11"/>
        <v>115</v>
      </c>
      <c r="AE26" s="1649">
        <f t="shared" si="13"/>
        <v>13</v>
      </c>
      <c r="AF26" s="1698">
        <f t="shared" si="13"/>
        <v>0</v>
      </c>
      <c r="AG26" s="1698">
        <f t="shared" si="13"/>
        <v>0</v>
      </c>
      <c r="AH26" s="1698">
        <f t="shared" si="13"/>
        <v>0</v>
      </c>
      <c r="AI26" s="1698">
        <f t="shared" si="13"/>
        <v>1</v>
      </c>
      <c r="AJ26" s="1698">
        <f t="shared" si="13"/>
        <v>0</v>
      </c>
      <c r="AK26" s="1698">
        <f t="shared" si="13"/>
        <v>0</v>
      </c>
      <c r="AL26" s="1668">
        <f t="shared" si="13"/>
        <v>17</v>
      </c>
      <c r="AM26" s="1700">
        <f t="shared" si="12"/>
        <v>31</v>
      </c>
    </row>
    <row r="27" spans="1:39" s="9" customFormat="1" ht="20.25" customHeight="1">
      <c r="A27" s="1062"/>
      <c r="B27" s="2204" t="s">
        <v>408</v>
      </c>
      <c r="C27" s="2205"/>
      <c r="D27" s="519">
        <v>0</v>
      </c>
      <c r="E27" s="518">
        <v>66</v>
      </c>
      <c r="F27" s="1679">
        <f>SUM(D27:E27)</f>
        <v>66</v>
      </c>
      <c r="G27" s="519">
        <v>0</v>
      </c>
      <c r="H27" s="518">
        <v>59</v>
      </c>
      <c r="I27" s="1679">
        <f>SUM(G27:H27)</f>
        <v>59</v>
      </c>
      <c r="J27" s="519">
        <v>0</v>
      </c>
      <c r="K27" s="518">
        <v>54</v>
      </c>
      <c r="L27" s="1679">
        <f>SUM(J27:K27)</f>
        <v>54</v>
      </c>
      <c r="M27" s="1680">
        <f t="shared" si="9"/>
        <v>0</v>
      </c>
      <c r="N27" s="1681"/>
      <c r="O27" s="1679">
        <f t="shared" si="7"/>
        <v>179</v>
      </c>
      <c r="P27" s="1682"/>
      <c r="Q27" s="1683">
        <f t="shared" si="8"/>
        <v>179</v>
      </c>
      <c r="R27" s="1088" t="s">
        <v>409</v>
      </c>
      <c r="S27" s="1"/>
      <c r="T27" s="512"/>
      <c r="U27" s="512"/>
      <c r="V27" s="512"/>
      <c r="W27" s="512"/>
      <c r="X27" s="512"/>
      <c r="Y27" s="520"/>
      <c r="Z27" s="512"/>
      <c r="AA27" s="512"/>
      <c r="AB27" s="512"/>
      <c r="AC27" s="513"/>
      <c r="AD27" s="1652"/>
      <c r="AE27" s="1"/>
      <c r="AF27" s="512"/>
      <c r="AG27" s="512"/>
      <c r="AH27" s="512"/>
      <c r="AI27" s="512"/>
      <c r="AJ27" s="512"/>
      <c r="AK27" s="512"/>
      <c r="AL27" s="513"/>
      <c r="AM27" s="1657"/>
    </row>
    <row r="28" spans="1:39" s="9" customFormat="1" ht="16.5" customHeight="1">
      <c r="A28" s="1062"/>
      <c r="B28" s="2194" t="s">
        <v>410</v>
      </c>
      <c r="C28" s="2195"/>
      <c r="D28" s="519">
        <v>0</v>
      </c>
      <c r="E28" s="518">
        <v>76</v>
      </c>
      <c r="F28" s="1679">
        <f t="shared" ref="F28:F47" si="14">SUM(D28:E28)</f>
        <v>76</v>
      </c>
      <c r="G28" s="519">
        <v>0</v>
      </c>
      <c r="H28" s="518">
        <v>81</v>
      </c>
      <c r="I28" s="1679">
        <f t="shared" ref="I28:I47" si="15">SUM(G28:H28)</f>
        <v>81</v>
      </c>
      <c r="J28" s="519">
        <v>0</v>
      </c>
      <c r="K28" s="518">
        <v>78</v>
      </c>
      <c r="L28" s="1679">
        <f t="shared" ref="L28:L46" si="16">SUM(J28:K28)</f>
        <v>78</v>
      </c>
      <c r="M28" s="1680">
        <f t="shared" si="9"/>
        <v>0</v>
      </c>
      <c r="N28" s="521">
        <v>153</v>
      </c>
      <c r="O28" s="1679">
        <f t="shared" si="7"/>
        <v>235</v>
      </c>
      <c r="P28" s="1701">
        <f>N28</f>
        <v>153</v>
      </c>
      <c r="Q28" s="1683">
        <f t="shared" si="8"/>
        <v>235</v>
      </c>
      <c r="R28" s="1088" t="s">
        <v>377</v>
      </c>
      <c r="S28" s="1">
        <v>1</v>
      </c>
      <c r="T28" s="512">
        <v>0</v>
      </c>
      <c r="U28" s="512">
        <v>1</v>
      </c>
      <c r="V28" s="512">
        <v>1</v>
      </c>
      <c r="W28" s="512">
        <v>0</v>
      </c>
      <c r="X28" s="512">
        <v>24</v>
      </c>
      <c r="Y28" s="512">
        <v>0</v>
      </c>
      <c r="Z28" s="512">
        <v>1</v>
      </c>
      <c r="AA28" s="512">
        <v>1</v>
      </c>
      <c r="AB28" s="512">
        <v>0</v>
      </c>
      <c r="AC28" s="513">
        <v>25</v>
      </c>
      <c r="AD28" s="1652">
        <f t="shared" ref="AD28:AD37" si="17">SUM(S28:AC28)</f>
        <v>54</v>
      </c>
      <c r="AE28" s="1">
        <v>9</v>
      </c>
      <c r="AF28" s="512">
        <v>1</v>
      </c>
      <c r="AG28" s="512">
        <v>2</v>
      </c>
      <c r="AH28" s="512">
        <v>0</v>
      </c>
      <c r="AI28" s="512">
        <v>0</v>
      </c>
      <c r="AJ28" s="512">
        <v>0</v>
      </c>
      <c r="AK28" s="512">
        <v>1</v>
      </c>
      <c r="AL28" s="513">
        <v>4</v>
      </c>
      <c r="AM28" s="1657">
        <f t="shared" ref="AM28:AM37" si="18">SUM(AE28:AL28)</f>
        <v>17</v>
      </c>
    </row>
    <row r="29" spans="1:39" s="9" customFormat="1" ht="16.5" customHeight="1">
      <c r="A29" s="506"/>
      <c r="B29" s="2196" t="s">
        <v>11</v>
      </c>
      <c r="C29" s="2197"/>
      <c r="D29" s="1684">
        <f t="shared" ref="D29:M29" si="19">SUM(D22:D28)</f>
        <v>0</v>
      </c>
      <c r="E29" s="1685">
        <f t="shared" si="19"/>
        <v>326</v>
      </c>
      <c r="F29" s="1686">
        <f t="shared" si="19"/>
        <v>326</v>
      </c>
      <c r="G29" s="1684">
        <f t="shared" si="19"/>
        <v>0</v>
      </c>
      <c r="H29" s="1685">
        <f t="shared" si="19"/>
        <v>278</v>
      </c>
      <c r="I29" s="1686">
        <f t="shared" si="19"/>
        <v>278</v>
      </c>
      <c r="J29" s="1684">
        <f t="shared" si="19"/>
        <v>0</v>
      </c>
      <c r="K29" s="1685">
        <f t="shared" si="19"/>
        <v>282</v>
      </c>
      <c r="L29" s="1686">
        <f t="shared" si="19"/>
        <v>282</v>
      </c>
      <c r="M29" s="1684">
        <f t="shared" si="19"/>
        <v>0</v>
      </c>
      <c r="N29" s="1702">
        <f>SUM(N22:N28)</f>
        <v>153</v>
      </c>
      <c r="O29" s="1686">
        <f>SUM(O22:O28)</f>
        <v>886</v>
      </c>
      <c r="P29" s="1702">
        <f>SUM(P22:P28)</f>
        <v>153</v>
      </c>
      <c r="Q29" s="1689">
        <f>SUM(Q22:Q28)</f>
        <v>886</v>
      </c>
      <c r="R29" s="1088" t="s">
        <v>376</v>
      </c>
      <c r="S29" s="1">
        <v>1</v>
      </c>
      <c r="T29" s="512">
        <v>0</v>
      </c>
      <c r="U29" s="512">
        <v>1</v>
      </c>
      <c r="V29" s="512">
        <v>0</v>
      </c>
      <c r="W29" s="512">
        <v>0</v>
      </c>
      <c r="X29" s="512">
        <v>58</v>
      </c>
      <c r="Y29" s="512">
        <v>0</v>
      </c>
      <c r="Z29" s="512">
        <v>3</v>
      </c>
      <c r="AA29" s="512">
        <v>0</v>
      </c>
      <c r="AB29" s="512">
        <v>0</v>
      </c>
      <c r="AC29" s="513">
        <v>10</v>
      </c>
      <c r="AD29" s="1652">
        <f t="shared" si="17"/>
        <v>73</v>
      </c>
      <c r="AE29" s="1">
        <v>11</v>
      </c>
      <c r="AF29" s="512">
        <v>1</v>
      </c>
      <c r="AG29" s="512">
        <v>0</v>
      </c>
      <c r="AH29" s="512">
        <v>2</v>
      </c>
      <c r="AI29" s="512">
        <v>0</v>
      </c>
      <c r="AJ29" s="512">
        <v>0</v>
      </c>
      <c r="AK29" s="512">
        <v>0</v>
      </c>
      <c r="AL29" s="513">
        <v>1</v>
      </c>
      <c r="AM29" s="1657">
        <f t="shared" si="18"/>
        <v>15</v>
      </c>
    </row>
    <row r="30" spans="1:39" s="9" customFormat="1" ht="16.5" customHeight="1">
      <c r="A30" s="1062" t="s">
        <v>411</v>
      </c>
      <c r="B30" s="2206" t="s">
        <v>52</v>
      </c>
      <c r="C30" s="2207"/>
      <c r="D30" s="519">
        <v>49</v>
      </c>
      <c r="E30" s="518">
        <v>37</v>
      </c>
      <c r="F30" s="1679">
        <f t="shared" si="14"/>
        <v>86</v>
      </c>
      <c r="G30" s="519">
        <v>59</v>
      </c>
      <c r="H30" s="518">
        <v>47</v>
      </c>
      <c r="I30" s="1679">
        <f>SUM(G30:H30)</f>
        <v>106</v>
      </c>
      <c r="J30" s="519">
        <v>55</v>
      </c>
      <c r="K30" s="518">
        <v>31</v>
      </c>
      <c r="L30" s="1679">
        <f>SUM(J30:K30)</f>
        <v>86</v>
      </c>
      <c r="M30" s="1680">
        <f>SUM(D30,G30,J30)</f>
        <v>163</v>
      </c>
      <c r="N30" s="1681"/>
      <c r="O30" s="1679">
        <f>SUM(E30,H30,K30)</f>
        <v>115</v>
      </c>
      <c r="P30" s="1682"/>
      <c r="Q30" s="1683">
        <f>SUM(F30,I30,L30)</f>
        <v>278</v>
      </c>
      <c r="R30" s="1088" t="s">
        <v>404</v>
      </c>
      <c r="S30" s="1">
        <v>1</v>
      </c>
      <c r="T30" s="512">
        <v>0</v>
      </c>
      <c r="U30" s="512">
        <v>2</v>
      </c>
      <c r="V30" s="512">
        <v>0</v>
      </c>
      <c r="W30" s="512">
        <v>0</v>
      </c>
      <c r="X30" s="512">
        <v>61</v>
      </c>
      <c r="Y30" s="522">
        <v>3</v>
      </c>
      <c r="Z30" s="512">
        <v>2</v>
      </c>
      <c r="AA30" s="512">
        <v>0</v>
      </c>
      <c r="AB30" s="512">
        <v>0</v>
      </c>
      <c r="AC30" s="513">
        <v>1</v>
      </c>
      <c r="AD30" s="1652">
        <f t="shared" si="17"/>
        <v>70</v>
      </c>
      <c r="AE30" s="1">
        <v>6</v>
      </c>
      <c r="AF30" s="512">
        <v>1</v>
      </c>
      <c r="AG30" s="512">
        <v>0</v>
      </c>
      <c r="AH30" s="512">
        <v>0</v>
      </c>
      <c r="AI30" s="512">
        <v>0</v>
      </c>
      <c r="AJ30" s="512">
        <v>0</v>
      </c>
      <c r="AK30" s="512">
        <v>0</v>
      </c>
      <c r="AL30" s="513">
        <v>3</v>
      </c>
      <c r="AM30" s="1657">
        <f t="shared" si="18"/>
        <v>10</v>
      </c>
    </row>
    <row r="31" spans="1:39" s="9" customFormat="1" ht="16.5" customHeight="1">
      <c r="A31" s="1062"/>
      <c r="B31" s="2194" t="s">
        <v>53</v>
      </c>
      <c r="C31" s="2195"/>
      <c r="D31" s="519">
        <v>69</v>
      </c>
      <c r="E31" s="518">
        <v>57</v>
      </c>
      <c r="F31" s="1679">
        <f t="shared" si="14"/>
        <v>126</v>
      </c>
      <c r="G31" s="519">
        <v>71</v>
      </c>
      <c r="H31" s="518">
        <v>54</v>
      </c>
      <c r="I31" s="1679">
        <f>SUM(G31:H31)</f>
        <v>125</v>
      </c>
      <c r="J31" s="519">
        <v>63</v>
      </c>
      <c r="K31" s="518">
        <v>58</v>
      </c>
      <c r="L31" s="1679">
        <f>SUM(J31:K31)</f>
        <v>121</v>
      </c>
      <c r="M31" s="1680">
        <f>SUM(D31,G31,J31)</f>
        <v>203</v>
      </c>
      <c r="N31" s="1681"/>
      <c r="O31" s="1679">
        <f>SUM(E31,H31,K31)</f>
        <v>169</v>
      </c>
      <c r="P31" s="1682"/>
      <c r="Q31" s="1683">
        <f>SUM(F31,I31,L31)</f>
        <v>372</v>
      </c>
      <c r="R31" s="1088" t="s">
        <v>411</v>
      </c>
      <c r="S31" s="1">
        <v>1</v>
      </c>
      <c r="T31" s="512">
        <v>0</v>
      </c>
      <c r="U31" s="512">
        <v>1</v>
      </c>
      <c r="V31" s="512">
        <v>0</v>
      </c>
      <c r="W31" s="512">
        <v>0</v>
      </c>
      <c r="X31" s="512">
        <v>37</v>
      </c>
      <c r="Y31" s="512">
        <v>0</v>
      </c>
      <c r="Z31" s="512">
        <v>1</v>
      </c>
      <c r="AA31" s="512">
        <v>0</v>
      </c>
      <c r="AB31" s="512">
        <v>0</v>
      </c>
      <c r="AC31" s="513">
        <v>12</v>
      </c>
      <c r="AD31" s="1652">
        <f t="shared" si="17"/>
        <v>52</v>
      </c>
      <c r="AE31" s="1">
        <v>9</v>
      </c>
      <c r="AF31" s="512">
        <v>1</v>
      </c>
      <c r="AG31" s="512">
        <v>1</v>
      </c>
      <c r="AH31" s="512">
        <v>2</v>
      </c>
      <c r="AI31" s="512">
        <v>0</v>
      </c>
      <c r="AJ31" s="512">
        <v>0</v>
      </c>
      <c r="AK31" s="512">
        <v>1</v>
      </c>
      <c r="AL31" s="513">
        <v>1</v>
      </c>
      <c r="AM31" s="1657">
        <f t="shared" si="18"/>
        <v>15</v>
      </c>
    </row>
    <row r="32" spans="1:39" s="9" customFormat="1" ht="16.5" customHeight="1">
      <c r="A32" s="506"/>
      <c r="B32" s="2196" t="s">
        <v>54</v>
      </c>
      <c r="C32" s="2197"/>
      <c r="D32" s="1684">
        <f t="shared" ref="D32:Q32" si="20">SUM(D30:D31)</f>
        <v>118</v>
      </c>
      <c r="E32" s="1685">
        <f t="shared" si="20"/>
        <v>94</v>
      </c>
      <c r="F32" s="1686">
        <f t="shared" si="20"/>
        <v>212</v>
      </c>
      <c r="G32" s="1684">
        <f t="shared" si="20"/>
        <v>130</v>
      </c>
      <c r="H32" s="1685">
        <f t="shared" si="20"/>
        <v>101</v>
      </c>
      <c r="I32" s="1686">
        <f t="shared" si="20"/>
        <v>231</v>
      </c>
      <c r="J32" s="1684">
        <f t="shared" si="20"/>
        <v>118</v>
      </c>
      <c r="K32" s="1685">
        <f t="shared" si="20"/>
        <v>89</v>
      </c>
      <c r="L32" s="1686">
        <f t="shared" si="20"/>
        <v>207</v>
      </c>
      <c r="M32" s="1684">
        <f t="shared" si="20"/>
        <v>366</v>
      </c>
      <c r="N32" s="1703">
        <f t="shared" si="20"/>
        <v>0</v>
      </c>
      <c r="O32" s="1686">
        <f t="shared" si="20"/>
        <v>284</v>
      </c>
      <c r="P32" s="1703">
        <f t="shared" si="20"/>
        <v>0</v>
      </c>
      <c r="Q32" s="1689">
        <f t="shared" si="20"/>
        <v>650</v>
      </c>
      <c r="R32" s="1088" t="s">
        <v>412</v>
      </c>
      <c r="S32" s="1">
        <v>1</v>
      </c>
      <c r="T32" s="512">
        <v>1</v>
      </c>
      <c r="U32" s="512">
        <v>1</v>
      </c>
      <c r="V32" s="512">
        <v>0</v>
      </c>
      <c r="W32" s="512">
        <v>0</v>
      </c>
      <c r="X32" s="512">
        <v>41</v>
      </c>
      <c r="Y32" s="522">
        <v>3</v>
      </c>
      <c r="Z32" s="512">
        <v>1</v>
      </c>
      <c r="AA32" s="512">
        <v>0</v>
      </c>
      <c r="AB32" s="512">
        <v>0</v>
      </c>
      <c r="AC32" s="513">
        <v>4</v>
      </c>
      <c r="AD32" s="1652">
        <f t="shared" si="17"/>
        <v>52</v>
      </c>
      <c r="AE32" s="1">
        <v>7</v>
      </c>
      <c r="AF32" s="512">
        <v>0</v>
      </c>
      <c r="AG32" s="512">
        <v>3</v>
      </c>
      <c r="AH32" s="512">
        <v>1</v>
      </c>
      <c r="AI32" s="512">
        <v>0</v>
      </c>
      <c r="AJ32" s="512">
        <v>0</v>
      </c>
      <c r="AK32" s="512">
        <v>0</v>
      </c>
      <c r="AL32" s="513">
        <v>0</v>
      </c>
      <c r="AM32" s="1657">
        <f t="shared" si="18"/>
        <v>11</v>
      </c>
    </row>
    <row r="33" spans="1:39" s="9" customFormat="1" ht="16.5" customHeight="1">
      <c r="A33" s="1062" t="s">
        <v>412</v>
      </c>
      <c r="B33" s="2206" t="s">
        <v>413</v>
      </c>
      <c r="C33" s="2207"/>
      <c r="D33" s="519">
        <v>25</v>
      </c>
      <c r="E33" s="518">
        <v>0</v>
      </c>
      <c r="F33" s="1679">
        <f t="shared" si="14"/>
        <v>25</v>
      </c>
      <c r="G33" s="519">
        <v>41</v>
      </c>
      <c r="H33" s="518">
        <v>0</v>
      </c>
      <c r="I33" s="1679">
        <f t="shared" si="15"/>
        <v>41</v>
      </c>
      <c r="J33" s="519">
        <v>36</v>
      </c>
      <c r="K33" s="518">
        <v>0</v>
      </c>
      <c r="L33" s="1679">
        <f t="shared" si="16"/>
        <v>36</v>
      </c>
      <c r="M33" s="1680">
        <f>SUM(D33,G33,J33)</f>
        <v>102</v>
      </c>
      <c r="N33" s="1681"/>
      <c r="O33" s="1679">
        <f>SUM(E33,H33,K33)</f>
        <v>0</v>
      </c>
      <c r="P33" s="1682"/>
      <c r="Q33" s="1683">
        <f>SUM(F33,I33,L33)</f>
        <v>102</v>
      </c>
      <c r="R33" s="1088" t="s">
        <v>414</v>
      </c>
      <c r="S33" s="1">
        <v>1</v>
      </c>
      <c r="T33" s="512">
        <v>0</v>
      </c>
      <c r="U33" s="512">
        <v>1</v>
      </c>
      <c r="V33" s="512">
        <v>0</v>
      </c>
      <c r="W33" s="512">
        <v>0</v>
      </c>
      <c r="X33" s="512">
        <v>31</v>
      </c>
      <c r="Y33" s="522">
        <v>3</v>
      </c>
      <c r="Z33" s="512">
        <v>1</v>
      </c>
      <c r="AA33" s="512">
        <v>0</v>
      </c>
      <c r="AB33" s="512">
        <v>0</v>
      </c>
      <c r="AC33" s="513">
        <v>0</v>
      </c>
      <c r="AD33" s="1652">
        <f t="shared" si="17"/>
        <v>37</v>
      </c>
      <c r="AE33" s="1">
        <v>5</v>
      </c>
      <c r="AF33" s="512">
        <v>0</v>
      </c>
      <c r="AG33" s="512">
        <v>5</v>
      </c>
      <c r="AH33" s="512">
        <v>0</v>
      </c>
      <c r="AI33" s="512">
        <v>0</v>
      </c>
      <c r="AJ33" s="512">
        <v>0</v>
      </c>
      <c r="AK33" s="512">
        <v>0</v>
      </c>
      <c r="AL33" s="513">
        <v>0</v>
      </c>
      <c r="AM33" s="1657">
        <f t="shared" si="18"/>
        <v>10</v>
      </c>
    </row>
    <row r="34" spans="1:39" s="9" customFormat="1" ht="16.5" customHeight="1">
      <c r="A34" s="1062"/>
      <c r="B34" s="2194" t="s">
        <v>415</v>
      </c>
      <c r="C34" s="2195"/>
      <c r="D34" s="519">
        <v>31</v>
      </c>
      <c r="E34" s="518">
        <v>0</v>
      </c>
      <c r="F34" s="1679">
        <f t="shared" si="14"/>
        <v>31</v>
      </c>
      <c r="G34" s="519">
        <v>33</v>
      </c>
      <c r="H34" s="518">
        <v>1</v>
      </c>
      <c r="I34" s="1679">
        <f t="shared" si="15"/>
        <v>34</v>
      </c>
      <c r="J34" s="519">
        <v>42</v>
      </c>
      <c r="K34" s="518">
        <v>0</v>
      </c>
      <c r="L34" s="1679">
        <f t="shared" si="16"/>
        <v>42</v>
      </c>
      <c r="M34" s="1680">
        <f t="shared" si="9"/>
        <v>106</v>
      </c>
      <c r="N34" s="1704"/>
      <c r="O34" s="1679">
        <f t="shared" si="7"/>
        <v>1</v>
      </c>
      <c r="P34" s="1705"/>
      <c r="Q34" s="1683">
        <f t="shared" si="8"/>
        <v>107</v>
      </c>
      <c r="R34" s="1088" t="s">
        <v>381</v>
      </c>
      <c r="S34" s="1">
        <v>1</v>
      </c>
      <c r="T34" s="512">
        <v>0</v>
      </c>
      <c r="U34" s="512">
        <v>1</v>
      </c>
      <c r="V34" s="512">
        <v>2</v>
      </c>
      <c r="W34" s="512">
        <v>0</v>
      </c>
      <c r="X34" s="512">
        <v>35</v>
      </c>
      <c r="Y34" s="512">
        <v>0</v>
      </c>
      <c r="Z34" s="512">
        <v>0</v>
      </c>
      <c r="AA34" s="512">
        <v>0</v>
      </c>
      <c r="AB34" s="512">
        <v>0</v>
      </c>
      <c r="AC34" s="513">
        <v>4</v>
      </c>
      <c r="AD34" s="1652">
        <f t="shared" si="17"/>
        <v>43</v>
      </c>
      <c r="AE34" s="1">
        <v>9</v>
      </c>
      <c r="AF34" s="512">
        <v>0</v>
      </c>
      <c r="AG34" s="512">
        <v>0</v>
      </c>
      <c r="AH34" s="512">
        <v>0</v>
      </c>
      <c r="AI34" s="512">
        <v>0</v>
      </c>
      <c r="AJ34" s="512">
        <v>0</v>
      </c>
      <c r="AK34" s="512">
        <v>0</v>
      </c>
      <c r="AL34" s="513">
        <v>15</v>
      </c>
      <c r="AM34" s="1657">
        <f t="shared" si="18"/>
        <v>24</v>
      </c>
    </row>
    <row r="35" spans="1:39" s="9" customFormat="1" ht="16.5" customHeight="1">
      <c r="A35" s="1062"/>
      <c r="B35" s="2194" t="s">
        <v>357</v>
      </c>
      <c r="C35" s="2195"/>
      <c r="D35" s="519">
        <v>28</v>
      </c>
      <c r="E35" s="518">
        <v>3</v>
      </c>
      <c r="F35" s="1679">
        <f t="shared" si="14"/>
        <v>31</v>
      </c>
      <c r="G35" s="519">
        <v>34</v>
      </c>
      <c r="H35" s="518">
        <v>2</v>
      </c>
      <c r="I35" s="1679">
        <f t="shared" si="15"/>
        <v>36</v>
      </c>
      <c r="J35" s="519">
        <v>44</v>
      </c>
      <c r="K35" s="518">
        <v>0</v>
      </c>
      <c r="L35" s="1679">
        <f t="shared" si="16"/>
        <v>44</v>
      </c>
      <c r="M35" s="1680">
        <f t="shared" si="9"/>
        <v>106</v>
      </c>
      <c r="N35" s="1704"/>
      <c r="O35" s="1679">
        <f t="shared" si="7"/>
        <v>5</v>
      </c>
      <c r="P35" s="1705"/>
      <c r="Q35" s="1683">
        <f t="shared" si="8"/>
        <v>111</v>
      </c>
      <c r="R35" s="1088" t="s">
        <v>383</v>
      </c>
      <c r="S35" s="1">
        <v>1</v>
      </c>
      <c r="T35" s="512">
        <v>0</v>
      </c>
      <c r="U35" s="512">
        <v>2</v>
      </c>
      <c r="V35" s="512">
        <v>1</v>
      </c>
      <c r="W35" s="512">
        <v>0</v>
      </c>
      <c r="X35" s="512">
        <v>23</v>
      </c>
      <c r="Y35" s="512">
        <v>0</v>
      </c>
      <c r="Z35" s="512">
        <v>1</v>
      </c>
      <c r="AA35" s="512">
        <v>0</v>
      </c>
      <c r="AB35" s="512">
        <v>0</v>
      </c>
      <c r="AC35" s="513">
        <v>4</v>
      </c>
      <c r="AD35" s="1652">
        <f t="shared" si="17"/>
        <v>32</v>
      </c>
      <c r="AE35" s="1">
        <v>4</v>
      </c>
      <c r="AF35" s="512">
        <v>0</v>
      </c>
      <c r="AG35" s="512">
        <v>0</v>
      </c>
      <c r="AH35" s="512">
        <v>0</v>
      </c>
      <c r="AI35" s="512">
        <v>0</v>
      </c>
      <c r="AJ35" s="512">
        <v>0</v>
      </c>
      <c r="AK35" s="512">
        <v>0</v>
      </c>
      <c r="AL35" s="513">
        <v>0</v>
      </c>
      <c r="AM35" s="1657">
        <f t="shared" si="18"/>
        <v>4</v>
      </c>
    </row>
    <row r="36" spans="1:39" s="9" customFormat="1" ht="16.5" customHeight="1">
      <c r="A36" s="1062"/>
      <c r="B36" s="2194" t="s">
        <v>416</v>
      </c>
      <c r="C36" s="2195"/>
      <c r="D36" s="519">
        <v>14</v>
      </c>
      <c r="E36" s="518">
        <v>0</v>
      </c>
      <c r="F36" s="1679">
        <f t="shared" si="14"/>
        <v>14</v>
      </c>
      <c r="G36" s="519">
        <v>15</v>
      </c>
      <c r="H36" s="518">
        <v>0</v>
      </c>
      <c r="I36" s="1679">
        <f t="shared" si="15"/>
        <v>15</v>
      </c>
      <c r="J36" s="519">
        <v>24</v>
      </c>
      <c r="K36" s="518">
        <v>0</v>
      </c>
      <c r="L36" s="1679">
        <f t="shared" si="16"/>
        <v>24</v>
      </c>
      <c r="M36" s="1680">
        <f t="shared" si="9"/>
        <v>53</v>
      </c>
      <c r="N36" s="1704"/>
      <c r="O36" s="1679">
        <f t="shared" si="7"/>
        <v>0</v>
      </c>
      <c r="P36" s="1705"/>
      <c r="Q36" s="1683">
        <f t="shared" si="8"/>
        <v>53</v>
      </c>
      <c r="R36" s="514" t="s">
        <v>385</v>
      </c>
      <c r="S36" s="517">
        <v>1</v>
      </c>
      <c r="T36" s="515">
        <v>0</v>
      </c>
      <c r="U36" s="515">
        <v>2</v>
      </c>
      <c r="V36" s="515">
        <v>0</v>
      </c>
      <c r="W36" s="515">
        <v>0</v>
      </c>
      <c r="X36" s="515">
        <v>31</v>
      </c>
      <c r="Y36" s="515">
        <v>0</v>
      </c>
      <c r="Z36" s="515">
        <v>1</v>
      </c>
      <c r="AA36" s="515">
        <v>0</v>
      </c>
      <c r="AB36" s="515">
        <v>0</v>
      </c>
      <c r="AC36" s="516">
        <v>15</v>
      </c>
      <c r="AD36" s="1696">
        <f t="shared" si="17"/>
        <v>50</v>
      </c>
      <c r="AE36" s="517">
        <v>7</v>
      </c>
      <c r="AF36" s="515">
        <v>1</v>
      </c>
      <c r="AG36" s="515">
        <v>0</v>
      </c>
      <c r="AH36" s="515">
        <v>1</v>
      </c>
      <c r="AI36" s="515">
        <v>0</v>
      </c>
      <c r="AJ36" s="515">
        <v>0</v>
      </c>
      <c r="AK36" s="515">
        <v>0</v>
      </c>
      <c r="AL36" s="516">
        <v>0</v>
      </c>
      <c r="AM36" s="1697">
        <f t="shared" si="18"/>
        <v>9</v>
      </c>
    </row>
    <row r="37" spans="1:39" s="9" customFormat="1" ht="16.5" customHeight="1" thickBot="1">
      <c r="A37" s="1062"/>
      <c r="B37" s="2194" t="s">
        <v>417</v>
      </c>
      <c r="C37" s="2195"/>
      <c r="D37" s="519">
        <v>52</v>
      </c>
      <c r="E37" s="518">
        <v>2</v>
      </c>
      <c r="F37" s="1679">
        <f t="shared" si="14"/>
        <v>54</v>
      </c>
      <c r="G37" s="519">
        <v>60</v>
      </c>
      <c r="H37" s="518">
        <v>0</v>
      </c>
      <c r="I37" s="1679">
        <f t="shared" si="15"/>
        <v>60</v>
      </c>
      <c r="J37" s="519">
        <v>47</v>
      </c>
      <c r="K37" s="518">
        <v>2</v>
      </c>
      <c r="L37" s="1679">
        <f t="shared" si="16"/>
        <v>49</v>
      </c>
      <c r="M37" s="1680">
        <f t="shared" si="9"/>
        <v>159</v>
      </c>
      <c r="N37" s="1704"/>
      <c r="O37" s="1679">
        <f t="shared" si="7"/>
        <v>4</v>
      </c>
      <c r="P37" s="1705"/>
      <c r="Q37" s="1683">
        <f t="shared" si="8"/>
        <v>163</v>
      </c>
      <c r="R37" s="1089" t="s">
        <v>418</v>
      </c>
      <c r="S37" s="1649">
        <f>SUM(S28:S36)</f>
        <v>9</v>
      </c>
      <c r="T37" s="1698">
        <f t="shared" ref="T37:AL37" si="21">SUM(T28:T36)</f>
        <v>1</v>
      </c>
      <c r="U37" s="1698">
        <f t="shared" si="21"/>
        <v>12</v>
      </c>
      <c r="V37" s="1698">
        <f t="shared" si="21"/>
        <v>4</v>
      </c>
      <c r="W37" s="1698">
        <f t="shared" si="21"/>
        <v>0</v>
      </c>
      <c r="X37" s="1698">
        <f t="shared" si="21"/>
        <v>341</v>
      </c>
      <c r="Y37" s="1699">
        <f t="shared" si="21"/>
        <v>9</v>
      </c>
      <c r="Z37" s="1698">
        <f t="shared" si="21"/>
        <v>11</v>
      </c>
      <c r="AA37" s="1698">
        <f t="shared" si="21"/>
        <v>1</v>
      </c>
      <c r="AB37" s="1698">
        <f t="shared" si="21"/>
        <v>0</v>
      </c>
      <c r="AC37" s="1668">
        <f t="shared" si="21"/>
        <v>75</v>
      </c>
      <c r="AD37" s="1668">
        <f t="shared" si="17"/>
        <v>463</v>
      </c>
      <c r="AE37" s="1649">
        <f t="shared" si="21"/>
        <v>67</v>
      </c>
      <c r="AF37" s="1698">
        <f t="shared" si="21"/>
        <v>5</v>
      </c>
      <c r="AG37" s="1698">
        <f t="shared" si="21"/>
        <v>11</v>
      </c>
      <c r="AH37" s="1698">
        <f t="shared" si="21"/>
        <v>6</v>
      </c>
      <c r="AI37" s="1698">
        <f t="shared" si="21"/>
        <v>0</v>
      </c>
      <c r="AJ37" s="1698">
        <f t="shared" si="21"/>
        <v>0</v>
      </c>
      <c r="AK37" s="1698">
        <f t="shared" si="21"/>
        <v>2</v>
      </c>
      <c r="AL37" s="1668">
        <f t="shared" si="21"/>
        <v>24</v>
      </c>
      <c r="AM37" s="1700">
        <f t="shared" si="18"/>
        <v>115</v>
      </c>
    </row>
    <row r="38" spans="1:39" s="9" customFormat="1" ht="16.5" customHeight="1">
      <c r="A38" s="1062"/>
      <c r="B38" s="2194" t="s">
        <v>419</v>
      </c>
      <c r="C38" s="2195"/>
      <c r="D38" s="519">
        <v>13</v>
      </c>
      <c r="E38" s="518">
        <v>1</v>
      </c>
      <c r="F38" s="1679">
        <f t="shared" si="14"/>
        <v>14</v>
      </c>
      <c r="G38" s="519">
        <v>8</v>
      </c>
      <c r="H38" s="518">
        <v>0</v>
      </c>
      <c r="I38" s="1679">
        <f t="shared" si="15"/>
        <v>8</v>
      </c>
      <c r="J38" s="519">
        <v>11</v>
      </c>
      <c r="K38" s="518">
        <v>0</v>
      </c>
      <c r="L38" s="1679">
        <f t="shared" si="16"/>
        <v>11</v>
      </c>
      <c r="M38" s="1680">
        <f t="shared" si="9"/>
        <v>32</v>
      </c>
      <c r="N38" s="1704"/>
      <c r="O38" s="1679">
        <f t="shared" si="7"/>
        <v>1</v>
      </c>
      <c r="P38" s="1705"/>
      <c r="Q38" s="1683">
        <f t="shared" si="8"/>
        <v>33</v>
      </c>
      <c r="R38" s="1087" t="s">
        <v>420</v>
      </c>
      <c r="S38" s="523"/>
      <c r="T38" s="524"/>
      <c r="U38" s="524"/>
      <c r="V38" s="524"/>
      <c r="W38" s="524"/>
      <c r="X38" s="524"/>
      <c r="Y38" s="525"/>
      <c r="Z38" s="524"/>
      <c r="AA38" s="524"/>
      <c r="AB38" s="524"/>
      <c r="AC38" s="526"/>
      <c r="AD38" s="1706"/>
      <c r="AE38" s="527"/>
      <c r="AF38" s="524"/>
      <c r="AG38" s="524"/>
      <c r="AH38" s="524"/>
      <c r="AI38" s="524"/>
      <c r="AJ38" s="524"/>
      <c r="AK38" s="524"/>
      <c r="AL38" s="528"/>
      <c r="AM38" s="1707"/>
    </row>
    <row r="39" spans="1:39" s="9" customFormat="1" ht="16.5" customHeight="1" thickBot="1">
      <c r="A39" s="1062"/>
      <c r="B39" s="2194" t="s">
        <v>421</v>
      </c>
      <c r="C39" s="2195"/>
      <c r="D39" s="519">
        <v>10</v>
      </c>
      <c r="E39" s="518">
        <v>12</v>
      </c>
      <c r="F39" s="1679">
        <f t="shared" si="14"/>
        <v>22</v>
      </c>
      <c r="G39" s="519">
        <v>3</v>
      </c>
      <c r="H39" s="518">
        <v>17</v>
      </c>
      <c r="I39" s="1679">
        <f t="shared" si="15"/>
        <v>20</v>
      </c>
      <c r="J39" s="519">
        <v>8</v>
      </c>
      <c r="K39" s="518">
        <v>20</v>
      </c>
      <c r="L39" s="1679">
        <f t="shared" si="16"/>
        <v>28</v>
      </c>
      <c r="M39" s="1680">
        <f t="shared" si="9"/>
        <v>21</v>
      </c>
      <c r="N39" s="1704"/>
      <c r="O39" s="1679">
        <f t="shared" si="7"/>
        <v>49</v>
      </c>
      <c r="P39" s="1705"/>
      <c r="Q39" s="1683">
        <f t="shared" si="8"/>
        <v>70</v>
      </c>
      <c r="R39" s="1089" t="s">
        <v>422</v>
      </c>
      <c r="S39" s="536">
        <v>0</v>
      </c>
      <c r="T39" s="537">
        <v>0</v>
      </c>
      <c r="U39" s="535">
        <v>1</v>
      </c>
      <c r="V39" s="537">
        <v>0</v>
      </c>
      <c r="W39" s="537">
        <v>0</v>
      </c>
      <c r="X39" s="535">
        <v>1</v>
      </c>
      <c r="Y39" s="537">
        <v>0</v>
      </c>
      <c r="Z39" s="537">
        <v>0</v>
      </c>
      <c r="AA39" s="537">
        <v>0</v>
      </c>
      <c r="AB39" s="538">
        <v>0</v>
      </c>
      <c r="AC39" s="539">
        <v>0</v>
      </c>
      <c r="AD39" s="1650">
        <f>SUM(S39:AC39)</f>
        <v>2</v>
      </c>
      <c r="AE39" s="540">
        <v>0</v>
      </c>
      <c r="AF39" s="541">
        <v>0</v>
      </c>
      <c r="AG39" s="541">
        <v>0</v>
      </c>
      <c r="AH39" s="541">
        <v>0</v>
      </c>
      <c r="AI39" s="541">
        <v>0</v>
      </c>
      <c r="AJ39" s="541">
        <v>0</v>
      </c>
      <c r="AK39" s="541">
        <v>0</v>
      </c>
      <c r="AL39" s="542">
        <v>0</v>
      </c>
      <c r="AM39" s="1700">
        <f>SUM(AE39:AL39)</f>
        <v>0</v>
      </c>
    </row>
    <row r="40" spans="1:39" s="9" customFormat="1" ht="16.5" customHeight="1">
      <c r="A40" s="506"/>
      <c r="B40" s="2196" t="s">
        <v>11</v>
      </c>
      <c r="C40" s="2197"/>
      <c r="D40" s="1684">
        <f>SUM(D33:D39)</f>
        <v>173</v>
      </c>
      <c r="E40" s="1685">
        <f t="shared" ref="E40:O40" si="22">SUM(E33:E39)</f>
        <v>18</v>
      </c>
      <c r="F40" s="1686">
        <f t="shared" si="22"/>
        <v>191</v>
      </c>
      <c r="G40" s="1684">
        <f t="shared" si="22"/>
        <v>194</v>
      </c>
      <c r="H40" s="1685">
        <f t="shared" si="22"/>
        <v>20</v>
      </c>
      <c r="I40" s="1686">
        <f t="shared" si="22"/>
        <v>214</v>
      </c>
      <c r="J40" s="1684">
        <f t="shared" si="22"/>
        <v>212</v>
      </c>
      <c r="K40" s="1685">
        <f t="shared" si="22"/>
        <v>22</v>
      </c>
      <c r="L40" s="1686">
        <f t="shared" si="22"/>
        <v>234</v>
      </c>
      <c r="M40" s="1684">
        <f t="shared" si="22"/>
        <v>579</v>
      </c>
      <c r="N40" s="1708">
        <f>SUM(N33:N39)</f>
        <v>0</v>
      </c>
      <c r="O40" s="1709">
        <f t="shared" si="22"/>
        <v>60</v>
      </c>
      <c r="P40" s="1710">
        <f>SUM(P33:P39)</f>
        <v>0</v>
      </c>
      <c r="Q40" s="1689">
        <f>SUM(Q33:Q39)</f>
        <v>639</v>
      </c>
    </row>
    <row r="41" spans="1:39" s="9" customFormat="1" ht="16.5" customHeight="1">
      <c r="A41" s="1062" t="s">
        <v>414</v>
      </c>
      <c r="B41" s="2198" t="s">
        <v>52</v>
      </c>
      <c r="C41" s="2199"/>
      <c r="D41" s="519">
        <v>78</v>
      </c>
      <c r="E41" s="518">
        <v>41</v>
      </c>
      <c r="F41" s="1679">
        <f t="shared" si="14"/>
        <v>119</v>
      </c>
      <c r="G41" s="519">
        <v>63</v>
      </c>
      <c r="H41" s="518">
        <v>43</v>
      </c>
      <c r="I41" s="1679">
        <f t="shared" si="15"/>
        <v>106</v>
      </c>
      <c r="J41" s="519">
        <v>63</v>
      </c>
      <c r="K41" s="518">
        <v>29</v>
      </c>
      <c r="L41" s="1679">
        <f t="shared" si="16"/>
        <v>92</v>
      </c>
      <c r="M41" s="1680">
        <f>SUM(D41,G41,J41)</f>
        <v>204</v>
      </c>
      <c r="N41" s="1704"/>
      <c r="O41" s="1679">
        <f>SUM(E41,H41,K41)</f>
        <v>113</v>
      </c>
      <c r="P41" s="1705"/>
      <c r="Q41" s="1683">
        <f>SUM(F41,I41,L41)</f>
        <v>317</v>
      </c>
      <c r="R41" s="529"/>
      <c r="S41" s="530"/>
      <c r="T41" s="530"/>
      <c r="U41" s="530"/>
      <c r="V41" s="530"/>
      <c r="W41" s="531"/>
      <c r="X41" s="531"/>
      <c r="Y41" s="530"/>
      <c r="Z41" s="530"/>
      <c r="AA41" s="531"/>
    </row>
    <row r="42" spans="1:39" s="9" customFormat="1" ht="32.25" customHeight="1">
      <c r="A42" s="1062"/>
      <c r="B42" s="2200" t="s">
        <v>423</v>
      </c>
      <c r="C42" s="2201"/>
      <c r="D42" s="1711">
        <v>36</v>
      </c>
      <c r="E42" s="1712">
        <v>1</v>
      </c>
      <c r="F42" s="1713">
        <f t="shared" si="14"/>
        <v>37</v>
      </c>
      <c r="G42" s="1714">
        <v>59</v>
      </c>
      <c r="H42" s="1712">
        <v>4</v>
      </c>
      <c r="I42" s="1713">
        <f t="shared" si="15"/>
        <v>63</v>
      </c>
      <c r="J42" s="1714">
        <v>54</v>
      </c>
      <c r="K42" s="1712">
        <v>0</v>
      </c>
      <c r="L42" s="1713">
        <f t="shared" si="16"/>
        <v>54</v>
      </c>
      <c r="M42" s="1715">
        <f>SUM(D42,G42,J42)</f>
        <v>149</v>
      </c>
      <c r="N42" s="1716"/>
      <c r="O42" s="1713">
        <f>SUM(E42,H42,K42)</f>
        <v>5</v>
      </c>
      <c r="P42" s="1717"/>
      <c r="Q42" s="1718">
        <f>SUM(F42,I42,L42)</f>
        <v>154</v>
      </c>
      <c r="R42" s="529"/>
      <c r="S42" s="530"/>
      <c r="T42" s="530"/>
      <c r="U42" s="530"/>
      <c r="V42" s="530"/>
      <c r="W42" s="531"/>
      <c r="X42" s="531"/>
      <c r="Y42" s="530"/>
      <c r="Z42" s="530"/>
      <c r="AA42" s="531"/>
    </row>
    <row r="43" spans="1:39" s="9" customFormat="1" ht="16.5" customHeight="1">
      <c r="A43" s="506"/>
      <c r="B43" s="2196" t="s">
        <v>11</v>
      </c>
      <c r="C43" s="2197"/>
      <c r="D43" s="1684">
        <f>SUM(D41:D42)</f>
        <v>114</v>
      </c>
      <c r="E43" s="1685">
        <f t="shared" ref="E43:Q43" si="23">SUM(E41:E42)</f>
        <v>42</v>
      </c>
      <c r="F43" s="1686">
        <f t="shared" si="23"/>
        <v>156</v>
      </c>
      <c r="G43" s="1684">
        <f t="shared" si="23"/>
        <v>122</v>
      </c>
      <c r="H43" s="1685">
        <f t="shared" si="23"/>
        <v>47</v>
      </c>
      <c r="I43" s="1686">
        <f t="shared" si="23"/>
        <v>169</v>
      </c>
      <c r="J43" s="1684">
        <f t="shared" si="23"/>
        <v>117</v>
      </c>
      <c r="K43" s="1685">
        <f t="shared" si="23"/>
        <v>29</v>
      </c>
      <c r="L43" s="1686">
        <f t="shared" si="23"/>
        <v>146</v>
      </c>
      <c r="M43" s="1684">
        <f t="shared" si="23"/>
        <v>353</v>
      </c>
      <c r="N43" s="1708">
        <f t="shared" si="23"/>
        <v>0</v>
      </c>
      <c r="O43" s="1686">
        <f t="shared" si="23"/>
        <v>118</v>
      </c>
      <c r="P43" s="1710">
        <f t="shared" si="23"/>
        <v>0</v>
      </c>
      <c r="Q43" s="1689">
        <f t="shared" si="23"/>
        <v>471</v>
      </c>
      <c r="R43" s="529"/>
      <c r="S43" s="530"/>
      <c r="T43" s="530"/>
      <c r="U43" s="530"/>
      <c r="V43" s="530"/>
      <c r="W43" s="531"/>
      <c r="X43" s="531"/>
      <c r="Y43" s="530"/>
      <c r="Z43" s="530"/>
      <c r="AA43" s="531"/>
    </row>
    <row r="44" spans="1:39" s="9" customFormat="1" ht="16.5" customHeight="1">
      <c r="A44" s="506" t="s">
        <v>381</v>
      </c>
      <c r="B44" s="2192" t="s">
        <v>52</v>
      </c>
      <c r="C44" s="2193"/>
      <c r="D44" s="1672">
        <v>79</v>
      </c>
      <c r="E44" s="1673">
        <v>66</v>
      </c>
      <c r="F44" s="1674">
        <f t="shared" si="14"/>
        <v>145</v>
      </c>
      <c r="G44" s="1672">
        <v>104</v>
      </c>
      <c r="H44" s="1673">
        <v>72</v>
      </c>
      <c r="I44" s="1674">
        <f t="shared" si="15"/>
        <v>176</v>
      </c>
      <c r="J44" s="1672">
        <v>82</v>
      </c>
      <c r="K44" s="1673">
        <v>64</v>
      </c>
      <c r="L44" s="1674">
        <f t="shared" si="16"/>
        <v>146</v>
      </c>
      <c r="M44" s="1675">
        <f t="shared" si="9"/>
        <v>265</v>
      </c>
      <c r="N44" s="1676"/>
      <c r="O44" s="1674">
        <f t="shared" si="7"/>
        <v>202</v>
      </c>
      <c r="P44" s="1677"/>
      <c r="Q44" s="1678">
        <f t="shared" si="8"/>
        <v>467</v>
      </c>
      <c r="R44" s="529"/>
      <c r="S44" s="530"/>
      <c r="T44" s="530"/>
      <c r="U44" s="530"/>
      <c r="V44" s="530"/>
      <c r="W44" s="531"/>
      <c r="X44" s="531"/>
      <c r="Y44" s="530"/>
      <c r="Z44" s="530"/>
      <c r="AA44" s="531"/>
    </row>
    <row r="45" spans="1:39" s="9" customFormat="1" ht="16.5" customHeight="1">
      <c r="A45" s="506" t="s">
        <v>383</v>
      </c>
      <c r="B45" s="2192" t="s">
        <v>52</v>
      </c>
      <c r="C45" s="2193"/>
      <c r="D45" s="1672">
        <v>49</v>
      </c>
      <c r="E45" s="1673">
        <v>36</v>
      </c>
      <c r="F45" s="1674">
        <f t="shared" si="14"/>
        <v>85</v>
      </c>
      <c r="G45" s="1672">
        <v>51</v>
      </c>
      <c r="H45" s="1673">
        <v>37</v>
      </c>
      <c r="I45" s="1674">
        <f t="shared" si="15"/>
        <v>88</v>
      </c>
      <c r="J45" s="1672">
        <v>60</v>
      </c>
      <c r="K45" s="1673">
        <v>27</v>
      </c>
      <c r="L45" s="1674">
        <f t="shared" si="16"/>
        <v>87</v>
      </c>
      <c r="M45" s="1675">
        <f t="shared" si="9"/>
        <v>160</v>
      </c>
      <c r="N45" s="1676"/>
      <c r="O45" s="1674">
        <f t="shared" si="7"/>
        <v>100</v>
      </c>
      <c r="P45" s="1719"/>
      <c r="Q45" s="1678">
        <f t="shared" si="8"/>
        <v>260</v>
      </c>
      <c r="R45" s="529"/>
      <c r="S45" s="530"/>
      <c r="T45" s="530"/>
      <c r="U45" s="530"/>
      <c r="V45" s="530"/>
      <c r="W45" s="531"/>
      <c r="X45" s="531"/>
      <c r="Y45" s="530"/>
      <c r="Z45" s="530"/>
      <c r="AA45" s="531"/>
    </row>
    <row r="46" spans="1:39" s="9" customFormat="1" ht="16.5" customHeight="1">
      <c r="A46" s="10" t="s">
        <v>385</v>
      </c>
      <c r="B46" s="2192" t="s">
        <v>52</v>
      </c>
      <c r="C46" s="2193"/>
      <c r="D46" s="1720">
        <v>152</v>
      </c>
      <c r="E46" s="1721">
        <v>67</v>
      </c>
      <c r="F46" s="1722">
        <f t="shared" si="14"/>
        <v>219</v>
      </c>
      <c r="G46" s="1720">
        <v>139</v>
      </c>
      <c r="H46" s="1721">
        <v>85</v>
      </c>
      <c r="I46" s="1722">
        <f t="shared" si="15"/>
        <v>224</v>
      </c>
      <c r="J46" s="1720">
        <v>160</v>
      </c>
      <c r="K46" s="1721">
        <v>69</v>
      </c>
      <c r="L46" s="1722">
        <f t="shared" si="16"/>
        <v>229</v>
      </c>
      <c r="M46" s="1723">
        <f t="shared" si="9"/>
        <v>451</v>
      </c>
      <c r="N46" s="1724"/>
      <c r="O46" s="1722">
        <f t="shared" si="7"/>
        <v>221</v>
      </c>
      <c r="P46" s="1725"/>
      <c r="Q46" s="1726">
        <f t="shared" si="8"/>
        <v>672</v>
      </c>
      <c r="R46" s="529"/>
      <c r="S46" s="530"/>
      <c r="T46" s="530"/>
      <c r="U46" s="530"/>
      <c r="V46" s="530"/>
      <c r="W46" s="531"/>
      <c r="X46" s="531"/>
      <c r="Y46" s="530"/>
      <c r="Z46" s="530"/>
      <c r="AA46" s="531"/>
    </row>
    <row r="47" spans="1:39" s="9" customFormat="1" ht="16.5" customHeight="1" thickBot="1">
      <c r="A47" s="1766" t="s">
        <v>47</v>
      </c>
      <c r="B47" s="1881"/>
      <c r="C47" s="1767"/>
      <c r="D47" s="1727">
        <f>SUM(D18,D21,D29,D32,D40,D43,D44,D45,D46)</f>
        <v>948</v>
      </c>
      <c r="E47" s="1728">
        <f>SUM(E18,E21,E29,E32,E40,E43,E44,E45,E46)</f>
        <v>970</v>
      </c>
      <c r="F47" s="1729">
        <f t="shared" si="14"/>
        <v>1918</v>
      </c>
      <c r="G47" s="1727">
        <f>SUM(G18,G21,G29,G32,G40,G43,G44,G45,G46)</f>
        <v>941</v>
      </c>
      <c r="H47" s="1728">
        <f>SUM(H18,H21,H29,H32,H40,H43,H44,H45,H46)</f>
        <v>953</v>
      </c>
      <c r="I47" s="1729">
        <f t="shared" si="15"/>
        <v>1894</v>
      </c>
      <c r="J47" s="1727">
        <f>SUM(J18,J21,J29,J32,J40,J43,J44,J45,J46)</f>
        <v>968</v>
      </c>
      <c r="K47" s="1728">
        <f>SUM(K18,K21,K29,K32,K40,K43,K44,K45,K46)</f>
        <v>902</v>
      </c>
      <c r="L47" s="1729">
        <f>SUM(J47:K47)</f>
        <v>1870</v>
      </c>
      <c r="M47" s="1727">
        <f>SUM(D47,G47,J47)</f>
        <v>2857</v>
      </c>
      <c r="N47" s="1730">
        <f>SUM(N18,N21,N29,N32,N40,N43,N44,N45,N46)</f>
        <v>153</v>
      </c>
      <c r="O47" s="1729">
        <f t="shared" si="7"/>
        <v>2825</v>
      </c>
      <c r="P47" s="1731">
        <f>SUM(P18,P21,P29,P32,P40,P43,P44,P45,P46)</f>
        <v>153</v>
      </c>
      <c r="Q47" s="1671">
        <f>SUM(F47,I47,L47)</f>
        <v>5682</v>
      </c>
      <c r="R47" s="1076"/>
      <c r="S47" s="1"/>
      <c r="T47" s="1"/>
      <c r="U47" s="1"/>
      <c r="V47" s="1"/>
      <c r="W47" s="1"/>
      <c r="X47" s="1"/>
      <c r="Y47" s="1"/>
      <c r="Z47" s="1"/>
      <c r="AA47" s="1"/>
    </row>
    <row r="48" spans="1:39" s="9" customFormat="1" ht="16.5" customHeight="1">
      <c r="A48" s="11" t="s">
        <v>424</v>
      </c>
      <c r="B48" s="5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076"/>
      <c r="S48" s="1"/>
      <c r="T48" s="1"/>
      <c r="U48" s="1"/>
      <c r="V48" s="1"/>
      <c r="W48" s="1"/>
      <c r="X48" s="1"/>
      <c r="Y48" s="1"/>
      <c r="Z48" s="1"/>
      <c r="AA48" s="1"/>
    </row>
    <row r="49" spans="1:39" s="9" customFormat="1" ht="16.5" customHeight="1">
      <c r="A49" s="11"/>
      <c r="B49" s="5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076"/>
      <c r="S49" s="1"/>
      <c r="T49" s="1"/>
      <c r="U49" s="1"/>
      <c r="V49" s="1"/>
      <c r="W49" s="1"/>
      <c r="X49" s="1"/>
      <c r="Y49" s="1"/>
      <c r="Z49" s="1"/>
      <c r="AA49" s="1"/>
    </row>
    <row r="50" spans="1:39" ht="16.5" customHeight="1">
      <c r="R50" s="1076"/>
      <c r="S50" s="1"/>
      <c r="T50" s="1"/>
      <c r="U50" s="1"/>
      <c r="V50" s="1"/>
      <c r="W50" s="1"/>
      <c r="X50" s="1"/>
      <c r="Y50" s="1"/>
      <c r="Z50" s="1"/>
      <c r="AA50" s="1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7.25" customHeight="1">
      <c r="R51" s="1076"/>
      <c r="S51" s="1"/>
      <c r="T51" s="1"/>
      <c r="U51" s="1"/>
      <c r="V51" s="1"/>
      <c r="W51" s="1"/>
      <c r="X51" s="1"/>
      <c r="Y51" s="1"/>
      <c r="Z51" s="1"/>
      <c r="AA51" s="1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>
      <c r="R52" s="1076"/>
      <c r="S52" s="1"/>
      <c r="T52" s="1"/>
      <c r="U52" s="1"/>
      <c r="V52" s="1"/>
      <c r="W52" s="1"/>
      <c r="X52" s="1"/>
      <c r="Y52" s="1"/>
      <c r="Z52" s="1"/>
      <c r="AA52" s="1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>
      <c r="R53" s="1076"/>
      <c r="S53" s="1"/>
      <c r="T53" s="1"/>
      <c r="U53" s="1"/>
      <c r="V53" s="1"/>
      <c r="W53" s="1"/>
      <c r="X53" s="1"/>
      <c r="Y53" s="1"/>
      <c r="Z53" s="1"/>
      <c r="AA53" s="1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>
      <c r="R54" s="1076"/>
      <c r="S54" s="1"/>
      <c r="T54" s="1"/>
      <c r="U54" s="1"/>
      <c r="V54" s="1"/>
      <c r="W54" s="1"/>
      <c r="X54" s="1"/>
      <c r="Y54" s="1"/>
      <c r="Z54" s="1"/>
      <c r="AA54" s="1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>
      <c r="R55" s="1076"/>
      <c r="S55" s="1"/>
      <c r="T55" s="1"/>
      <c r="U55" s="1"/>
      <c r="V55" s="1"/>
      <c r="W55" s="1"/>
      <c r="X55" s="1"/>
      <c r="Y55" s="1"/>
      <c r="Z55" s="1"/>
      <c r="AA55" s="1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>
      <c r="R56" s="1076"/>
      <c r="S56" s="1"/>
      <c r="T56" s="1"/>
      <c r="U56" s="1"/>
      <c r="V56" s="1"/>
      <c r="W56" s="1"/>
      <c r="X56" s="1"/>
      <c r="Y56" s="1"/>
      <c r="Z56" s="1"/>
      <c r="AA56" s="1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58.5" customHeight="1">
      <c r="R57" s="1076"/>
      <c r="S57" s="1"/>
      <c r="T57" s="1"/>
      <c r="U57" s="1"/>
      <c r="V57" s="1"/>
      <c r="W57" s="1"/>
      <c r="X57" s="1"/>
      <c r="Y57" s="1"/>
      <c r="Z57" s="1"/>
      <c r="AA57" s="1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>
      <c r="R58" s="1076"/>
      <c r="S58" s="1"/>
      <c r="T58" s="1"/>
      <c r="U58" s="1"/>
      <c r="V58" s="1"/>
      <c r="W58" s="1"/>
      <c r="X58" s="1"/>
      <c r="Y58" s="1"/>
      <c r="Z58" s="1"/>
      <c r="AA58" s="1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>
      <c r="R59" s="1076"/>
      <c r="S59" s="1"/>
      <c r="T59" s="1"/>
      <c r="U59" s="1"/>
      <c r="V59" s="1"/>
      <c r="W59" s="1"/>
      <c r="X59" s="1"/>
      <c r="Y59" s="1"/>
      <c r="Z59" s="1"/>
      <c r="AA59" s="1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>
      <c r="R60" s="1076"/>
      <c r="S60" s="1"/>
      <c r="T60" s="1"/>
      <c r="U60" s="1"/>
      <c r="V60" s="1"/>
      <c r="W60" s="1"/>
      <c r="X60" s="1"/>
      <c r="Y60" s="1"/>
      <c r="Z60" s="1"/>
      <c r="AA60" s="1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>
      <c r="R61" s="1076"/>
      <c r="S61" s="1"/>
      <c r="T61" s="1"/>
      <c r="U61" s="1"/>
      <c r="V61" s="1"/>
      <c r="W61" s="1"/>
      <c r="X61" s="1"/>
      <c r="Y61" s="1"/>
      <c r="Z61" s="1"/>
      <c r="AA61" s="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>
      <c r="R62" s="1076"/>
      <c r="S62" s="1"/>
      <c r="T62" s="1"/>
      <c r="U62" s="1"/>
      <c r="V62" s="1"/>
      <c r="W62" s="1"/>
      <c r="X62" s="1"/>
      <c r="Y62" s="1"/>
      <c r="Z62" s="1"/>
      <c r="AA62" s="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9"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8:27">
      <c r="R65" s="9"/>
      <c r="S65" s="9"/>
      <c r="T65" s="9"/>
      <c r="U65" s="9"/>
      <c r="V65" s="9"/>
      <c r="W65" s="9"/>
      <c r="X65" s="9"/>
      <c r="Y65" s="9"/>
      <c r="Z65" s="9"/>
      <c r="AA65" s="9"/>
    </row>
  </sheetData>
  <mergeCells count="98">
    <mergeCell ref="X4:X5"/>
    <mergeCell ref="B3:E3"/>
    <mergeCell ref="F3:Q3"/>
    <mergeCell ref="R3:R6"/>
    <mergeCell ref="S3:U6"/>
    <mergeCell ref="V3:V6"/>
    <mergeCell ref="W3:AI3"/>
    <mergeCell ref="B4:B5"/>
    <mergeCell ref="C4:C5"/>
    <mergeCell ref="D4:D5"/>
    <mergeCell ref="E4:E5"/>
    <mergeCell ref="F4:H4"/>
    <mergeCell ref="I4:K4"/>
    <mergeCell ref="L4:N4"/>
    <mergeCell ref="O4:Q4"/>
    <mergeCell ref="W4:W5"/>
    <mergeCell ref="R7:R9"/>
    <mergeCell ref="S7:U9"/>
    <mergeCell ref="AH7:AI7"/>
    <mergeCell ref="AH8:AI8"/>
    <mergeCell ref="AH9:AI9"/>
    <mergeCell ref="AL13:AL18"/>
    <mergeCell ref="AM13:AM18"/>
    <mergeCell ref="Y4:Y5"/>
    <mergeCell ref="Z4:Z5"/>
    <mergeCell ref="AA4:AA5"/>
    <mergeCell ref="AG4:AG5"/>
    <mergeCell ref="AH4:AI6"/>
    <mergeCell ref="AJ13:AJ18"/>
    <mergeCell ref="AF13:AF18"/>
    <mergeCell ref="AG13:AG18"/>
    <mergeCell ref="AH13:AH18"/>
    <mergeCell ref="AI13:AI18"/>
    <mergeCell ref="X13:X18"/>
    <mergeCell ref="Y13:Y18"/>
    <mergeCell ref="AK13:AK18"/>
    <mergeCell ref="Z13:Z18"/>
    <mergeCell ref="AA13:AA18"/>
    <mergeCell ref="AB13:AB18"/>
    <mergeCell ref="AC13:AC18"/>
    <mergeCell ref="AD13:AD18"/>
    <mergeCell ref="S13:S18"/>
    <mergeCell ref="T13:T18"/>
    <mergeCell ref="U13:U18"/>
    <mergeCell ref="V13:V18"/>
    <mergeCell ref="W13:W18"/>
    <mergeCell ref="B18:C18"/>
    <mergeCell ref="B19:C19"/>
    <mergeCell ref="B20:C20"/>
    <mergeCell ref="B21:C21"/>
    <mergeCell ref="AE13:AE18"/>
    <mergeCell ref="R12:R18"/>
    <mergeCell ref="S12:AD12"/>
    <mergeCell ref="B15:C17"/>
    <mergeCell ref="D15:Q15"/>
    <mergeCell ref="D16:F16"/>
    <mergeCell ref="G16:I16"/>
    <mergeCell ref="J16:L16"/>
    <mergeCell ref="M16:Q16"/>
    <mergeCell ref="N17:O17"/>
    <mergeCell ref="P17:Q17"/>
    <mergeCell ref="AE12:AM12"/>
    <mergeCell ref="B22:C22"/>
    <mergeCell ref="Q24:Q25"/>
    <mergeCell ref="B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O24:O25"/>
    <mergeCell ref="B23:C2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A47:C47"/>
    <mergeCell ref="B38:C38"/>
    <mergeCell ref="B39:C39"/>
    <mergeCell ref="B40:C40"/>
    <mergeCell ref="B41:C41"/>
    <mergeCell ref="B42:C42"/>
    <mergeCell ref="B43:C43"/>
  </mergeCells>
  <phoneticPr fontId="4"/>
  <pageMargins left="0.70866141732283461" right="0.70866141732283461" top="0.55118110236220474" bottom="0.55118110236220474" header="0.31496062992125984" footer="0.31496062992125984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87"/>
  <sheetViews>
    <sheetView view="pageBreakPreview" zoomScale="90" zoomScaleNormal="85" zoomScaleSheetLayoutView="90" workbookViewId="0">
      <pane xSplit="2" ySplit="4" topLeftCell="C5" activePane="bottomRight" state="frozenSplit"/>
      <selection activeCell="AM1" sqref="AM1"/>
      <selection pane="topRight" activeCell="AM1" sqref="AM1"/>
      <selection pane="bottomLeft" activeCell="AM1" sqref="AM1"/>
      <selection pane="bottomRight" activeCell="AM1" sqref="AM1"/>
    </sheetView>
  </sheetViews>
  <sheetFormatPr defaultRowHeight="13.5"/>
  <cols>
    <col min="1" max="1" width="8.125" style="621" customWidth="1"/>
    <col min="2" max="2" width="11.125" style="621" customWidth="1"/>
    <col min="3" max="7" width="3.875" style="546" customWidth="1"/>
    <col min="8" max="8" width="5.75" style="546" customWidth="1"/>
    <col min="9" max="13" width="3.875" style="546" customWidth="1"/>
    <col min="14" max="14" width="6" style="546" customWidth="1"/>
    <col min="15" max="19" width="3.875" style="546" customWidth="1"/>
    <col min="20" max="20" width="4" style="546" customWidth="1"/>
    <col min="21" max="24" width="3.875" style="546" customWidth="1"/>
    <col min="25" max="25" width="4.5" style="546" customWidth="1"/>
    <col min="26" max="39" width="3.875" style="546" customWidth="1"/>
    <col min="40" max="40" width="10.75" style="621" customWidth="1"/>
    <col min="41" max="16384" width="9" style="546"/>
  </cols>
  <sheetData>
    <row r="1" spans="1:40" ht="14.25" thickBot="1">
      <c r="A1" s="4" t="s">
        <v>696</v>
      </c>
      <c r="B1" s="62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1" t="s">
        <v>19</v>
      </c>
    </row>
    <row r="2" spans="1:40">
      <c r="A2" s="623"/>
      <c r="B2" s="624"/>
      <c r="C2" s="1770" t="s">
        <v>697</v>
      </c>
      <c r="D2" s="1771"/>
      <c r="E2" s="1771"/>
      <c r="F2" s="1771"/>
      <c r="G2" s="1771"/>
      <c r="H2" s="1771"/>
      <c r="I2" s="1771"/>
      <c r="J2" s="1771"/>
      <c r="K2" s="1771"/>
      <c r="L2" s="1771"/>
      <c r="M2" s="1771"/>
      <c r="N2" s="1772"/>
      <c r="O2" s="1776" t="s">
        <v>698</v>
      </c>
      <c r="P2" s="1771"/>
      <c r="Q2" s="1771"/>
      <c r="R2" s="1771"/>
      <c r="S2" s="1771"/>
      <c r="T2" s="1771"/>
      <c r="U2" s="1771"/>
      <c r="V2" s="1771"/>
      <c r="W2" s="1771"/>
      <c r="X2" s="1771"/>
      <c r="Y2" s="1772"/>
      <c r="Z2" s="1776" t="s">
        <v>699</v>
      </c>
      <c r="AA2" s="1771"/>
      <c r="AB2" s="1772"/>
      <c r="AC2" s="1776" t="s">
        <v>700</v>
      </c>
      <c r="AD2" s="1771"/>
      <c r="AE2" s="1772"/>
      <c r="AF2" s="30" t="s">
        <v>701</v>
      </c>
      <c r="AG2" s="31"/>
      <c r="AH2" s="31"/>
      <c r="AI2" s="31"/>
      <c r="AJ2" s="31"/>
      <c r="AK2" s="1779" t="s">
        <v>702</v>
      </c>
      <c r="AL2" s="1780"/>
      <c r="AM2" s="1781"/>
      <c r="AN2" s="624"/>
    </row>
    <row r="3" spans="1:40">
      <c r="A3" s="625"/>
      <c r="B3" s="152"/>
      <c r="C3" s="1773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5"/>
      <c r="O3" s="1785" t="s">
        <v>20</v>
      </c>
      <c r="P3" s="1786"/>
      <c r="Q3" s="626" t="s">
        <v>703</v>
      </c>
      <c r="R3" s="233"/>
      <c r="S3" s="233"/>
      <c r="T3" s="233"/>
      <c r="U3" s="233"/>
      <c r="V3" s="233"/>
      <c r="W3" s="233"/>
      <c r="X3" s="234"/>
      <c r="Y3" s="627"/>
      <c r="Z3" s="1777"/>
      <c r="AA3" s="1774"/>
      <c r="AB3" s="1778"/>
      <c r="AC3" s="32" t="s">
        <v>704</v>
      </c>
      <c r="AD3" s="33"/>
      <c r="AE3" s="33"/>
      <c r="AF3" s="32" t="s">
        <v>705</v>
      </c>
      <c r="AG3" s="33"/>
      <c r="AH3" s="33"/>
      <c r="AI3" s="33"/>
      <c r="AJ3" s="33"/>
      <c r="AK3" s="1782"/>
      <c r="AL3" s="1783"/>
      <c r="AM3" s="1784"/>
      <c r="AN3" s="628"/>
    </row>
    <row r="4" spans="1:40" ht="104.25" customHeight="1" thickBot="1">
      <c r="A4" s="629" t="s">
        <v>706</v>
      </c>
      <c r="B4" s="630" t="s">
        <v>21</v>
      </c>
      <c r="C4" s="631" t="s">
        <v>707</v>
      </c>
      <c r="D4" s="632" t="s">
        <v>22</v>
      </c>
      <c r="E4" s="632" t="s">
        <v>708</v>
      </c>
      <c r="F4" s="632" t="s">
        <v>23</v>
      </c>
      <c r="G4" s="632" t="s">
        <v>24</v>
      </c>
      <c r="H4" s="632" t="s">
        <v>25</v>
      </c>
      <c r="I4" s="632" t="s">
        <v>26</v>
      </c>
      <c r="J4" s="632" t="s">
        <v>392</v>
      </c>
      <c r="K4" s="632" t="s">
        <v>393</v>
      </c>
      <c r="L4" s="632" t="s">
        <v>27</v>
      </c>
      <c r="M4" s="633" t="s">
        <v>709</v>
      </c>
      <c r="N4" s="250" t="s">
        <v>18</v>
      </c>
      <c r="O4" s="634" t="s">
        <v>28</v>
      </c>
      <c r="P4" s="635" t="s">
        <v>396</v>
      </c>
      <c r="Q4" s="34" t="s">
        <v>710</v>
      </c>
      <c r="R4" s="636" t="s">
        <v>314</v>
      </c>
      <c r="S4" s="1083" t="s">
        <v>711</v>
      </c>
      <c r="T4" s="636" t="s">
        <v>60</v>
      </c>
      <c r="U4" s="637" t="s">
        <v>61</v>
      </c>
      <c r="V4" s="1083" t="s">
        <v>59</v>
      </c>
      <c r="W4" s="636" t="s">
        <v>712</v>
      </c>
      <c r="X4" s="638" t="s">
        <v>713</v>
      </c>
      <c r="Y4" s="639" t="s">
        <v>18</v>
      </c>
      <c r="Z4" s="640" t="s">
        <v>29</v>
      </c>
      <c r="AA4" s="632" t="s">
        <v>30</v>
      </c>
      <c r="AB4" s="633" t="s">
        <v>31</v>
      </c>
      <c r="AC4" s="640" t="s">
        <v>32</v>
      </c>
      <c r="AD4" s="632" t="s">
        <v>33</v>
      </c>
      <c r="AE4" s="633" t="s">
        <v>34</v>
      </c>
      <c r="AF4" s="34" t="s">
        <v>316</v>
      </c>
      <c r="AG4" s="636" t="s">
        <v>714</v>
      </c>
      <c r="AH4" s="35" t="s">
        <v>35</v>
      </c>
      <c r="AI4" s="641" t="s">
        <v>36</v>
      </c>
      <c r="AJ4" s="636" t="s">
        <v>715</v>
      </c>
      <c r="AK4" s="640" t="s">
        <v>37</v>
      </c>
      <c r="AL4" s="642" t="s">
        <v>716</v>
      </c>
      <c r="AM4" s="643" t="s">
        <v>38</v>
      </c>
      <c r="AN4" s="1082" t="s">
        <v>21</v>
      </c>
    </row>
    <row r="5" spans="1:40" ht="14.25" customHeight="1">
      <c r="A5" s="1062" t="s">
        <v>497</v>
      </c>
      <c r="B5" s="1077" t="s">
        <v>498</v>
      </c>
      <c r="C5" s="854">
        <v>1</v>
      </c>
      <c r="D5" s="855">
        <v>0</v>
      </c>
      <c r="E5" s="855">
        <v>1</v>
      </c>
      <c r="F5" s="855">
        <v>0</v>
      </c>
      <c r="G5" s="855">
        <v>1</v>
      </c>
      <c r="H5" s="855">
        <v>20</v>
      </c>
      <c r="I5" s="855">
        <v>0</v>
      </c>
      <c r="J5" s="855">
        <v>1</v>
      </c>
      <c r="K5" s="855">
        <v>0</v>
      </c>
      <c r="L5" s="855">
        <v>0</v>
      </c>
      <c r="M5" s="856">
        <v>3</v>
      </c>
      <c r="N5" s="1210">
        <f t="shared" ref="N5:N39" si="0">SUM(C5:M5)</f>
        <v>27</v>
      </c>
      <c r="O5" s="857">
        <v>1</v>
      </c>
      <c r="P5" s="856">
        <v>0</v>
      </c>
      <c r="Q5" s="857">
        <v>0</v>
      </c>
      <c r="R5" s="855">
        <v>0</v>
      </c>
      <c r="S5" s="855">
        <v>0</v>
      </c>
      <c r="T5" s="855">
        <v>0</v>
      </c>
      <c r="U5" s="858">
        <v>0</v>
      </c>
      <c r="V5" s="855">
        <v>0</v>
      </c>
      <c r="W5" s="855">
        <v>1</v>
      </c>
      <c r="X5" s="856">
        <v>0</v>
      </c>
      <c r="Y5" s="1210">
        <f t="shared" ref="Y5:Y68" si="1">SUM(O5:X5)</f>
        <v>2</v>
      </c>
      <c r="Z5" s="857">
        <v>3</v>
      </c>
      <c r="AA5" s="855">
        <v>1</v>
      </c>
      <c r="AB5" s="856">
        <v>1</v>
      </c>
      <c r="AC5" s="857">
        <v>1</v>
      </c>
      <c r="AD5" s="855">
        <v>0</v>
      </c>
      <c r="AE5" s="856">
        <v>1</v>
      </c>
      <c r="AF5" s="857">
        <v>0</v>
      </c>
      <c r="AG5" s="855">
        <v>0</v>
      </c>
      <c r="AH5" s="859">
        <v>0</v>
      </c>
      <c r="AI5" s="860">
        <v>0</v>
      </c>
      <c r="AJ5" s="855">
        <v>0</v>
      </c>
      <c r="AK5" s="857">
        <v>0</v>
      </c>
      <c r="AL5" s="855">
        <v>0</v>
      </c>
      <c r="AM5" s="861">
        <v>0</v>
      </c>
      <c r="AN5" s="1077" t="s">
        <v>498</v>
      </c>
    </row>
    <row r="6" spans="1:40" ht="14.25" customHeight="1">
      <c r="A6" s="644">
        <v>35</v>
      </c>
      <c r="B6" s="1077" t="s">
        <v>499</v>
      </c>
      <c r="C6" s="854">
        <v>1</v>
      </c>
      <c r="D6" s="855">
        <v>0</v>
      </c>
      <c r="E6" s="855">
        <v>1</v>
      </c>
      <c r="F6" s="855">
        <v>0</v>
      </c>
      <c r="G6" s="855">
        <v>1</v>
      </c>
      <c r="H6" s="855">
        <v>18</v>
      </c>
      <c r="I6" s="855">
        <v>0</v>
      </c>
      <c r="J6" s="855">
        <v>0</v>
      </c>
      <c r="K6" s="855">
        <v>1</v>
      </c>
      <c r="L6" s="855">
        <v>0</v>
      </c>
      <c r="M6" s="856">
        <v>3</v>
      </c>
      <c r="N6" s="1210">
        <f t="shared" si="0"/>
        <v>25</v>
      </c>
      <c r="O6" s="857">
        <v>1</v>
      </c>
      <c r="P6" s="856">
        <v>0</v>
      </c>
      <c r="Q6" s="857">
        <v>0</v>
      </c>
      <c r="R6" s="855">
        <v>0</v>
      </c>
      <c r="S6" s="855">
        <v>0</v>
      </c>
      <c r="T6" s="855">
        <v>0</v>
      </c>
      <c r="U6" s="855">
        <v>0</v>
      </c>
      <c r="V6" s="855">
        <v>0</v>
      </c>
      <c r="W6" s="855">
        <v>0</v>
      </c>
      <c r="X6" s="856">
        <v>0</v>
      </c>
      <c r="Y6" s="1210">
        <f t="shared" si="1"/>
        <v>1</v>
      </c>
      <c r="Z6" s="857">
        <v>3</v>
      </c>
      <c r="AA6" s="855">
        <v>1</v>
      </c>
      <c r="AB6" s="856">
        <v>1</v>
      </c>
      <c r="AC6" s="857">
        <v>1</v>
      </c>
      <c r="AD6" s="855">
        <v>6</v>
      </c>
      <c r="AE6" s="856">
        <v>1</v>
      </c>
      <c r="AF6" s="857">
        <v>0</v>
      </c>
      <c r="AG6" s="855">
        <v>0</v>
      </c>
      <c r="AH6" s="859">
        <v>0</v>
      </c>
      <c r="AI6" s="860">
        <v>0</v>
      </c>
      <c r="AJ6" s="855">
        <v>0</v>
      </c>
      <c r="AK6" s="857">
        <v>0</v>
      </c>
      <c r="AL6" s="855">
        <v>0</v>
      </c>
      <c r="AM6" s="861">
        <v>0</v>
      </c>
      <c r="AN6" s="1077" t="s">
        <v>499</v>
      </c>
    </row>
    <row r="7" spans="1:40" ht="14.25" customHeight="1">
      <c r="A7" s="1062"/>
      <c r="B7" s="1077" t="s">
        <v>500</v>
      </c>
      <c r="C7" s="854">
        <v>1</v>
      </c>
      <c r="D7" s="855">
        <v>0</v>
      </c>
      <c r="E7" s="855">
        <v>1</v>
      </c>
      <c r="F7" s="855">
        <v>0</v>
      </c>
      <c r="G7" s="855">
        <v>1</v>
      </c>
      <c r="H7" s="855">
        <v>21</v>
      </c>
      <c r="I7" s="855">
        <v>0</v>
      </c>
      <c r="J7" s="855">
        <v>1</v>
      </c>
      <c r="K7" s="855">
        <v>1</v>
      </c>
      <c r="L7" s="855">
        <v>1</v>
      </c>
      <c r="M7" s="856">
        <v>4</v>
      </c>
      <c r="N7" s="1210">
        <f t="shared" si="0"/>
        <v>31</v>
      </c>
      <c r="O7" s="857">
        <v>1</v>
      </c>
      <c r="P7" s="856">
        <v>0</v>
      </c>
      <c r="Q7" s="857">
        <v>0</v>
      </c>
      <c r="R7" s="855">
        <v>0</v>
      </c>
      <c r="S7" s="855">
        <v>0</v>
      </c>
      <c r="T7" s="855">
        <v>0</v>
      </c>
      <c r="U7" s="855">
        <v>0</v>
      </c>
      <c r="V7" s="855">
        <v>0</v>
      </c>
      <c r="W7" s="855">
        <v>1</v>
      </c>
      <c r="X7" s="856">
        <v>0</v>
      </c>
      <c r="Y7" s="1210">
        <f t="shared" si="1"/>
        <v>2</v>
      </c>
      <c r="Z7" s="857">
        <v>3</v>
      </c>
      <c r="AA7" s="855">
        <v>1</v>
      </c>
      <c r="AB7" s="856">
        <v>1</v>
      </c>
      <c r="AC7" s="857">
        <v>1</v>
      </c>
      <c r="AD7" s="855">
        <v>6</v>
      </c>
      <c r="AE7" s="856">
        <v>1</v>
      </c>
      <c r="AF7" s="857">
        <v>0</v>
      </c>
      <c r="AG7" s="855">
        <v>0</v>
      </c>
      <c r="AH7" s="859">
        <v>1</v>
      </c>
      <c r="AI7" s="860">
        <v>1</v>
      </c>
      <c r="AJ7" s="855">
        <v>0</v>
      </c>
      <c r="AK7" s="857">
        <v>0</v>
      </c>
      <c r="AL7" s="855">
        <v>0</v>
      </c>
      <c r="AM7" s="861">
        <v>0</v>
      </c>
      <c r="AN7" s="1077" t="s">
        <v>500</v>
      </c>
    </row>
    <row r="8" spans="1:40" ht="14.25" customHeight="1">
      <c r="A8" s="1062"/>
      <c r="B8" s="1077" t="s">
        <v>501</v>
      </c>
      <c r="C8" s="854">
        <v>1</v>
      </c>
      <c r="D8" s="855">
        <v>0</v>
      </c>
      <c r="E8" s="855">
        <v>1</v>
      </c>
      <c r="F8" s="855">
        <v>1</v>
      </c>
      <c r="G8" s="855">
        <v>1</v>
      </c>
      <c r="H8" s="855">
        <v>26</v>
      </c>
      <c r="I8" s="855">
        <v>0</v>
      </c>
      <c r="J8" s="855">
        <v>1</v>
      </c>
      <c r="K8" s="855">
        <v>1</v>
      </c>
      <c r="L8" s="855">
        <v>1</v>
      </c>
      <c r="M8" s="856">
        <v>7</v>
      </c>
      <c r="N8" s="1210">
        <f t="shared" si="0"/>
        <v>40</v>
      </c>
      <c r="O8" s="857">
        <v>1</v>
      </c>
      <c r="P8" s="856">
        <v>0</v>
      </c>
      <c r="Q8" s="857">
        <v>0</v>
      </c>
      <c r="R8" s="855">
        <v>0</v>
      </c>
      <c r="S8" s="855">
        <v>0</v>
      </c>
      <c r="T8" s="855">
        <v>0</v>
      </c>
      <c r="U8" s="855">
        <v>0</v>
      </c>
      <c r="V8" s="855">
        <v>0</v>
      </c>
      <c r="W8" s="855">
        <v>0</v>
      </c>
      <c r="X8" s="856">
        <v>0</v>
      </c>
      <c r="Y8" s="1210">
        <f t="shared" si="1"/>
        <v>1</v>
      </c>
      <c r="Z8" s="857">
        <v>3</v>
      </c>
      <c r="AA8" s="855">
        <v>1</v>
      </c>
      <c r="AB8" s="856">
        <v>1</v>
      </c>
      <c r="AC8" s="857">
        <v>1</v>
      </c>
      <c r="AD8" s="855">
        <v>6</v>
      </c>
      <c r="AE8" s="856">
        <v>1</v>
      </c>
      <c r="AF8" s="857">
        <v>0</v>
      </c>
      <c r="AG8" s="855">
        <v>0</v>
      </c>
      <c r="AH8" s="859">
        <v>0</v>
      </c>
      <c r="AI8" s="860">
        <v>4</v>
      </c>
      <c r="AJ8" s="855">
        <v>0</v>
      </c>
      <c r="AK8" s="857">
        <v>0</v>
      </c>
      <c r="AL8" s="855">
        <v>0</v>
      </c>
      <c r="AM8" s="861">
        <v>0</v>
      </c>
      <c r="AN8" s="1077" t="s">
        <v>501</v>
      </c>
    </row>
    <row r="9" spans="1:40" ht="14.25" customHeight="1">
      <c r="A9" s="1062"/>
      <c r="B9" s="1077" t="s">
        <v>502</v>
      </c>
      <c r="C9" s="854">
        <v>1</v>
      </c>
      <c r="D9" s="855">
        <v>0</v>
      </c>
      <c r="E9" s="855">
        <v>1</v>
      </c>
      <c r="F9" s="855">
        <v>1</v>
      </c>
      <c r="G9" s="855">
        <v>2</v>
      </c>
      <c r="H9" s="855">
        <v>34</v>
      </c>
      <c r="I9" s="855">
        <v>0</v>
      </c>
      <c r="J9" s="855">
        <v>1</v>
      </c>
      <c r="K9" s="855">
        <v>0</v>
      </c>
      <c r="L9" s="855">
        <v>1</v>
      </c>
      <c r="M9" s="856">
        <v>4</v>
      </c>
      <c r="N9" s="1210">
        <f t="shared" si="0"/>
        <v>45</v>
      </c>
      <c r="O9" s="857">
        <v>3</v>
      </c>
      <c r="P9" s="856">
        <v>0</v>
      </c>
      <c r="Q9" s="857">
        <v>0</v>
      </c>
      <c r="R9" s="855">
        <v>0</v>
      </c>
      <c r="S9" s="855">
        <v>0</v>
      </c>
      <c r="T9" s="855">
        <v>0</v>
      </c>
      <c r="U9" s="855">
        <v>0</v>
      </c>
      <c r="V9" s="855">
        <v>0</v>
      </c>
      <c r="W9" s="855">
        <v>0</v>
      </c>
      <c r="X9" s="856">
        <v>0</v>
      </c>
      <c r="Y9" s="1210">
        <f t="shared" si="1"/>
        <v>3</v>
      </c>
      <c r="Z9" s="857">
        <v>3</v>
      </c>
      <c r="AA9" s="855">
        <v>1</v>
      </c>
      <c r="AB9" s="856">
        <v>1</v>
      </c>
      <c r="AC9" s="857">
        <v>1</v>
      </c>
      <c r="AD9" s="855">
        <v>6</v>
      </c>
      <c r="AE9" s="856">
        <v>1</v>
      </c>
      <c r="AF9" s="857">
        <v>0</v>
      </c>
      <c r="AG9" s="855">
        <v>0</v>
      </c>
      <c r="AH9" s="859">
        <v>0</v>
      </c>
      <c r="AI9" s="860">
        <v>0</v>
      </c>
      <c r="AJ9" s="855">
        <v>0</v>
      </c>
      <c r="AK9" s="857">
        <v>1</v>
      </c>
      <c r="AL9" s="855">
        <v>0</v>
      </c>
      <c r="AM9" s="861">
        <v>1</v>
      </c>
      <c r="AN9" s="1077" t="s">
        <v>502</v>
      </c>
    </row>
    <row r="10" spans="1:40" ht="14.25" customHeight="1">
      <c r="A10" s="1062"/>
      <c r="B10" s="1077" t="s">
        <v>503</v>
      </c>
      <c r="C10" s="854">
        <v>1</v>
      </c>
      <c r="D10" s="855">
        <v>0</v>
      </c>
      <c r="E10" s="855">
        <v>1</v>
      </c>
      <c r="F10" s="855">
        <v>0</v>
      </c>
      <c r="G10" s="855">
        <v>1</v>
      </c>
      <c r="H10" s="855">
        <v>17</v>
      </c>
      <c r="I10" s="855">
        <v>0</v>
      </c>
      <c r="J10" s="855">
        <v>1</v>
      </c>
      <c r="K10" s="855">
        <v>0</v>
      </c>
      <c r="L10" s="855">
        <v>0</v>
      </c>
      <c r="M10" s="856">
        <v>4</v>
      </c>
      <c r="N10" s="1210">
        <f t="shared" si="0"/>
        <v>25</v>
      </c>
      <c r="O10" s="857">
        <v>1</v>
      </c>
      <c r="P10" s="856">
        <v>0</v>
      </c>
      <c r="Q10" s="857">
        <v>0</v>
      </c>
      <c r="R10" s="855">
        <v>0</v>
      </c>
      <c r="S10" s="855">
        <v>0</v>
      </c>
      <c r="T10" s="855">
        <v>0</v>
      </c>
      <c r="U10" s="855">
        <v>0</v>
      </c>
      <c r="V10" s="855">
        <v>0</v>
      </c>
      <c r="W10" s="855">
        <v>0</v>
      </c>
      <c r="X10" s="856">
        <v>0</v>
      </c>
      <c r="Y10" s="1210">
        <f t="shared" si="1"/>
        <v>1</v>
      </c>
      <c r="Z10" s="857">
        <v>3</v>
      </c>
      <c r="AA10" s="855">
        <v>1</v>
      </c>
      <c r="AB10" s="856">
        <v>1</v>
      </c>
      <c r="AC10" s="857">
        <v>1</v>
      </c>
      <c r="AD10" s="855">
        <v>6</v>
      </c>
      <c r="AE10" s="856">
        <v>1</v>
      </c>
      <c r="AF10" s="857">
        <v>0</v>
      </c>
      <c r="AG10" s="855">
        <v>0</v>
      </c>
      <c r="AH10" s="859">
        <v>0</v>
      </c>
      <c r="AI10" s="860">
        <v>3</v>
      </c>
      <c r="AJ10" s="855">
        <v>0</v>
      </c>
      <c r="AK10" s="857">
        <v>0</v>
      </c>
      <c r="AL10" s="855">
        <v>0</v>
      </c>
      <c r="AM10" s="861">
        <v>0</v>
      </c>
      <c r="AN10" s="1077" t="s">
        <v>503</v>
      </c>
    </row>
    <row r="11" spans="1:40" ht="14.25" customHeight="1">
      <c r="A11" s="1062"/>
      <c r="B11" s="1077" t="s">
        <v>504</v>
      </c>
      <c r="C11" s="854">
        <v>1</v>
      </c>
      <c r="D11" s="855">
        <v>0</v>
      </c>
      <c r="E11" s="855">
        <v>1</v>
      </c>
      <c r="F11" s="855">
        <v>0</v>
      </c>
      <c r="G11" s="855">
        <v>1</v>
      </c>
      <c r="H11" s="855">
        <v>13</v>
      </c>
      <c r="I11" s="855">
        <v>0</v>
      </c>
      <c r="J11" s="855">
        <v>1</v>
      </c>
      <c r="K11" s="855">
        <v>0</v>
      </c>
      <c r="L11" s="855">
        <v>0</v>
      </c>
      <c r="M11" s="856">
        <v>1</v>
      </c>
      <c r="N11" s="1210">
        <f t="shared" si="0"/>
        <v>18</v>
      </c>
      <c r="O11" s="857">
        <v>2</v>
      </c>
      <c r="P11" s="856">
        <v>0</v>
      </c>
      <c r="Q11" s="857">
        <v>0</v>
      </c>
      <c r="R11" s="855">
        <v>0</v>
      </c>
      <c r="S11" s="855">
        <v>0</v>
      </c>
      <c r="T11" s="855">
        <v>0</v>
      </c>
      <c r="U11" s="855">
        <v>0</v>
      </c>
      <c r="V11" s="855">
        <v>3</v>
      </c>
      <c r="W11" s="855">
        <v>0</v>
      </c>
      <c r="X11" s="856">
        <v>0</v>
      </c>
      <c r="Y11" s="1210">
        <f t="shared" si="1"/>
        <v>5</v>
      </c>
      <c r="Z11" s="857">
        <v>3</v>
      </c>
      <c r="AA11" s="855">
        <v>1</v>
      </c>
      <c r="AB11" s="856">
        <v>1</v>
      </c>
      <c r="AC11" s="857">
        <v>1</v>
      </c>
      <c r="AD11" s="855">
        <v>6</v>
      </c>
      <c r="AE11" s="856">
        <v>1</v>
      </c>
      <c r="AF11" s="857">
        <v>0</v>
      </c>
      <c r="AG11" s="855">
        <v>0</v>
      </c>
      <c r="AH11" s="859">
        <v>0</v>
      </c>
      <c r="AI11" s="860">
        <v>0</v>
      </c>
      <c r="AJ11" s="855">
        <v>0</v>
      </c>
      <c r="AK11" s="857">
        <v>0</v>
      </c>
      <c r="AL11" s="855">
        <v>0</v>
      </c>
      <c r="AM11" s="861">
        <v>0</v>
      </c>
      <c r="AN11" s="1077" t="s">
        <v>504</v>
      </c>
    </row>
    <row r="12" spans="1:40" ht="14.25" customHeight="1">
      <c r="A12" s="1062"/>
      <c r="B12" s="1077" t="s">
        <v>505</v>
      </c>
      <c r="C12" s="854">
        <v>1</v>
      </c>
      <c r="D12" s="855">
        <v>0</v>
      </c>
      <c r="E12" s="855">
        <v>1</v>
      </c>
      <c r="F12" s="855">
        <v>0</v>
      </c>
      <c r="G12" s="855">
        <v>1</v>
      </c>
      <c r="H12" s="855">
        <v>18</v>
      </c>
      <c r="I12" s="855">
        <v>0</v>
      </c>
      <c r="J12" s="855">
        <v>1</v>
      </c>
      <c r="K12" s="855">
        <v>0</v>
      </c>
      <c r="L12" s="855">
        <v>0</v>
      </c>
      <c r="M12" s="856">
        <v>3</v>
      </c>
      <c r="N12" s="1210">
        <f t="shared" si="0"/>
        <v>25</v>
      </c>
      <c r="O12" s="857">
        <v>1</v>
      </c>
      <c r="P12" s="856">
        <v>0</v>
      </c>
      <c r="Q12" s="857">
        <v>0</v>
      </c>
      <c r="R12" s="855">
        <v>0</v>
      </c>
      <c r="S12" s="855">
        <v>0</v>
      </c>
      <c r="T12" s="855">
        <v>0</v>
      </c>
      <c r="U12" s="855">
        <v>0</v>
      </c>
      <c r="V12" s="855">
        <v>0</v>
      </c>
      <c r="W12" s="855">
        <v>0</v>
      </c>
      <c r="X12" s="856">
        <v>0</v>
      </c>
      <c r="Y12" s="1210">
        <f t="shared" si="1"/>
        <v>1</v>
      </c>
      <c r="Z12" s="857">
        <v>3</v>
      </c>
      <c r="AA12" s="855">
        <v>1</v>
      </c>
      <c r="AB12" s="856">
        <v>1</v>
      </c>
      <c r="AC12" s="857">
        <v>1</v>
      </c>
      <c r="AD12" s="855">
        <v>6</v>
      </c>
      <c r="AE12" s="856">
        <v>1</v>
      </c>
      <c r="AF12" s="857">
        <v>0</v>
      </c>
      <c r="AG12" s="855">
        <v>0</v>
      </c>
      <c r="AH12" s="859">
        <v>0</v>
      </c>
      <c r="AI12" s="860">
        <v>1</v>
      </c>
      <c r="AJ12" s="855">
        <v>0</v>
      </c>
      <c r="AK12" s="857">
        <v>0</v>
      </c>
      <c r="AL12" s="855">
        <v>0</v>
      </c>
      <c r="AM12" s="861">
        <v>0</v>
      </c>
      <c r="AN12" s="1077" t="s">
        <v>505</v>
      </c>
    </row>
    <row r="13" spans="1:40" ht="14.25" customHeight="1">
      <c r="A13" s="1062"/>
      <c r="B13" s="1077" t="s">
        <v>506</v>
      </c>
      <c r="C13" s="854">
        <v>1</v>
      </c>
      <c r="D13" s="855">
        <v>0</v>
      </c>
      <c r="E13" s="855">
        <v>1</v>
      </c>
      <c r="F13" s="855">
        <v>1</v>
      </c>
      <c r="G13" s="855">
        <v>1</v>
      </c>
      <c r="H13" s="855">
        <v>35</v>
      </c>
      <c r="I13" s="855">
        <v>0</v>
      </c>
      <c r="J13" s="855">
        <v>1</v>
      </c>
      <c r="K13" s="855">
        <v>1</v>
      </c>
      <c r="L13" s="855">
        <v>0</v>
      </c>
      <c r="M13" s="856">
        <v>7</v>
      </c>
      <c r="N13" s="1210">
        <f t="shared" si="0"/>
        <v>48</v>
      </c>
      <c r="O13" s="857">
        <v>2</v>
      </c>
      <c r="P13" s="856">
        <v>1</v>
      </c>
      <c r="Q13" s="857">
        <v>0</v>
      </c>
      <c r="R13" s="855">
        <v>0</v>
      </c>
      <c r="S13" s="855">
        <v>0</v>
      </c>
      <c r="T13" s="855">
        <v>0</v>
      </c>
      <c r="U13" s="855">
        <v>0</v>
      </c>
      <c r="V13" s="855">
        <v>0</v>
      </c>
      <c r="W13" s="855">
        <v>1</v>
      </c>
      <c r="X13" s="856">
        <v>0</v>
      </c>
      <c r="Y13" s="1210">
        <f t="shared" si="1"/>
        <v>4</v>
      </c>
      <c r="Z13" s="857">
        <v>3</v>
      </c>
      <c r="AA13" s="855">
        <v>2</v>
      </c>
      <c r="AB13" s="856">
        <v>1</v>
      </c>
      <c r="AC13" s="857">
        <v>1</v>
      </c>
      <c r="AD13" s="855">
        <v>6</v>
      </c>
      <c r="AE13" s="856">
        <v>1</v>
      </c>
      <c r="AF13" s="857">
        <v>0</v>
      </c>
      <c r="AG13" s="855">
        <v>0</v>
      </c>
      <c r="AH13" s="859">
        <v>1</v>
      </c>
      <c r="AI13" s="860">
        <v>3</v>
      </c>
      <c r="AJ13" s="855">
        <v>0</v>
      </c>
      <c r="AK13" s="857">
        <v>0</v>
      </c>
      <c r="AL13" s="855">
        <v>0</v>
      </c>
      <c r="AM13" s="861">
        <v>0</v>
      </c>
      <c r="AN13" s="1077" t="s">
        <v>506</v>
      </c>
    </row>
    <row r="14" spans="1:40" ht="14.25" customHeight="1">
      <c r="A14" s="1062"/>
      <c r="B14" s="1077" t="s">
        <v>507</v>
      </c>
      <c r="C14" s="854">
        <v>1</v>
      </c>
      <c r="D14" s="855">
        <v>0</v>
      </c>
      <c r="E14" s="855">
        <v>1</v>
      </c>
      <c r="F14" s="855">
        <v>1</v>
      </c>
      <c r="G14" s="855">
        <v>1</v>
      </c>
      <c r="H14" s="855">
        <v>34</v>
      </c>
      <c r="I14" s="855">
        <v>0</v>
      </c>
      <c r="J14" s="855">
        <v>2</v>
      </c>
      <c r="K14" s="855">
        <v>0</v>
      </c>
      <c r="L14" s="855">
        <v>1</v>
      </c>
      <c r="M14" s="856">
        <v>7</v>
      </c>
      <c r="N14" s="1210">
        <f t="shared" si="0"/>
        <v>48</v>
      </c>
      <c r="O14" s="857">
        <v>2</v>
      </c>
      <c r="P14" s="856">
        <v>0</v>
      </c>
      <c r="Q14" s="857">
        <v>0</v>
      </c>
      <c r="R14" s="855">
        <v>0</v>
      </c>
      <c r="S14" s="855">
        <v>0</v>
      </c>
      <c r="T14" s="855">
        <v>0</v>
      </c>
      <c r="U14" s="855">
        <v>0</v>
      </c>
      <c r="V14" s="855">
        <v>0</v>
      </c>
      <c r="W14" s="855">
        <v>0</v>
      </c>
      <c r="X14" s="856">
        <v>0</v>
      </c>
      <c r="Y14" s="1210">
        <f t="shared" si="1"/>
        <v>2</v>
      </c>
      <c r="Z14" s="857">
        <v>3</v>
      </c>
      <c r="AA14" s="855">
        <v>2</v>
      </c>
      <c r="AB14" s="856">
        <v>1</v>
      </c>
      <c r="AC14" s="857">
        <v>1</v>
      </c>
      <c r="AD14" s="855">
        <v>6</v>
      </c>
      <c r="AE14" s="856">
        <v>1</v>
      </c>
      <c r="AF14" s="857">
        <v>0</v>
      </c>
      <c r="AG14" s="855">
        <v>0</v>
      </c>
      <c r="AH14" s="859">
        <v>0</v>
      </c>
      <c r="AI14" s="860">
        <v>1</v>
      </c>
      <c r="AJ14" s="855">
        <v>0</v>
      </c>
      <c r="AK14" s="857">
        <v>1</v>
      </c>
      <c r="AL14" s="855">
        <v>0</v>
      </c>
      <c r="AM14" s="861">
        <v>0</v>
      </c>
      <c r="AN14" s="1077" t="s">
        <v>507</v>
      </c>
    </row>
    <row r="15" spans="1:40" ht="14.25" customHeight="1">
      <c r="A15" s="1062"/>
      <c r="B15" s="1077" t="s">
        <v>508</v>
      </c>
      <c r="C15" s="854">
        <v>1</v>
      </c>
      <c r="D15" s="855">
        <v>0</v>
      </c>
      <c r="E15" s="855">
        <v>1</v>
      </c>
      <c r="F15" s="855">
        <v>1</v>
      </c>
      <c r="G15" s="855">
        <v>1</v>
      </c>
      <c r="H15" s="855">
        <v>30</v>
      </c>
      <c r="I15" s="855">
        <v>0</v>
      </c>
      <c r="J15" s="855">
        <v>1</v>
      </c>
      <c r="K15" s="855">
        <v>0</v>
      </c>
      <c r="L15" s="855">
        <v>1</v>
      </c>
      <c r="M15" s="856">
        <v>7</v>
      </c>
      <c r="N15" s="1210">
        <f t="shared" si="0"/>
        <v>43</v>
      </c>
      <c r="O15" s="857">
        <v>2</v>
      </c>
      <c r="P15" s="856">
        <v>0</v>
      </c>
      <c r="Q15" s="857">
        <v>0</v>
      </c>
      <c r="R15" s="855">
        <v>0</v>
      </c>
      <c r="S15" s="855">
        <v>0</v>
      </c>
      <c r="T15" s="855">
        <v>0</v>
      </c>
      <c r="U15" s="855">
        <v>0</v>
      </c>
      <c r="V15" s="855">
        <v>0</v>
      </c>
      <c r="W15" s="855">
        <v>0</v>
      </c>
      <c r="X15" s="856">
        <v>0</v>
      </c>
      <c r="Y15" s="1210">
        <f t="shared" si="1"/>
        <v>2</v>
      </c>
      <c r="Z15" s="857">
        <v>3</v>
      </c>
      <c r="AA15" s="855">
        <v>1</v>
      </c>
      <c r="AB15" s="856">
        <v>1</v>
      </c>
      <c r="AC15" s="857">
        <v>1</v>
      </c>
      <c r="AD15" s="855">
        <v>6</v>
      </c>
      <c r="AE15" s="856">
        <v>1</v>
      </c>
      <c r="AF15" s="857">
        <v>0</v>
      </c>
      <c r="AG15" s="855">
        <v>0</v>
      </c>
      <c r="AH15" s="859">
        <v>0</v>
      </c>
      <c r="AI15" s="860">
        <v>1</v>
      </c>
      <c r="AJ15" s="855">
        <v>0</v>
      </c>
      <c r="AK15" s="857">
        <v>0</v>
      </c>
      <c r="AL15" s="855">
        <v>0</v>
      </c>
      <c r="AM15" s="861">
        <v>0</v>
      </c>
      <c r="AN15" s="1077" t="s">
        <v>508</v>
      </c>
    </row>
    <row r="16" spans="1:40" ht="14.25" customHeight="1">
      <c r="A16" s="1062"/>
      <c r="B16" s="1077" t="s">
        <v>509</v>
      </c>
      <c r="C16" s="854">
        <v>1</v>
      </c>
      <c r="D16" s="855">
        <v>0</v>
      </c>
      <c r="E16" s="855">
        <v>1</v>
      </c>
      <c r="F16" s="855">
        <v>0</v>
      </c>
      <c r="G16" s="855">
        <v>1</v>
      </c>
      <c r="H16" s="855">
        <v>24</v>
      </c>
      <c r="I16" s="855">
        <v>0</v>
      </c>
      <c r="J16" s="855">
        <v>1</v>
      </c>
      <c r="K16" s="855">
        <v>0</v>
      </c>
      <c r="L16" s="855">
        <v>1</v>
      </c>
      <c r="M16" s="856">
        <v>4</v>
      </c>
      <c r="N16" s="1210">
        <f t="shared" si="0"/>
        <v>33</v>
      </c>
      <c r="O16" s="857">
        <v>1</v>
      </c>
      <c r="P16" s="856">
        <v>1</v>
      </c>
      <c r="Q16" s="857">
        <v>0</v>
      </c>
      <c r="R16" s="855">
        <v>0</v>
      </c>
      <c r="S16" s="855">
        <v>0</v>
      </c>
      <c r="T16" s="855">
        <v>0</v>
      </c>
      <c r="U16" s="855">
        <v>0</v>
      </c>
      <c r="V16" s="855">
        <v>0</v>
      </c>
      <c r="W16" s="855">
        <v>0</v>
      </c>
      <c r="X16" s="856">
        <v>0</v>
      </c>
      <c r="Y16" s="1210">
        <f t="shared" si="1"/>
        <v>2</v>
      </c>
      <c r="Z16" s="857">
        <v>3</v>
      </c>
      <c r="AA16" s="855">
        <v>1</v>
      </c>
      <c r="AB16" s="856">
        <v>1</v>
      </c>
      <c r="AC16" s="857">
        <v>1</v>
      </c>
      <c r="AD16" s="855">
        <v>6</v>
      </c>
      <c r="AE16" s="856">
        <v>1</v>
      </c>
      <c r="AF16" s="857">
        <v>0</v>
      </c>
      <c r="AG16" s="855">
        <v>0</v>
      </c>
      <c r="AH16" s="859">
        <v>0</v>
      </c>
      <c r="AI16" s="860">
        <v>2</v>
      </c>
      <c r="AJ16" s="855">
        <v>0</v>
      </c>
      <c r="AK16" s="857">
        <v>0</v>
      </c>
      <c r="AL16" s="855">
        <v>0</v>
      </c>
      <c r="AM16" s="861">
        <v>1</v>
      </c>
      <c r="AN16" s="1077" t="s">
        <v>509</v>
      </c>
    </row>
    <row r="17" spans="1:40" ht="14.25" customHeight="1">
      <c r="A17" s="1062"/>
      <c r="B17" s="1077" t="s">
        <v>510</v>
      </c>
      <c r="C17" s="854">
        <v>1</v>
      </c>
      <c r="D17" s="855">
        <v>0</v>
      </c>
      <c r="E17" s="855">
        <v>2</v>
      </c>
      <c r="F17" s="855">
        <v>1</v>
      </c>
      <c r="G17" s="855">
        <v>1</v>
      </c>
      <c r="H17" s="855">
        <v>34</v>
      </c>
      <c r="I17" s="855">
        <v>0</v>
      </c>
      <c r="J17" s="855">
        <v>2</v>
      </c>
      <c r="K17" s="855">
        <v>0</v>
      </c>
      <c r="L17" s="855">
        <v>1</v>
      </c>
      <c r="M17" s="856">
        <v>6</v>
      </c>
      <c r="N17" s="1210">
        <f t="shared" si="0"/>
        <v>48</v>
      </c>
      <c r="O17" s="857">
        <v>2</v>
      </c>
      <c r="P17" s="856">
        <v>0</v>
      </c>
      <c r="Q17" s="857">
        <v>0</v>
      </c>
      <c r="R17" s="855">
        <v>0</v>
      </c>
      <c r="S17" s="855">
        <v>0</v>
      </c>
      <c r="T17" s="855">
        <v>0</v>
      </c>
      <c r="U17" s="855">
        <v>0</v>
      </c>
      <c r="V17" s="855">
        <v>0</v>
      </c>
      <c r="W17" s="855">
        <v>0</v>
      </c>
      <c r="X17" s="856">
        <v>0</v>
      </c>
      <c r="Y17" s="1210">
        <f t="shared" si="1"/>
        <v>2</v>
      </c>
      <c r="Z17" s="857">
        <v>3</v>
      </c>
      <c r="AA17" s="855">
        <v>2</v>
      </c>
      <c r="AB17" s="856">
        <v>1</v>
      </c>
      <c r="AC17" s="857">
        <v>1</v>
      </c>
      <c r="AD17" s="855">
        <v>6</v>
      </c>
      <c r="AE17" s="856">
        <v>1</v>
      </c>
      <c r="AF17" s="857">
        <v>0</v>
      </c>
      <c r="AG17" s="855">
        <v>0</v>
      </c>
      <c r="AH17" s="859">
        <v>0</v>
      </c>
      <c r="AI17" s="860">
        <v>2</v>
      </c>
      <c r="AJ17" s="855">
        <v>0</v>
      </c>
      <c r="AK17" s="857">
        <v>0</v>
      </c>
      <c r="AL17" s="855">
        <v>0</v>
      </c>
      <c r="AM17" s="861">
        <v>0</v>
      </c>
      <c r="AN17" s="1077" t="s">
        <v>510</v>
      </c>
    </row>
    <row r="18" spans="1:40" ht="14.25" customHeight="1">
      <c r="A18" s="1062"/>
      <c r="B18" s="1077" t="s">
        <v>511</v>
      </c>
      <c r="C18" s="854">
        <v>1</v>
      </c>
      <c r="D18" s="855">
        <v>0</v>
      </c>
      <c r="E18" s="855">
        <v>1</v>
      </c>
      <c r="F18" s="855">
        <v>0</v>
      </c>
      <c r="G18" s="855">
        <v>1</v>
      </c>
      <c r="H18" s="855">
        <v>11</v>
      </c>
      <c r="I18" s="855">
        <v>0</v>
      </c>
      <c r="J18" s="855">
        <v>1</v>
      </c>
      <c r="K18" s="855">
        <v>0</v>
      </c>
      <c r="L18" s="855">
        <v>0</v>
      </c>
      <c r="M18" s="856">
        <v>3</v>
      </c>
      <c r="N18" s="1210">
        <f t="shared" si="0"/>
        <v>18</v>
      </c>
      <c r="O18" s="857">
        <v>1</v>
      </c>
      <c r="P18" s="856">
        <v>0</v>
      </c>
      <c r="Q18" s="857">
        <v>0</v>
      </c>
      <c r="R18" s="855">
        <v>0</v>
      </c>
      <c r="S18" s="855">
        <v>0</v>
      </c>
      <c r="T18" s="855">
        <v>0</v>
      </c>
      <c r="U18" s="855">
        <v>0</v>
      </c>
      <c r="V18" s="855">
        <v>3</v>
      </c>
      <c r="W18" s="855">
        <v>0</v>
      </c>
      <c r="X18" s="856">
        <v>0</v>
      </c>
      <c r="Y18" s="1210">
        <f t="shared" si="1"/>
        <v>4</v>
      </c>
      <c r="Z18" s="857">
        <v>3</v>
      </c>
      <c r="AA18" s="855">
        <v>1</v>
      </c>
      <c r="AB18" s="856">
        <v>1</v>
      </c>
      <c r="AC18" s="857">
        <v>1</v>
      </c>
      <c r="AD18" s="855">
        <v>6</v>
      </c>
      <c r="AE18" s="856">
        <v>1</v>
      </c>
      <c r="AF18" s="857">
        <v>0</v>
      </c>
      <c r="AG18" s="855">
        <v>0</v>
      </c>
      <c r="AH18" s="859">
        <v>0</v>
      </c>
      <c r="AI18" s="860">
        <v>2</v>
      </c>
      <c r="AJ18" s="855">
        <v>0</v>
      </c>
      <c r="AK18" s="857">
        <v>0</v>
      </c>
      <c r="AL18" s="855">
        <v>0</v>
      </c>
      <c r="AM18" s="861">
        <v>0</v>
      </c>
      <c r="AN18" s="1077" t="s">
        <v>511</v>
      </c>
    </row>
    <row r="19" spans="1:40" ht="14.25" customHeight="1">
      <c r="A19" s="1062"/>
      <c r="B19" s="1077" t="s">
        <v>512</v>
      </c>
      <c r="C19" s="854">
        <v>1</v>
      </c>
      <c r="D19" s="855">
        <v>0</v>
      </c>
      <c r="E19" s="855">
        <v>1</v>
      </c>
      <c r="F19" s="855">
        <v>0</v>
      </c>
      <c r="G19" s="855">
        <v>1</v>
      </c>
      <c r="H19" s="855">
        <v>9</v>
      </c>
      <c r="I19" s="855">
        <v>0</v>
      </c>
      <c r="J19" s="855">
        <v>1</v>
      </c>
      <c r="K19" s="855">
        <v>0</v>
      </c>
      <c r="L19" s="855">
        <v>0</v>
      </c>
      <c r="M19" s="856">
        <v>3</v>
      </c>
      <c r="N19" s="1210">
        <f t="shared" si="0"/>
        <v>16</v>
      </c>
      <c r="O19" s="857">
        <v>1</v>
      </c>
      <c r="P19" s="856">
        <v>0</v>
      </c>
      <c r="Q19" s="857">
        <v>0</v>
      </c>
      <c r="R19" s="855">
        <v>0</v>
      </c>
      <c r="S19" s="855">
        <v>0</v>
      </c>
      <c r="T19" s="855">
        <v>0</v>
      </c>
      <c r="U19" s="855">
        <v>0</v>
      </c>
      <c r="V19" s="855">
        <v>0</v>
      </c>
      <c r="W19" s="855">
        <v>0</v>
      </c>
      <c r="X19" s="856">
        <v>0</v>
      </c>
      <c r="Y19" s="1210">
        <f t="shared" si="1"/>
        <v>1</v>
      </c>
      <c r="Z19" s="857">
        <v>3</v>
      </c>
      <c r="AA19" s="855">
        <v>1</v>
      </c>
      <c r="AB19" s="856">
        <v>1</v>
      </c>
      <c r="AC19" s="857">
        <v>1</v>
      </c>
      <c r="AD19" s="855">
        <v>6</v>
      </c>
      <c r="AE19" s="856">
        <v>1</v>
      </c>
      <c r="AF19" s="857">
        <v>0</v>
      </c>
      <c r="AG19" s="855">
        <v>0</v>
      </c>
      <c r="AH19" s="859">
        <v>0</v>
      </c>
      <c r="AI19" s="860">
        <v>1</v>
      </c>
      <c r="AJ19" s="855">
        <v>0</v>
      </c>
      <c r="AK19" s="857">
        <v>0</v>
      </c>
      <c r="AL19" s="855">
        <v>0</v>
      </c>
      <c r="AM19" s="861">
        <v>0</v>
      </c>
      <c r="AN19" s="1077" t="s">
        <v>512</v>
      </c>
    </row>
    <row r="20" spans="1:40" ht="14.25" customHeight="1">
      <c r="A20" s="1062"/>
      <c r="B20" s="1077" t="s">
        <v>513</v>
      </c>
      <c r="C20" s="854">
        <v>0</v>
      </c>
      <c r="D20" s="855">
        <v>1</v>
      </c>
      <c r="E20" s="855">
        <v>0</v>
      </c>
      <c r="F20" s="855">
        <v>0</v>
      </c>
      <c r="G20" s="855">
        <v>1</v>
      </c>
      <c r="H20" s="855">
        <v>8</v>
      </c>
      <c r="I20" s="855">
        <v>0</v>
      </c>
      <c r="J20" s="855">
        <v>0</v>
      </c>
      <c r="K20" s="855">
        <v>0</v>
      </c>
      <c r="L20" s="855">
        <v>0</v>
      </c>
      <c r="M20" s="856">
        <v>0</v>
      </c>
      <c r="N20" s="1210">
        <f t="shared" si="0"/>
        <v>10</v>
      </c>
      <c r="O20" s="857">
        <v>1</v>
      </c>
      <c r="P20" s="856">
        <v>0</v>
      </c>
      <c r="Q20" s="857">
        <v>0</v>
      </c>
      <c r="R20" s="855">
        <v>0</v>
      </c>
      <c r="S20" s="855">
        <v>0</v>
      </c>
      <c r="T20" s="855">
        <v>0</v>
      </c>
      <c r="U20" s="855">
        <v>0</v>
      </c>
      <c r="V20" s="855">
        <v>0</v>
      </c>
      <c r="W20" s="855">
        <v>0</v>
      </c>
      <c r="X20" s="856">
        <v>0</v>
      </c>
      <c r="Y20" s="1210">
        <f t="shared" si="1"/>
        <v>1</v>
      </c>
      <c r="Z20" s="857">
        <v>3</v>
      </c>
      <c r="AA20" s="855">
        <v>1</v>
      </c>
      <c r="AB20" s="856">
        <v>1</v>
      </c>
      <c r="AC20" s="857">
        <v>1</v>
      </c>
      <c r="AD20" s="855">
        <v>6</v>
      </c>
      <c r="AE20" s="856">
        <v>1</v>
      </c>
      <c r="AF20" s="857">
        <v>0</v>
      </c>
      <c r="AG20" s="855">
        <v>0</v>
      </c>
      <c r="AH20" s="859">
        <v>0</v>
      </c>
      <c r="AI20" s="860">
        <v>0</v>
      </c>
      <c r="AJ20" s="855">
        <v>0</v>
      </c>
      <c r="AK20" s="857">
        <v>0</v>
      </c>
      <c r="AL20" s="855">
        <v>0</v>
      </c>
      <c r="AM20" s="861">
        <v>0</v>
      </c>
      <c r="AN20" s="1077" t="s">
        <v>513</v>
      </c>
    </row>
    <row r="21" spans="1:40" ht="14.25" customHeight="1">
      <c r="A21" s="1062"/>
      <c r="B21" s="1077" t="s">
        <v>514</v>
      </c>
      <c r="C21" s="854">
        <v>1</v>
      </c>
      <c r="D21" s="855">
        <v>0</v>
      </c>
      <c r="E21" s="855">
        <v>1</v>
      </c>
      <c r="F21" s="855">
        <v>0</v>
      </c>
      <c r="G21" s="855">
        <v>1</v>
      </c>
      <c r="H21" s="855">
        <v>21</v>
      </c>
      <c r="I21" s="855">
        <v>0</v>
      </c>
      <c r="J21" s="855">
        <v>1</v>
      </c>
      <c r="K21" s="855">
        <v>0</v>
      </c>
      <c r="L21" s="855">
        <v>0</v>
      </c>
      <c r="M21" s="856">
        <v>2</v>
      </c>
      <c r="N21" s="1210">
        <f t="shared" si="0"/>
        <v>27</v>
      </c>
      <c r="O21" s="857">
        <v>1</v>
      </c>
      <c r="P21" s="856">
        <v>0</v>
      </c>
      <c r="Q21" s="857">
        <v>0</v>
      </c>
      <c r="R21" s="855">
        <v>0</v>
      </c>
      <c r="S21" s="855">
        <v>0</v>
      </c>
      <c r="T21" s="855">
        <v>0</v>
      </c>
      <c r="U21" s="855">
        <v>0</v>
      </c>
      <c r="V21" s="855">
        <v>0</v>
      </c>
      <c r="W21" s="855">
        <v>0</v>
      </c>
      <c r="X21" s="856">
        <v>0</v>
      </c>
      <c r="Y21" s="1210">
        <f t="shared" si="1"/>
        <v>1</v>
      </c>
      <c r="Z21" s="857">
        <v>3</v>
      </c>
      <c r="AA21" s="855">
        <v>1</v>
      </c>
      <c r="AB21" s="856">
        <v>1</v>
      </c>
      <c r="AC21" s="857">
        <v>1</v>
      </c>
      <c r="AD21" s="855">
        <v>6</v>
      </c>
      <c r="AE21" s="856">
        <v>1</v>
      </c>
      <c r="AF21" s="857">
        <v>0</v>
      </c>
      <c r="AG21" s="855">
        <v>0</v>
      </c>
      <c r="AH21" s="859">
        <v>0</v>
      </c>
      <c r="AI21" s="860">
        <v>1</v>
      </c>
      <c r="AJ21" s="855">
        <v>0</v>
      </c>
      <c r="AK21" s="857">
        <v>1</v>
      </c>
      <c r="AL21" s="855">
        <v>0</v>
      </c>
      <c r="AM21" s="861">
        <v>0</v>
      </c>
      <c r="AN21" s="1077" t="s">
        <v>514</v>
      </c>
    </row>
    <row r="22" spans="1:40" ht="14.25" customHeight="1">
      <c r="A22" s="1062"/>
      <c r="B22" s="1077" t="s">
        <v>515</v>
      </c>
      <c r="C22" s="854">
        <v>1</v>
      </c>
      <c r="D22" s="855">
        <v>0</v>
      </c>
      <c r="E22" s="855">
        <v>1</v>
      </c>
      <c r="F22" s="855">
        <v>0</v>
      </c>
      <c r="G22" s="855">
        <v>1</v>
      </c>
      <c r="H22" s="855">
        <v>17</v>
      </c>
      <c r="I22" s="855">
        <v>0</v>
      </c>
      <c r="J22" s="855">
        <v>1</v>
      </c>
      <c r="K22" s="855">
        <v>1</v>
      </c>
      <c r="L22" s="855">
        <v>1</v>
      </c>
      <c r="M22" s="856">
        <v>3</v>
      </c>
      <c r="N22" s="1210">
        <f t="shared" si="0"/>
        <v>26</v>
      </c>
      <c r="O22" s="857">
        <v>1</v>
      </c>
      <c r="P22" s="856">
        <v>0</v>
      </c>
      <c r="Q22" s="857">
        <v>0</v>
      </c>
      <c r="R22" s="855">
        <v>0</v>
      </c>
      <c r="S22" s="855">
        <v>0</v>
      </c>
      <c r="T22" s="855">
        <v>0</v>
      </c>
      <c r="U22" s="855">
        <v>0</v>
      </c>
      <c r="V22" s="855">
        <v>0</v>
      </c>
      <c r="W22" s="855">
        <v>0</v>
      </c>
      <c r="X22" s="856">
        <v>0</v>
      </c>
      <c r="Y22" s="1210">
        <f t="shared" si="1"/>
        <v>1</v>
      </c>
      <c r="Z22" s="857">
        <v>3</v>
      </c>
      <c r="AA22" s="855">
        <v>1</v>
      </c>
      <c r="AB22" s="856">
        <v>1</v>
      </c>
      <c r="AC22" s="857">
        <v>1</v>
      </c>
      <c r="AD22" s="855">
        <v>6</v>
      </c>
      <c r="AE22" s="856">
        <v>1</v>
      </c>
      <c r="AF22" s="857">
        <v>0</v>
      </c>
      <c r="AG22" s="855">
        <v>0</v>
      </c>
      <c r="AH22" s="859">
        <v>0</v>
      </c>
      <c r="AI22" s="860">
        <v>1</v>
      </c>
      <c r="AJ22" s="855">
        <v>0</v>
      </c>
      <c r="AK22" s="857">
        <v>0</v>
      </c>
      <c r="AL22" s="855">
        <v>0</v>
      </c>
      <c r="AM22" s="861">
        <v>0</v>
      </c>
      <c r="AN22" s="1077" t="s">
        <v>515</v>
      </c>
    </row>
    <row r="23" spans="1:40" ht="14.25" customHeight="1">
      <c r="A23" s="1062"/>
      <c r="B23" s="1077" t="s">
        <v>516</v>
      </c>
      <c r="C23" s="854">
        <v>1</v>
      </c>
      <c r="D23" s="855">
        <v>0</v>
      </c>
      <c r="E23" s="855">
        <v>1</v>
      </c>
      <c r="F23" s="855">
        <v>1</v>
      </c>
      <c r="G23" s="855">
        <v>1</v>
      </c>
      <c r="H23" s="855">
        <v>27</v>
      </c>
      <c r="I23" s="855">
        <v>0</v>
      </c>
      <c r="J23" s="855">
        <v>1</v>
      </c>
      <c r="K23" s="855">
        <v>0</v>
      </c>
      <c r="L23" s="855">
        <v>1</v>
      </c>
      <c r="M23" s="856">
        <v>3</v>
      </c>
      <c r="N23" s="1210">
        <f t="shared" si="0"/>
        <v>36</v>
      </c>
      <c r="O23" s="857">
        <v>1</v>
      </c>
      <c r="P23" s="856">
        <v>1</v>
      </c>
      <c r="Q23" s="857">
        <v>0</v>
      </c>
      <c r="R23" s="855">
        <v>0</v>
      </c>
      <c r="S23" s="855">
        <v>0</v>
      </c>
      <c r="T23" s="855">
        <v>0</v>
      </c>
      <c r="U23" s="855">
        <v>0</v>
      </c>
      <c r="V23" s="855">
        <v>0</v>
      </c>
      <c r="W23" s="855">
        <v>0</v>
      </c>
      <c r="X23" s="856">
        <v>0</v>
      </c>
      <c r="Y23" s="1210">
        <f t="shared" si="1"/>
        <v>2</v>
      </c>
      <c r="Z23" s="857">
        <v>3</v>
      </c>
      <c r="AA23" s="855">
        <v>1</v>
      </c>
      <c r="AB23" s="856">
        <v>1</v>
      </c>
      <c r="AC23" s="857">
        <v>1</v>
      </c>
      <c r="AD23" s="855">
        <v>6</v>
      </c>
      <c r="AE23" s="856">
        <v>1</v>
      </c>
      <c r="AF23" s="857">
        <v>0</v>
      </c>
      <c r="AG23" s="855">
        <v>0</v>
      </c>
      <c r="AH23" s="859">
        <v>0</v>
      </c>
      <c r="AI23" s="860">
        <v>2</v>
      </c>
      <c r="AJ23" s="855">
        <v>0</v>
      </c>
      <c r="AK23" s="857">
        <v>0</v>
      </c>
      <c r="AL23" s="855">
        <v>0</v>
      </c>
      <c r="AM23" s="861">
        <v>0</v>
      </c>
      <c r="AN23" s="1077" t="s">
        <v>516</v>
      </c>
    </row>
    <row r="24" spans="1:40" ht="14.25" customHeight="1">
      <c r="A24" s="1062"/>
      <c r="B24" s="1077" t="s">
        <v>517</v>
      </c>
      <c r="C24" s="854">
        <v>1</v>
      </c>
      <c r="D24" s="855">
        <v>0</v>
      </c>
      <c r="E24" s="855">
        <v>1</v>
      </c>
      <c r="F24" s="855">
        <v>0</v>
      </c>
      <c r="G24" s="855">
        <v>1</v>
      </c>
      <c r="H24" s="855">
        <v>10</v>
      </c>
      <c r="I24" s="855">
        <v>0</v>
      </c>
      <c r="J24" s="855">
        <v>1</v>
      </c>
      <c r="K24" s="855">
        <v>0</v>
      </c>
      <c r="L24" s="855">
        <v>0</v>
      </c>
      <c r="M24" s="856">
        <v>2</v>
      </c>
      <c r="N24" s="1210">
        <f t="shared" si="0"/>
        <v>16</v>
      </c>
      <c r="O24" s="857">
        <v>1</v>
      </c>
      <c r="P24" s="856">
        <v>0</v>
      </c>
      <c r="Q24" s="857">
        <v>0</v>
      </c>
      <c r="R24" s="855">
        <v>0</v>
      </c>
      <c r="S24" s="855">
        <v>0</v>
      </c>
      <c r="T24" s="855">
        <v>0</v>
      </c>
      <c r="U24" s="855">
        <v>0</v>
      </c>
      <c r="V24" s="855">
        <v>0</v>
      </c>
      <c r="W24" s="855">
        <v>0</v>
      </c>
      <c r="X24" s="856">
        <v>0</v>
      </c>
      <c r="Y24" s="1210">
        <f t="shared" si="1"/>
        <v>1</v>
      </c>
      <c r="Z24" s="857">
        <v>3</v>
      </c>
      <c r="AA24" s="855">
        <v>1</v>
      </c>
      <c r="AB24" s="856">
        <v>1</v>
      </c>
      <c r="AC24" s="857">
        <v>1</v>
      </c>
      <c r="AD24" s="855">
        <v>6</v>
      </c>
      <c r="AE24" s="856">
        <v>1</v>
      </c>
      <c r="AF24" s="857">
        <v>0</v>
      </c>
      <c r="AG24" s="855">
        <v>0</v>
      </c>
      <c r="AH24" s="859">
        <v>0</v>
      </c>
      <c r="AI24" s="860">
        <v>1</v>
      </c>
      <c r="AJ24" s="855">
        <v>0</v>
      </c>
      <c r="AK24" s="857">
        <v>0</v>
      </c>
      <c r="AL24" s="855">
        <v>0</v>
      </c>
      <c r="AM24" s="861">
        <v>0</v>
      </c>
      <c r="AN24" s="1077" t="s">
        <v>517</v>
      </c>
    </row>
    <row r="25" spans="1:40" ht="14.25" customHeight="1">
      <c r="A25" s="1062"/>
      <c r="B25" s="1077" t="s">
        <v>518</v>
      </c>
      <c r="C25" s="854">
        <v>1</v>
      </c>
      <c r="D25" s="855">
        <v>0</v>
      </c>
      <c r="E25" s="855">
        <v>1</v>
      </c>
      <c r="F25" s="855">
        <v>0</v>
      </c>
      <c r="G25" s="855">
        <v>1</v>
      </c>
      <c r="H25" s="855">
        <v>17</v>
      </c>
      <c r="I25" s="855">
        <v>0</v>
      </c>
      <c r="J25" s="855">
        <v>1</v>
      </c>
      <c r="K25" s="855">
        <v>0</v>
      </c>
      <c r="L25" s="855">
        <v>0</v>
      </c>
      <c r="M25" s="856">
        <v>4</v>
      </c>
      <c r="N25" s="1210">
        <f t="shared" si="0"/>
        <v>25</v>
      </c>
      <c r="O25" s="857">
        <v>1</v>
      </c>
      <c r="P25" s="856">
        <v>0</v>
      </c>
      <c r="Q25" s="857">
        <v>0</v>
      </c>
      <c r="R25" s="855">
        <v>0</v>
      </c>
      <c r="S25" s="855">
        <v>0</v>
      </c>
      <c r="T25" s="855">
        <v>0</v>
      </c>
      <c r="U25" s="855">
        <v>0</v>
      </c>
      <c r="V25" s="855">
        <v>0</v>
      </c>
      <c r="W25" s="855">
        <v>1</v>
      </c>
      <c r="X25" s="856">
        <v>0</v>
      </c>
      <c r="Y25" s="1210">
        <f t="shared" si="1"/>
        <v>2</v>
      </c>
      <c r="Z25" s="857">
        <v>3</v>
      </c>
      <c r="AA25" s="855">
        <v>1</v>
      </c>
      <c r="AB25" s="856">
        <v>1</v>
      </c>
      <c r="AC25" s="857">
        <v>1</v>
      </c>
      <c r="AD25" s="855">
        <v>6</v>
      </c>
      <c r="AE25" s="856">
        <v>1</v>
      </c>
      <c r="AF25" s="857">
        <v>0</v>
      </c>
      <c r="AG25" s="855">
        <v>0</v>
      </c>
      <c r="AH25" s="859">
        <v>0</v>
      </c>
      <c r="AI25" s="860">
        <v>1</v>
      </c>
      <c r="AJ25" s="855">
        <v>0</v>
      </c>
      <c r="AK25" s="857">
        <v>0</v>
      </c>
      <c r="AL25" s="855">
        <v>0</v>
      </c>
      <c r="AM25" s="861">
        <v>0</v>
      </c>
      <c r="AN25" s="1077" t="s">
        <v>518</v>
      </c>
    </row>
    <row r="26" spans="1:40" ht="14.25" customHeight="1">
      <c r="A26" s="1062"/>
      <c r="B26" s="1077" t="s">
        <v>519</v>
      </c>
      <c r="C26" s="854">
        <v>1</v>
      </c>
      <c r="D26" s="855">
        <v>0</v>
      </c>
      <c r="E26" s="855">
        <v>1</v>
      </c>
      <c r="F26" s="855">
        <v>0</v>
      </c>
      <c r="G26" s="855">
        <v>1</v>
      </c>
      <c r="H26" s="855">
        <v>7</v>
      </c>
      <c r="I26" s="855">
        <v>0</v>
      </c>
      <c r="J26" s="855">
        <v>1</v>
      </c>
      <c r="K26" s="855">
        <v>1</v>
      </c>
      <c r="L26" s="855">
        <v>1</v>
      </c>
      <c r="M26" s="856">
        <v>1</v>
      </c>
      <c r="N26" s="1210">
        <f t="shared" si="0"/>
        <v>14</v>
      </c>
      <c r="O26" s="857">
        <v>1</v>
      </c>
      <c r="P26" s="856">
        <v>0</v>
      </c>
      <c r="Q26" s="857">
        <v>0</v>
      </c>
      <c r="R26" s="855">
        <v>0</v>
      </c>
      <c r="S26" s="855">
        <v>0</v>
      </c>
      <c r="T26" s="855">
        <v>0</v>
      </c>
      <c r="U26" s="855">
        <v>0</v>
      </c>
      <c r="V26" s="855">
        <v>0</v>
      </c>
      <c r="W26" s="855">
        <v>0</v>
      </c>
      <c r="X26" s="856">
        <v>0</v>
      </c>
      <c r="Y26" s="1210">
        <f t="shared" si="1"/>
        <v>1</v>
      </c>
      <c r="Z26" s="857">
        <v>3</v>
      </c>
      <c r="AA26" s="855">
        <v>1</v>
      </c>
      <c r="AB26" s="856">
        <v>1</v>
      </c>
      <c r="AC26" s="857">
        <v>1</v>
      </c>
      <c r="AD26" s="855">
        <v>6</v>
      </c>
      <c r="AE26" s="856">
        <v>1</v>
      </c>
      <c r="AF26" s="857">
        <v>0</v>
      </c>
      <c r="AG26" s="855">
        <v>0</v>
      </c>
      <c r="AH26" s="859">
        <v>0</v>
      </c>
      <c r="AI26" s="860">
        <v>0</v>
      </c>
      <c r="AJ26" s="855">
        <v>0</v>
      </c>
      <c r="AK26" s="857">
        <v>0</v>
      </c>
      <c r="AL26" s="855">
        <v>0</v>
      </c>
      <c r="AM26" s="861">
        <v>0</v>
      </c>
      <c r="AN26" s="1077" t="s">
        <v>519</v>
      </c>
    </row>
    <row r="27" spans="1:40" ht="14.25" customHeight="1">
      <c r="A27" s="1062"/>
      <c r="B27" s="1077" t="s">
        <v>520</v>
      </c>
      <c r="C27" s="854">
        <v>1</v>
      </c>
      <c r="D27" s="855">
        <v>0</v>
      </c>
      <c r="E27" s="855">
        <v>1</v>
      </c>
      <c r="F27" s="855">
        <v>0</v>
      </c>
      <c r="G27" s="855">
        <v>0</v>
      </c>
      <c r="H27" s="855">
        <v>6</v>
      </c>
      <c r="I27" s="855">
        <v>0</v>
      </c>
      <c r="J27" s="855">
        <v>1</v>
      </c>
      <c r="K27" s="855">
        <v>0</v>
      </c>
      <c r="L27" s="855">
        <v>0</v>
      </c>
      <c r="M27" s="856">
        <v>1</v>
      </c>
      <c r="N27" s="1210">
        <f t="shared" si="0"/>
        <v>10</v>
      </c>
      <c r="O27" s="857">
        <v>1</v>
      </c>
      <c r="P27" s="856">
        <v>0</v>
      </c>
      <c r="Q27" s="857">
        <v>0</v>
      </c>
      <c r="R27" s="855">
        <v>0</v>
      </c>
      <c r="S27" s="855">
        <v>0</v>
      </c>
      <c r="T27" s="855">
        <v>0</v>
      </c>
      <c r="U27" s="855">
        <v>0</v>
      </c>
      <c r="V27" s="855">
        <v>0</v>
      </c>
      <c r="W27" s="855">
        <v>0</v>
      </c>
      <c r="X27" s="856">
        <v>0</v>
      </c>
      <c r="Y27" s="1210">
        <f t="shared" si="1"/>
        <v>1</v>
      </c>
      <c r="Z27" s="857">
        <v>3</v>
      </c>
      <c r="AA27" s="855">
        <v>1</v>
      </c>
      <c r="AB27" s="856">
        <v>1</v>
      </c>
      <c r="AC27" s="857">
        <v>1</v>
      </c>
      <c r="AD27" s="855">
        <v>3</v>
      </c>
      <c r="AE27" s="856">
        <v>1</v>
      </c>
      <c r="AF27" s="857">
        <v>0</v>
      </c>
      <c r="AG27" s="855">
        <v>0</v>
      </c>
      <c r="AH27" s="859">
        <v>0</v>
      </c>
      <c r="AI27" s="860">
        <v>0</v>
      </c>
      <c r="AJ27" s="855">
        <v>0</v>
      </c>
      <c r="AK27" s="857">
        <v>0</v>
      </c>
      <c r="AL27" s="855">
        <v>0</v>
      </c>
      <c r="AM27" s="861">
        <v>0</v>
      </c>
      <c r="AN27" s="1077" t="s">
        <v>520</v>
      </c>
    </row>
    <row r="28" spans="1:40" ht="14.25" customHeight="1">
      <c r="A28" s="1062"/>
      <c r="B28" s="1077" t="s">
        <v>521</v>
      </c>
      <c r="C28" s="854">
        <v>1</v>
      </c>
      <c r="D28" s="855">
        <v>0</v>
      </c>
      <c r="E28" s="855">
        <v>1</v>
      </c>
      <c r="F28" s="855">
        <v>0</v>
      </c>
      <c r="G28" s="855">
        <v>1</v>
      </c>
      <c r="H28" s="855">
        <v>10</v>
      </c>
      <c r="I28" s="855">
        <v>0</v>
      </c>
      <c r="J28" s="855">
        <v>1</v>
      </c>
      <c r="K28" s="855">
        <v>0</v>
      </c>
      <c r="L28" s="855">
        <v>0</v>
      </c>
      <c r="M28" s="856">
        <v>1</v>
      </c>
      <c r="N28" s="1210">
        <f t="shared" si="0"/>
        <v>15</v>
      </c>
      <c r="O28" s="857">
        <v>1</v>
      </c>
      <c r="P28" s="856">
        <v>0</v>
      </c>
      <c r="Q28" s="857">
        <v>0</v>
      </c>
      <c r="R28" s="855">
        <v>0</v>
      </c>
      <c r="S28" s="855">
        <v>0</v>
      </c>
      <c r="T28" s="855">
        <v>0</v>
      </c>
      <c r="U28" s="855">
        <v>0</v>
      </c>
      <c r="V28" s="855">
        <v>0</v>
      </c>
      <c r="W28" s="855">
        <v>0</v>
      </c>
      <c r="X28" s="856">
        <v>0</v>
      </c>
      <c r="Y28" s="1210">
        <f t="shared" si="1"/>
        <v>1</v>
      </c>
      <c r="Z28" s="857">
        <v>3</v>
      </c>
      <c r="AA28" s="855">
        <v>1</v>
      </c>
      <c r="AB28" s="856">
        <v>1</v>
      </c>
      <c r="AC28" s="857">
        <v>1</v>
      </c>
      <c r="AD28" s="855">
        <v>6</v>
      </c>
      <c r="AE28" s="856">
        <v>1</v>
      </c>
      <c r="AF28" s="857">
        <v>0</v>
      </c>
      <c r="AG28" s="855">
        <v>0</v>
      </c>
      <c r="AH28" s="859">
        <v>0</v>
      </c>
      <c r="AI28" s="860">
        <v>0</v>
      </c>
      <c r="AJ28" s="855">
        <v>0</v>
      </c>
      <c r="AK28" s="857">
        <v>0</v>
      </c>
      <c r="AL28" s="855">
        <v>0</v>
      </c>
      <c r="AM28" s="861">
        <v>0</v>
      </c>
      <c r="AN28" s="1077" t="s">
        <v>521</v>
      </c>
    </row>
    <row r="29" spans="1:40" ht="14.25" customHeight="1">
      <c r="A29" s="1062"/>
      <c r="B29" s="1077" t="s">
        <v>522</v>
      </c>
      <c r="C29" s="854">
        <v>1</v>
      </c>
      <c r="D29" s="855">
        <v>0</v>
      </c>
      <c r="E29" s="855">
        <v>1</v>
      </c>
      <c r="F29" s="855">
        <v>0</v>
      </c>
      <c r="G29" s="855">
        <v>1</v>
      </c>
      <c r="H29" s="855">
        <v>14</v>
      </c>
      <c r="I29" s="855">
        <v>0</v>
      </c>
      <c r="J29" s="855">
        <v>0</v>
      </c>
      <c r="K29" s="855">
        <v>1</v>
      </c>
      <c r="L29" s="855">
        <v>0</v>
      </c>
      <c r="M29" s="856">
        <v>3</v>
      </c>
      <c r="N29" s="1210">
        <f t="shared" si="0"/>
        <v>21</v>
      </c>
      <c r="O29" s="857">
        <v>1</v>
      </c>
      <c r="P29" s="856">
        <v>0</v>
      </c>
      <c r="Q29" s="857">
        <v>0</v>
      </c>
      <c r="R29" s="855">
        <v>0</v>
      </c>
      <c r="S29" s="855">
        <v>0</v>
      </c>
      <c r="T29" s="855">
        <v>0</v>
      </c>
      <c r="U29" s="855">
        <v>0</v>
      </c>
      <c r="V29" s="855">
        <v>0</v>
      </c>
      <c r="W29" s="855">
        <v>0</v>
      </c>
      <c r="X29" s="856">
        <v>0</v>
      </c>
      <c r="Y29" s="1210">
        <f t="shared" si="1"/>
        <v>1</v>
      </c>
      <c r="Z29" s="857">
        <v>3</v>
      </c>
      <c r="AA29" s="855">
        <v>1</v>
      </c>
      <c r="AB29" s="856">
        <v>1</v>
      </c>
      <c r="AC29" s="857">
        <v>1</v>
      </c>
      <c r="AD29" s="855">
        <v>6</v>
      </c>
      <c r="AE29" s="856">
        <v>1</v>
      </c>
      <c r="AF29" s="857">
        <v>0</v>
      </c>
      <c r="AG29" s="855">
        <v>0</v>
      </c>
      <c r="AH29" s="859">
        <v>0</v>
      </c>
      <c r="AI29" s="860">
        <v>0</v>
      </c>
      <c r="AJ29" s="855">
        <v>0</v>
      </c>
      <c r="AK29" s="857">
        <v>1</v>
      </c>
      <c r="AL29" s="855">
        <v>0</v>
      </c>
      <c r="AM29" s="861">
        <v>0</v>
      </c>
      <c r="AN29" s="1077" t="s">
        <v>522</v>
      </c>
    </row>
    <row r="30" spans="1:40" ht="14.25" customHeight="1">
      <c r="A30" s="1062"/>
      <c r="B30" s="1077" t="s">
        <v>523</v>
      </c>
      <c r="C30" s="854">
        <v>1</v>
      </c>
      <c r="D30" s="855">
        <v>0</v>
      </c>
      <c r="E30" s="855">
        <v>1</v>
      </c>
      <c r="F30" s="855">
        <v>1</v>
      </c>
      <c r="G30" s="855">
        <v>1</v>
      </c>
      <c r="H30" s="855">
        <v>25</v>
      </c>
      <c r="I30" s="855">
        <v>0</v>
      </c>
      <c r="J30" s="855">
        <v>1</v>
      </c>
      <c r="K30" s="855">
        <v>0</v>
      </c>
      <c r="L30" s="855">
        <v>1</v>
      </c>
      <c r="M30" s="856">
        <v>2</v>
      </c>
      <c r="N30" s="1210">
        <f t="shared" si="0"/>
        <v>33</v>
      </c>
      <c r="O30" s="857">
        <v>1</v>
      </c>
      <c r="P30" s="856">
        <v>0</v>
      </c>
      <c r="Q30" s="857">
        <v>0</v>
      </c>
      <c r="R30" s="855">
        <v>0</v>
      </c>
      <c r="S30" s="855">
        <v>0</v>
      </c>
      <c r="T30" s="855">
        <v>0</v>
      </c>
      <c r="U30" s="855">
        <v>0</v>
      </c>
      <c r="V30" s="855">
        <v>0</v>
      </c>
      <c r="W30" s="855">
        <v>0</v>
      </c>
      <c r="X30" s="856">
        <v>0</v>
      </c>
      <c r="Y30" s="1210">
        <f t="shared" si="1"/>
        <v>1</v>
      </c>
      <c r="Z30" s="857">
        <v>3</v>
      </c>
      <c r="AA30" s="855">
        <v>1</v>
      </c>
      <c r="AB30" s="856">
        <v>1</v>
      </c>
      <c r="AC30" s="857">
        <v>1</v>
      </c>
      <c r="AD30" s="855">
        <v>6</v>
      </c>
      <c r="AE30" s="856">
        <v>1</v>
      </c>
      <c r="AF30" s="857">
        <v>0</v>
      </c>
      <c r="AG30" s="855">
        <v>0</v>
      </c>
      <c r="AH30" s="859">
        <v>0</v>
      </c>
      <c r="AI30" s="860">
        <v>0</v>
      </c>
      <c r="AJ30" s="855">
        <v>0</v>
      </c>
      <c r="AK30" s="857">
        <v>0</v>
      </c>
      <c r="AL30" s="855">
        <v>0</v>
      </c>
      <c r="AM30" s="861">
        <v>0</v>
      </c>
      <c r="AN30" s="1077" t="s">
        <v>523</v>
      </c>
    </row>
    <row r="31" spans="1:40" ht="14.25" customHeight="1">
      <c r="A31" s="1062"/>
      <c r="B31" s="1077" t="s">
        <v>524</v>
      </c>
      <c r="C31" s="854">
        <v>1</v>
      </c>
      <c r="D31" s="855">
        <v>0</v>
      </c>
      <c r="E31" s="855">
        <v>1</v>
      </c>
      <c r="F31" s="855">
        <v>0</v>
      </c>
      <c r="G31" s="855">
        <v>1</v>
      </c>
      <c r="H31" s="855">
        <v>19</v>
      </c>
      <c r="I31" s="855">
        <v>0</v>
      </c>
      <c r="J31" s="855">
        <v>1</v>
      </c>
      <c r="K31" s="855">
        <v>0</v>
      </c>
      <c r="L31" s="855">
        <v>1</v>
      </c>
      <c r="M31" s="856">
        <v>3</v>
      </c>
      <c r="N31" s="1210">
        <f t="shared" si="0"/>
        <v>27</v>
      </c>
      <c r="O31" s="857">
        <v>1</v>
      </c>
      <c r="P31" s="856">
        <v>0</v>
      </c>
      <c r="Q31" s="857">
        <v>0</v>
      </c>
      <c r="R31" s="855">
        <v>0</v>
      </c>
      <c r="S31" s="855">
        <v>0</v>
      </c>
      <c r="T31" s="855">
        <v>0</v>
      </c>
      <c r="U31" s="855">
        <v>0</v>
      </c>
      <c r="V31" s="855">
        <v>0</v>
      </c>
      <c r="W31" s="855">
        <v>2</v>
      </c>
      <c r="X31" s="856">
        <v>0</v>
      </c>
      <c r="Y31" s="1210">
        <f t="shared" si="1"/>
        <v>3</v>
      </c>
      <c r="Z31" s="857">
        <v>3</v>
      </c>
      <c r="AA31" s="855">
        <v>1</v>
      </c>
      <c r="AB31" s="856">
        <v>1</v>
      </c>
      <c r="AC31" s="857">
        <v>1</v>
      </c>
      <c r="AD31" s="855">
        <v>6</v>
      </c>
      <c r="AE31" s="856">
        <v>1</v>
      </c>
      <c r="AF31" s="857">
        <v>0</v>
      </c>
      <c r="AG31" s="855">
        <v>0</v>
      </c>
      <c r="AH31" s="859">
        <v>0</v>
      </c>
      <c r="AI31" s="860">
        <v>0</v>
      </c>
      <c r="AJ31" s="855">
        <v>0</v>
      </c>
      <c r="AK31" s="857">
        <v>0</v>
      </c>
      <c r="AL31" s="855">
        <v>0</v>
      </c>
      <c r="AM31" s="861">
        <v>0</v>
      </c>
      <c r="AN31" s="1077" t="s">
        <v>524</v>
      </c>
    </row>
    <row r="32" spans="1:40" ht="14.25" customHeight="1">
      <c r="A32" s="1062"/>
      <c r="B32" s="1077" t="s">
        <v>525</v>
      </c>
      <c r="C32" s="854">
        <v>1</v>
      </c>
      <c r="D32" s="855">
        <v>0</v>
      </c>
      <c r="E32" s="855">
        <v>1</v>
      </c>
      <c r="F32" s="855">
        <v>1</v>
      </c>
      <c r="G32" s="855">
        <v>1</v>
      </c>
      <c r="H32" s="855">
        <v>21</v>
      </c>
      <c r="I32" s="855">
        <v>0</v>
      </c>
      <c r="J32" s="855">
        <v>1</v>
      </c>
      <c r="K32" s="855">
        <v>0</v>
      </c>
      <c r="L32" s="855">
        <v>1</v>
      </c>
      <c r="M32" s="856">
        <v>3</v>
      </c>
      <c r="N32" s="1210">
        <f t="shared" si="0"/>
        <v>30</v>
      </c>
      <c r="O32" s="857">
        <v>1</v>
      </c>
      <c r="P32" s="856">
        <v>0</v>
      </c>
      <c r="Q32" s="857">
        <v>0</v>
      </c>
      <c r="R32" s="855">
        <v>0</v>
      </c>
      <c r="S32" s="855">
        <v>0</v>
      </c>
      <c r="T32" s="855">
        <v>0</v>
      </c>
      <c r="U32" s="855">
        <v>0</v>
      </c>
      <c r="V32" s="855">
        <v>4</v>
      </c>
      <c r="W32" s="855">
        <v>0</v>
      </c>
      <c r="X32" s="856">
        <v>0</v>
      </c>
      <c r="Y32" s="1210">
        <f t="shared" si="1"/>
        <v>5</v>
      </c>
      <c r="Z32" s="857">
        <v>3</v>
      </c>
      <c r="AA32" s="855">
        <v>1</v>
      </c>
      <c r="AB32" s="856">
        <v>1</v>
      </c>
      <c r="AC32" s="857">
        <v>1</v>
      </c>
      <c r="AD32" s="855">
        <v>6</v>
      </c>
      <c r="AE32" s="856">
        <v>1</v>
      </c>
      <c r="AF32" s="857">
        <v>0</v>
      </c>
      <c r="AG32" s="855">
        <v>0</v>
      </c>
      <c r="AH32" s="859">
        <v>0</v>
      </c>
      <c r="AI32" s="860">
        <v>0</v>
      </c>
      <c r="AJ32" s="855">
        <v>0</v>
      </c>
      <c r="AK32" s="857">
        <v>0</v>
      </c>
      <c r="AL32" s="855">
        <v>0</v>
      </c>
      <c r="AM32" s="861">
        <v>0</v>
      </c>
      <c r="AN32" s="1077" t="s">
        <v>525</v>
      </c>
    </row>
    <row r="33" spans="1:40" ht="14.25" customHeight="1">
      <c r="A33" s="1062"/>
      <c r="B33" s="1077" t="s">
        <v>526</v>
      </c>
      <c r="C33" s="854">
        <v>1</v>
      </c>
      <c r="D33" s="855">
        <v>0</v>
      </c>
      <c r="E33" s="855">
        <v>1</v>
      </c>
      <c r="F33" s="855">
        <v>0</v>
      </c>
      <c r="G33" s="855">
        <v>1</v>
      </c>
      <c r="H33" s="855">
        <v>18</v>
      </c>
      <c r="I33" s="855">
        <v>0</v>
      </c>
      <c r="J33" s="855">
        <v>1</v>
      </c>
      <c r="K33" s="855">
        <v>0</v>
      </c>
      <c r="L33" s="855">
        <v>0</v>
      </c>
      <c r="M33" s="856">
        <v>4</v>
      </c>
      <c r="N33" s="1210">
        <f t="shared" si="0"/>
        <v>26</v>
      </c>
      <c r="O33" s="857">
        <v>1</v>
      </c>
      <c r="P33" s="856">
        <v>0</v>
      </c>
      <c r="Q33" s="857">
        <v>0</v>
      </c>
      <c r="R33" s="855">
        <v>0</v>
      </c>
      <c r="S33" s="855">
        <v>0</v>
      </c>
      <c r="T33" s="855">
        <v>0</v>
      </c>
      <c r="U33" s="855">
        <v>0</v>
      </c>
      <c r="V33" s="855">
        <v>0</v>
      </c>
      <c r="W33" s="855">
        <v>0</v>
      </c>
      <c r="X33" s="856">
        <v>0</v>
      </c>
      <c r="Y33" s="1210">
        <f t="shared" si="1"/>
        <v>1</v>
      </c>
      <c r="Z33" s="857">
        <v>3</v>
      </c>
      <c r="AA33" s="855">
        <v>1</v>
      </c>
      <c r="AB33" s="856">
        <v>1</v>
      </c>
      <c r="AC33" s="857">
        <v>1</v>
      </c>
      <c r="AD33" s="855">
        <v>6</v>
      </c>
      <c r="AE33" s="856">
        <v>1</v>
      </c>
      <c r="AF33" s="857">
        <v>0</v>
      </c>
      <c r="AG33" s="855">
        <v>0</v>
      </c>
      <c r="AH33" s="859">
        <v>1</v>
      </c>
      <c r="AI33" s="860">
        <v>2</v>
      </c>
      <c r="AJ33" s="855">
        <v>0</v>
      </c>
      <c r="AK33" s="857">
        <v>0</v>
      </c>
      <c r="AL33" s="855">
        <v>0</v>
      </c>
      <c r="AM33" s="861">
        <v>0</v>
      </c>
      <c r="AN33" s="1077" t="s">
        <v>526</v>
      </c>
    </row>
    <row r="34" spans="1:40" ht="14.25" customHeight="1">
      <c r="A34" s="1062"/>
      <c r="B34" s="1077" t="s">
        <v>527</v>
      </c>
      <c r="C34" s="854">
        <v>0</v>
      </c>
      <c r="D34" s="855">
        <v>1</v>
      </c>
      <c r="E34" s="855">
        <v>0</v>
      </c>
      <c r="F34" s="855">
        <v>0</v>
      </c>
      <c r="G34" s="855">
        <v>1</v>
      </c>
      <c r="H34" s="855">
        <v>6</v>
      </c>
      <c r="I34" s="855">
        <v>0</v>
      </c>
      <c r="J34" s="855">
        <v>1</v>
      </c>
      <c r="K34" s="855">
        <v>0</v>
      </c>
      <c r="L34" s="855">
        <v>0</v>
      </c>
      <c r="M34" s="856">
        <v>1</v>
      </c>
      <c r="N34" s="1210">
        <f t="shared" si="0"/>
        <v>10</v>
      </c>
      <c r="O34" s="857">
        <v>2</v>
      </c>
      <c r="P34" s="856">
        <v>0</v>
      </c>
      <c r="Q34" s="857">
        <v>0</v>
      </c>
      <c r="R34" s="855">
        <v>0</v>
      </c>
      <c r="S34" s="855">
        <v>0</v>
      </c>
      <c r="T34" s="855">
        <v>0</v>
      </c>
      <c r="U34" s="855">
        <v>0</v>
      </c>
      <c r="V34" s="855">
        <v>0</v>
      </c>
      <c r="W34" s="855">
        <v>0</v>
      </c>
      <c r="X34" s="856">
        <v>0</v>
      </c>
      <c r="Y34" s="1210">
        <f t="shared" si="1"/>
        <v>2</v>
      </c>
      <c r="Z34" s="857">
        <v>3</v>
      </c>
      <c r="AA34" s="855">
        <v>1</v>
      </c>
      <c r="AB34" s="856">
        <v>1</v>
      </c>
      <c r="AC34" s="857">
        <v>1</v>
      </c>
      <c r="AD34" s="855">
        <v>4</v>
      </c>
      <c r="AE34" s="856">
        <v>1</v>
      </c>
      <c r="AF34" s="857">
        <v>0</v>
      </c>
      <c r="AG34" s="855">
        <v>0</v>
      </c>
      <c r="AH34" s="859">
        <v>0</v>
      </c>
      <c r="AI34" s="860">
        <v>0</v>
      </c>
      <c r="AJ34" s="855">
        <v>0</v>
      </c>
      <c r="AK34" s="857">
        <v>0</v>
      </c>
      <c r="AL34" s="855">
        <v>0</v>
      </c>
      <c r="AM34" s="861">
        <v>0</v>
      </c>
      <c r="AN34" s="1077" t="s">
        <v>527</v>
      </c>
    </row>
    <row r="35" spans="1:40" ht="14.25" customHeight="1">
      <c r="A35" s="1062"/>
      <c r="B35" s="152" t="s">
        <v>528</v>
      </c>
      <c r="C35" s="854">
        <v>1</v>
      </c>
      <c r="D35" s="855">
        <v>0</v>
      </c>
      <c r="E35" s="855">
        <v>1</v>
      </c>
      <c r="F35" s="855">
        <v>0</v>
      </c>
      <c r="G35" s="855">
        <v>1</v>
      </c>
      <c r="H35" s="855">
        <v>27</v>
      </c>
      <c r="I35" s="855">
        <v>0</v>
      </c>
      <c r="J35" s="855">
        <v>0</v>
      </c>
      <c r="K35" s="855">
        <v>1</v>
      </c>
      <c r="L35" s="855">
        <v>1</v>
      </c>
      <c r="M35" s="856">
        <v>4</v>
      </c>
      <c r="N35" s="1210">
        <f t="shared" si="0"/>
        <v>36</v>
      </c>
      <c r="O35" s="857">
        <v>1</v>
      </c>
      <c r="P35" s="856">
        <v>0</v>
      </c>
      <c r="Q35" s="857">
        <v>0</v>
      </c>
      <c r="R35" s="855">
        <v>0</v>
      </c>
      <c r="S35" s="855">
        <v>0</v>
      </c>
      <c r="T35" s="855">
        <v>0</v>
      </c>
      <c r="U35" s="855">
        <v>0</v>
      </c>
      <c r="V35" s="855">
        <v>0</v>
      </c>
      <c r="W35" s="855">
        <v>0</v>
      </c>
      <c r="X35" s="856">
        <v>0</v>
      </c>
      <c r="Y35" s="1210">
        <f t="shared" si="1"/>
        <v>1</v>
      </c>
      <c r="Z35" s="857">
        <v>3</v>
      </c>
      <c r="AA35" s="855">
        <v>1</v>
      </c>
      <c r="AB35" s="856">
        <v>1</v>
      </c>
      <c r="AC35" s="857">
        <v>1</v>
      </c>
      <c r="AD35" s="855">
        <v>6</v>
      </c>
      <c r="AE35" s="856">
        <v>1</v>
      </c>
      <c r="AF35" s="857">
        <v>1</v>
      </c>
      <c r="AG35" s="855">
        <v>0</v>
      </c>
      <c r="AH35" s="859">
        <v>0</v>
      </c>
      <c r="AI35" s="860">
        <v>3</v>
      </c>
      <c r="AJ35" s="855">
        <v>0</v>
      </c>
      <c r="AK35" s="857">
        <v>0</v>
      </c>
      <c r="AL35" s="855">
        <v>0</v>
      </c>
      <c r="AM35" s="861">
        <v>0</v>
      </c>
      <c r="AN35" s="1077" t="s">
        <v>528</v>
      </c>
    </row>
    <row r="36" spans="1:40" ht="14.25" customHeight="1">
      <c r="A36" s="1062"/>
      <c r="B36" s="152" t="s">
        <v>529</v>
      </c>
      <c r="C36" s="854">
        <v>1</v>
      </c>
      <c r="D36" s="855">
        <v>0</v>
      </c>
      <c r="E36" s="855">
        <v>1</v>
      </c>
      <c r="F36" s="855">
        <v>0</v>
      </c>
      <c r="G36" s="855">
        <v>1</v>
      </c>
      <c r="H36" s="855">
        <v>7</v>
      </c>
      <c r="I36" s="855">
        <v>0</v>
      </c>
      <c r="J36" s="855">
        <v>0</v>
      </c>
      <c r="K36" s="855">
        <v>1</v>
      </c>
      <c r="L36" s="855">
        <v>0</v>
      </c>
      <c r="M36" s="856">
        <v>1</v>
      </c>
      <c r="N36" s="1210">
        <f t="shared" si="0"/>
        <v>12</v>
      </c>
      <c r="O36" s="857">
        <v>2</v>
      </c>
      <c r="P36" s="856">
        <v>0</v>
      </c>
      <c r="Q36" s="857">
        <v>0</v>
      </c>
      <c r="R36" s="855">
        <v>0</v>
      </c>
      <c r="S36" s="855">
        <v>0</v>
      </c>
      <c r="T36" s="855">
        <v>0</v>
      </c>
      <c r="U36" s="855">
        <v>0</v>
      </c>
      <c r="V36" s="855">
        <v>0</v>
      </c>
      <c r="W36" s="855">
        <v>0</v>
      </c>
      <c r="X36" s="856">
        <v>0</v>
      </c>
      <c r="Y36" s="1210">
        <f t="shared" si="1"/>
        <v>2</v>
      </c>
      <c r="Z36" s="857">
        <v>3</v>
      </c>
      <c r="AA36" s="855">
        <v>1</v>
      </c>
      <c r="AB36" s="856">
        <v>1</v>
      </c>
      <c r="AC36" s="857">
        <v>1</v>
      </c>
      <c r="AD36" s="855">
        <v>6</v>
      </c>
      <c r="AE36" s="856">
        <v>1</v>
      </c>
      <c r="AF36" s="857">
        <v>0</v>
      </c>
      <c r="AG36" s="855">
        <v>0</v>
      </c>
      <c r="AH36" s="859">
        <v>0</v>
      </c>
      <c r="AI36" s="860">
        <v>0</v>
      </c>
      <c r="AJ36" s="855">
        <v>0</v>
      </c>
      <c r="AK36" s="857">
        <v>0</v>
      </c>
      <c r="AL36" s="855">
        <v>0</v>
      </c>
      <c r="AM36" s="861">
        <v>0</v>
      </c>
      <c r="AN36" s="1077" t="s">
        <v>529</v>
      </c>
    </row>
    <row r="37" spans="1:40" ht="14.25" customHeight="1">
      <c r="A37" s="645"/>
      <c r="B37" s="152" t="s">
        <v>530</v>
      </c>
      <c r="C37" s="854">
        <v>0</v>
      </c>
      <c r="D37" s="855">
        <v>1</v>
      </c>
      <c r="E37" s="855">
        <v>0</v>
      </c>
      <c r="F37" s="855">
        <v>0</v>
      </c>
      <c r="G37" s="855">
        <v>1</v>
      </c>
      <c r="H37" s="855">
        <v>4</v>
      </c>
      <c r="I37" s="855">
        <v>0</v>
      </c>
      <c r="J37" s="855">
        <v>0</v>
      </c>
      <c r="K37" s="855">
        <v>0</v>
      </c>
      <c r="L37" s="855">
        <v>0</v>
      </c>
      <c r="M37" s="856">
        <v>1</v>
      </c>
      <c r="N37" s="1210">
        <f t="shared" si="0"/>
        <v>7</v>
      </c>
      <c r="O37" s="857">
        <v>1</v>
      </c>
      <c r="P37" s="856">
        <v>0</v>
      </c>
      <c r="Q37" s="857">
        <v>0</v>
      </c>
      <c r="R37" s="855">
        <v>0</v>
      </c>
      <c r="S37" s="855">
        <v>0</v>
      </c>
      <c r="T37" s="855">
        <v>0</v>
      </c>
      <c r="U37" s="855">
        <v>0</v>
      </c>
      <c r="V37" s="855">
        <v>0</v>
      </c>
      <c r="W37" s="855">
        <v>0</v>
      </c>
      <c r="X37" s="856">
        <v>0</v>
      </c>
      <c r="Y37" s="1210">
        <f t="shared" si="1"/>
        <v>1</v>
      </c>
      <c r="Z37" s="857">
        <v>3</v>
      </c>
      <c r="AA37" s="855">
        <v>1</v>
      </c>
      <c r="AB37" s="856">
        <v>1</v>
      </c>
      <c r="AC37" s="857">
        <v>1</v>
      </c>
      <c r="AD37" s="855">
        <v>4</v>
      </c>
      <c r="AE37" s="856">
        <v>0</v>
      </c>
      <c r="AF37" s="857">
        <v>0</v>
      </c>
      <c r="AG37" s="855">
        <v>0</v>
      </c>
      <c r="AH37" s="859">
        <v>0</v>
      </c>
      <c r="AI37" s="860">
        <v>1</v>
      </c>
      <c r="AJ37" s="855">
        <v>0</v>
      </c>
      <c r="AK37" s="857">
        <v>0</v>
      </c>
      <c r="AL37" s="855">
        <v>0</v>
      </c>
      <c r="AM37" s="861">
        <v>0</v>
      </c>
      <c r="AN37" s="1077" t="s">
        <v>530</v>
      </c>
    </row>
    <row r="38" spans="1:40" ht="14.25" customHeight="1">
      <c r="A38" s="1062"/>
      <c r="B38" s="152" t="s">
        <v>531</v>
      </c>
      <c r="C38" s="854">
        <v>1</v>
      </c>
      <c r="D38" s="855">
        <v>0</v>
      </c>
      <c r="E38" s="855">
        <v>1</v>
      </c>
      <c r="F38" s="855">
        <v>0</v>
      </c>
      <c r="G38" s="855">
        <v>1</v>
      </c>
      <c r="H38" s="855">
        <v>3</v>
      </c>
      <c r="I38" s="855">
        <v>0</v>
      </c>
      <c r="J38" s="855">
        <v>1</v>
      </c>
      <c r="K38" s="855">
        <v>0</v>
      </c>
      <c r="L38" s="855">
        <v>0</v>
      </c>
      <c r="M38" s="856">
        <v>0</v>
      </c>
      <c r="N38" s="1210">
        <f t="shared" si="0"/>
        <v>7</v>
      </c>
      <c r="O38" s="857">
        <v>1</v>
      </c>
      <c r="P38" s="856">
        <v>0</v>
      </c>
      <c r="Q38" s="857">
        <v>0</v>
      </c>
      <c r="R38" s="855">
        <v>0</v>
      </c>
      <c r="S38" s="855">
        <v>0</v>
      </c>
      <c r="T38" s="855">
        <v>0</v>
      </c>
      <c r="U38" s="855">
        <v>0</v>
      </c>
      <c r="V38" s="855">
        <v>0</v>
      </c>
      <c r="W38" s="855">
        <v>0</v>
      </c>
      <c r="X38" s="856">
        <v>0</v>
      </c>
      <c r="Y38" s="1210">
        <f t="shared" si="1"/>
        <v>1</v>
      </c>
      <c r="Z38" s="857">
        <v>3</v>
      </c>
      <c r="AA38" s="855">
        <v>1</v>
      </c>
      <c r="AB38" s="856">
        <v>1</v>
      </c>
      <c r="AC38" s="857">
        <v>1</v>
      </c>
      <c r="AD38" s="855">
        <v>3</v>
      </c>
      <c r="AE38" s="856">
        <v>1</v>
      </c>
      <c r="AF38" s="857">
        <v>0</v>
      </c>
      <c r="AG38" s="855">
        <v>0</v>
      </c>
      <c r="AH38" s="859">
        <v>0</v>
      </c>
      <c r="AI38" s="860">
        <v>0</v>
      </c>
      <c r="AJ38" s="855">
        <v>0</v>
      </c>
      <c r="AK38" s="857">
        <v>0</v>
      </c>
      <c r="AL38" s="855">
        <v>0</v>
      </c>
      <c r="AM38" s="861">
        <v>0</v>
      </c>
      <c r="AN38" s="1077" t="s">
        <v>531</v>
      </c>
    </row>
    <row r="39" spans="1:40" ht="14.25" customHeight="1">
      <c r="A39" s="1062"/>
      <c r="B39" s="152" t="s">
        <v>717</v>
      </c>
      <c r="C39" s="862">
        <v>1</v>
      </c>
      <c r="D39" s="863">
        <v>0</v>
      </c>
      <c r="E39" s="863">
        <v>1</v>
      </c>
      <c r="F39" s="863">
        <v>0</v>
      </c>
      <c r="G39" s="863">
        <v>1</v>
      </c>
      <c r="H39" s="863">
        <v>7</v>
      </c>
      <c r="I39" s="863">
        <v>0</v>
      </c>
      <c r="J39" s="863">
        <v>1</v>
      </c>
      <c r="K39" s="863">
        <v>0</v>
      </c>
      <c r="L39" s="863">
        <v>1</v>
      </c>
      <c r="M39" s="864">
        <v>1</v>
      </c>
      <c r="N39" s="1211">
        <f t="shared" si="0"/>
        <v>13</v>
      </c>
      <c r="O39" s="865">
        <v>1</v>
      </c>
      <c r="P39" s="864">
        <v>0</v>
      </c>
      <c r="Q39" s="857">
        <v>0</v>
      </c>
      <c r="R39" s="855">
        <v>0</v>
      </c>
      <c r="S39" s="855">
        <v>0</v>
      </c>
      <c r="T39" s="855">
        <v>0</v>
      </c>
      <c r="U39" s="863">
        <v>0</v>
      </c>
      <c r="V39" s="863">
        <v>0</v>
      </c>
      <c r="W39" s="863">
        <v>0</v>
      </c>
      <c r="X39" s="864">
        <v>0</v>
      </c>
      <c r="Y39" s="1211">
        <f t="shared" si="1"/>
        <v>1</v>
      </c>
      <c r="Z39" s="865">
        <v>3</v>
      </c>
      <c r="AA39" s="863">
        <v>1</v>
      </c>
      <c r="AB39" s="864">
        <v>1</v>
      </c>
      <c r="AC39" s="865">
        <v>1</v>
      </c>
      <c r="AD39" s="863">
        <v>6</v>
      </c>
      <c r="AE39" s="864">
        <v>1</v>
      </c>
      <c r="AF39" s="865">
        <v>0</v>
      </c>
      <c r="AG39" s="863">
        <v>0</v>
      </c>
      <c r="AH39" s="866">
        <v>0</v>
      </c>
      <c r="AI39" s="867">
        <v>0</v>
      </c>
      <c r="AJ39" s="863">
        <v>0</v>
      </c>
      <c r="AK39" s="865">
        <v>0</v>
      </c>
      <c r="AL39" s="863">
        <v>0</v>
      </c>
      <c r="AM39" s="868">
        <v>0</v>
      </c>
      <c r="AN39" s="279" t="s">
        <v>532</v>
      </c>
    </row>
    <row r="40" spans="1:40" ht="14.25" customHeight="1" thickBot="1">
      <c r="A40" s="646" t="s">
        <v>533</v>
      </c>
      <c r="B40" s="647"/>
      <c r="C40" s="1212">
        <f t="shared" ref="C40:X40" si="2">SUM(C5:C39)</f>
        <v>32</v>
      </c>
      <c r="D40" s="1213">
        <f t="shared" si="2"/>
        <v>3</v>
      </c>
      <c r="E40" s="1213">
        <f t="shared" si="2"/>
        <v>33</v>
      </c>
      <c r="F40" s="1213">
        <f t="shared" si="2"/>
        <v>9</v>
      </c>
      <c r="G40" s="1213">
        <f t="shared" si="2"/>
        <v>35</v>
      </c>
      <c r="H40" s="1213">
        <f t="shared" si="2"/>
        <v>618</v>
      </c>
      <c r="I40" s="1213">
        <f t="shared" si="2"/>
        <v>0</v>
      </c>
      <c r="J40" s="1213">
        <f t="shared" si="2"/>
        <v>31</v>
      </c>
      <c r="K40" s="1213">
        <f t="shared" si="2"/>
        <v>9</v>
      </c>
      <c r="L40" s="1213">
        <f t="shared" si="2"/>
        <v>15</v>
      </c>
      <c r="M40" s="1214">
        <f t="shared" si="2"/>
        <v>106</v>
      </c>
      <c r="N40" s="1215">
        <f t="shared" si="2"/>
        <v>891</v>
      </c>
      <c r="O40" s="1216">
        <f t="shared" si="2"/>
        <v>44</v>
      </c>
      <c r="P40" s="1214">
        <f t="shared" si="2"/>
        <v>3</v>
      </c>
      <c r="Q40" s="1217">
        <f t="shared" si="2"/>
        <v>0</v>
      </c>
      <c r="R40" s="1218">
        <f t="shared" si="2"/>
        <v>0</v>
      </c>
      <c r="S40" s="1218">
        <f t="shared" si="2"/>
        <v>0</v>
      </c>
      <c r="T40" s="1218">
        <f t="shared" si="2"/>
        <v>0</v>
      </c>
      <c r="U40" s="1213">
        <f t="shared" si="2"/>
        <v>0</v>
      </c>
      <c r="V40" s="1213">
        <f t="shared" si="2"/>
        <v>10</v>
      </c>
      <c r="W40" s="1213">
        <f t="shared" si="2"/>
        <v>6</v>
      </c>
      <c r="X40" s="1214">
        <f t="shared" si="2"/>
        <v>0</v>
      </c>
      <c r="Y40" s="1215">
        <f t="shared" si="1"/>
        <v>63</v>
      </c>
      <c r="Z40" s="1216">
        <f t="shared" ref="Z40:AM40" si="3">SUM(Z5:Z39)</f>
        <v>105</v>
      </c>
      <c r="AA40" s="1213">
        <f t="shared" si="3"/>
        <v>38</v>
      </c>
      <c r="AB40" s="1214">
        <f t="shared" si="3"/>
        <v>35</v>
      </c>
      <c r="AC40" s="1216">
        <f t="shared" si="3"/>
        <v>35</v>
      </c>
      <c r="AD40" s="1213">
        <f t="shared" si="3"/>
        <v>194</v>
      </c>
      <c r="AE40" s="1214">
        <f t="shared" si="3"/>
        <v>34</v>
      </c>
      <c r="AF40" s="1216">
        <f t="shared" si="3"/>
        <v>1</v>
      </c>
      <c r="AG40" s="1213">
        <f t="shared" si="3"/>
        <v>0</v>
      </c>
      <c r="AH40" s="1219">
        <f t="shared" si="3"/>
        <v>3</v>
      </c>
      <c r="AI40" s="1220">
        <f t="shared" si="3"/>
        <v>33</v>
      </c>
      <c r="AJ40" s="1213">
        <f>SUM(AJ5:AJ39)</f>
        <v>0</v>
      </c>
      <c r="AK40" s="1216">
        <f t="shared" si="3"/>
        <v>4</v>
      </c>
      <c r="AL40" s="1213">
        <f t="shared" si="3"/>
        <v>0</v>
      </c>
      <c r="AM40" s="1221">
        <f t="shared" si="3"/>
        <v>2</v>
      </c>
      <c r="AN40" s="1067" t="s">
        <v>533</v>
      </c>
    </row>
    <row r="41" spans="1:40" ht="14.25" customHeight="1">
      <c r="A41" s="1062" t="s">
        <v>534</v>
      </c>
      <c r="B41" s="624" t="s">
        <v>536</v>
      </c>
      <c r="C41" s="869">
        <v>1</v>
      </c>
      <c r="D41" s="858">
        <v>0</v>
      </c>
      <c r="E41" s="858">
        <v>1</v>
      </c>
      <c r="F41" s="858">
        <v>0</v>
      </c>
      <c r="G41" s="858">
        <v>1</v>
      </c>
      <c r="H41" s="858">
        <v>4</v>
      </c>
      <c r="I41" s="858">
        <v>0</v>
      </c>
      <c r="J41" s="858">
        <v>1</v>
      </c>
      <c r="K41" s="858">
        <v>1</v>
      </c>
      <c r="L41" s="858">
        <v>0</v>
      </c>
      <c r="M41" s="870">
        <v>1</v>
      </c>
      <c r="N41" s="1222">
        <f t="shared" ref="N41:N76" si="4">SUM(C41:M41)</f>
        <v>10</v>
      </c>
      <c r="O41" s="871">
        <v>2</v>
      </c>
      <c r="P41" s="870">
        <v>0</v>
      </c>
      <c r="Q41" s="871">
        <v>0</v>
      </c>
      <c r="R41" s="858">
        <v>1</v>
      </c>
      <c r="S41" s="858">
        <v>1</v>
      </c>
      <c r="T41" s="858">
        <v>0</v>
      </c>
      <c r="U41" s="858">
        <v>0</v>
      </c>
      <c r="V41" s="858">
        <v>3</v>
      </c>
      <c r="W41" s="858">
        <v>1</v>
      </c>
      <c r="X41" s="870">
        <v>0</v>
      </c>
      <c r="Y41" s="1222">
        <f t="shared" si="1"/>
        <v>8</v>
      </c>
      <c r="Z41" s="871">
        <v>3</v>
      </c>
      <c r="AA41" s="858">
        <v>1</v>
      </c>
      <c r="AB41" s="870">
        <v>1</v>
      </c>
      <c r="AC41" s="871">
        <v>1</v>
      </c>
      <c r="AD41" s="858">
        <v>5</v>
      </c>
      <c r="AE41" s="870">
        <v>1</v>
      </c>
      <c r="AF41" s="871">
        <v>0</v>
      </c>
      <c r="AG41" s="858">
        <v>0</v>
      </c>
      <c r="AH41" s="872">
        <v>0</v>
      </c>
      <c r="AI41" s="873">
        <v>1</v>
      </c>
      <c r="AJ41" s="858">
        <v>0</v>
      </c>
      <c r="AK41" s="871">
        <v>0</v>
      </c>
      <c r="AL41" s="855">
        <v>0</v>
      </c>
      <c r="AM41" s="861">
        <v>0</v>
      </c>
      <c r="AN41" s="1077" t="s">
        <v>536</v>
      </c>
    </row>
    <row r="42" spans="1:40" ht="14.25" customHeight="1">
      <c r="A42" s="644">
        <v>36</v>
      </c>
      <c r="B42" s="1077" t="s">
        <v>537</v>
      </c>
      <c r="C42" s="854">
        <v>1</v>
      </c>
      <c r="D42" s="855">
        <v>0</v>
      </c>
      <c r="E42" s="855">
        <v>1</v>
      </c>
      <c r="F42" s="855">
        <v>0</v>
      </c>
      <c r="G42" s="855">
        <v>1</v>
      </c>
      <c r="H42" s="855">
        <v>22</v>
      </c>
      <c r="I42" s="855">
        <v>0</v>
      </c>
      <c r="J42" s="855">
        <v>1</v>
      </c>
      <c r="K42" s="855">
        <v>0</v>
      </c>
      <c r="L42" s="855">
        <v>1</v>
      </c>
      <c r="M42" s="856">
        <v>3</v>
      </c>
      <c r="N42" s="1210">
        <f t="shared" si="4"/>
        <v>30</v>
      </c>
      <c r="O42" s="857">
        <v>2</v>
      </c>
      <c r="P42" s="856">
        <v>0</v>
      </c>
      <c r="Q42" s="857">
        <v>0</v>
      </c>
      <c r="R42" s="855">
        <v>1</v>
      </c>
      <c r="S42" s="855">
        <v>1</v>
      </c>
      <c r="T42" s="855">
        <v>0</v>
      </c>
      <c r="U42" s="855">
        <v>0</v>
      </c>
      <c r="V42" s="855">
        <v>2</v>
      </c>
      <c r="W42" s="855">
        <v>1</v>
      </c>
      <c r="X42" s="856">
        <v>0</v>
      </c>
      <c r="Y42" s="1210">
        <f t="shared" si="1"/>
        <v>7</v>
      </c>
      <c r="Z42" s="857">
        <v>3</v>
      </c>
      <c r="AA42" s="855">
        <v>1</v>
      </c>
      <c r="AB42" s="856">
        <v>1</v>
      </c>
      <c r="AC42" s="857">
        <v>1</v>
      </c>
      <c r="AD42" s="855">
        <v>6</v>
      </c>
      <c r="AE42" s="856">
        <v>1</v>
      </c>
      <c r="AF42" s="857">
        <v>0</v>
      </c>
      <c r="AG42" s="855">
        <v>0</v>
      </c>
      <c r="AH42" s="859">
        <v>0</v>
      </c>
      <c r="AI42" s="860">
        <v>0</v>
      </c>
      <c r="AJ42" s="855">
        <v>0</v>
      </c>
      <c r="AK42" s="857">
        <v>0</v>
      </c>
      <c r="AL42" s="874">
        <v>0</v>
      </c>
      <c r="AM42" s="861">
        <v>0</v>
      </c>
      <c r="AN42" s="1077" t="s">
        <v>537</v>
      </c>
    </row>
    <row r="43" spans="1:40" ht="14.25" customHeight="1">
      <c r="A43" s="577" t="s">
        <v>538</v>
      </c>
      <c r="B43" s="1077" t="s">
        <v>539</v>
      </c>
      <c r="C43" s="854">
        <v>1</v>
      </c>
      <c r="D43" s="855">
        <v>0</v>
      </c>
      <c r="E43" s="855">
        <v>1</v>
      </c>
      <c r="F43" s="855">
        <v>1</v>
      </c>
      <c r="G43" s="855">
        <v>2</v>
      </c>
      <c r="H43" s="855">
        <v>32</v>
      </c>
      <c r="I43" s="855">
        <v>0</v>
      </c>
      <c r="J43" s="855">
        <v>1</v>
      </c>
      <c r="K43" s="855">
        <v>0</v>
      </c>
      <c r="L43" s="855">
        <v>1</v>
      </c>
      <c r="M43" s="856">
        <v>5</v>
      </c>
      <c r="N43" s="1210">
        <f t="shared" si="4"/>
        <v>44</v>
      </c>
      <c r="O43" s="857">
        <v>2</v>
      </c>
      <c r="P43" s="856">
        <v>0</v>
      </c>
      <c r="Q43" s="857">
        <v>0</v>
      </c>
      <c r="R43" s="855">
        <v>1</v>
      </c>
      <c r="S43" s="855">
        <v>1</v>
      </c>
      <c r="T43" s="855">
        <v>0</v>
      </c>
      <c r="U43" s="855">
        <v>0</v>
      </c>
      <c r="V43" s="855">
        <v>2</v>
      </c>
      <c r="W43" s="855">
        <v>1</v>
      </c>
      <c r="X43" s="856">
        <v>0</v>
      </c>
      <c r="Y43" s="1210">
        <f t="shared" si="1"/>
        <v>7</v>
      </c>
      <c r="Z43" s="857">
        <v>4</v>
      </c>
      <c r="AA43" s="855">
        <v>2</v>
      </c>
      <c r="AB43" s="856">
        <v>1</v>
      </c>
      <c r="AC43" s="857">
        <v>1</v>
      </c>
      <c r="AD43" s="855">
        <v>6</v>
      </c>
      <c r="AE43" s="856">
        <v>1</v>
      </c>
      <c r="AF43" s="857">
        <v>0</v>
      </c>
      <c r="AG43" s="855">
        <v>0</v>
      </c>
      <c r="AH43" s="859">
        <v>0</v>
      </c>
      <c r="AI43" s="860">
        <v>1</v>
      </c>
      <c r="AJ43" s="855">
        <v>0</v>
      </c>
      <c r="AK43" s="857">
        <v>0</v>
      </c>
      <c r="AL43" s="874">
        <v>0</v>
      </c>
      <c r="AM43" s="861">
        <v>0</v>
      </c>
      <c r="AN43" s="1077" t="s">
        <v>539</v>
      </c>
    </row>
    <row r="44" spans="1:40" ht="14.25" customHeight="1">
      <c r="A44" s="1062"/>
      <c r="B44" s="1077" t="s">
        <v>540</v>
      </c>
      <c r="C44" s="854">
        <v>1</v>
      </c>
      <c r="D44" s="855">
        <v>0</v>
      </c>
      <c r="E44" s="855">
        <v>1</v>
      </c>
      <c r="F44" s="855">
        <v>0</v>
      </c>
      <c r="G44" s="855">
        <v>1</v>
      </c>
      <c r="H44" s="855">
        <v>21</v>
      </c>
      <c r="I44" s="855">
        <v>0</v>
      </c>
      <c r="J44" s="855">
        <v>1</v>
      </c>
      <c r="K44" s="855">
        <v>0</v>
      </c>
      <c r="L44" s="855">
        <v>1</v>
      </c>
      <c r="M44" s="856">
        <v>2</v>
      </c>
      <c r="N44" s="1210">
        <f t="shared" si="4"/>
        <v>28</v>
      </c>
      <c r="O44" s="857">
        <v>1</v>
      </c>
      <c r="P44" s="856">
        <v>1</v>
      </c>
      <c r="Q44" s="857">
        <v>0</v>
      </c>
      <c r="R44" s="855">
        <v>0</v>
      </c>
      <c r="S44" s="855">
        <v>1</v>
      </c>
      <c r="T44" s="855">
        <v>0</v>
      </c>
      <c r="U44" s="855">
        <v>0</v>
      </c>
      <c r="V44" s="855">
        <v>5</v>
      </c>
      <c r="W44" s="855">
        <v>1</v>
      </c>
      <c r="X44" s="856">
        <v>3</v>
      </c>
      <c r="Y44" s="1210">
        <f t="shared" si="1"/>
        <v>12</v>
      </c>
      <c r="Z44" s="857">
        <v>3</v>
      </c>
      <c r="AA44" s="855">
        <v>1</v>
      </c>
      <c r="AB44" s="856">
        <v>1</v>
      </c>
      <c r="AC44" s="857">
        <v>1</v>
      </c>
      <c r="AD44" s="855">
        <v>6</v>
      </c>
      <c r="AE44" s="856">
        <v>1</v>
      </c>
      <c r="AF44" s="857">
        <v>0</v>
      </c>
      <c r="AG44" s="855">
        <v>0</v>
      </c>
      <c r="AH44" s="859">
        <v>0</v>
      </c>
      <c r="AI44" s="860">
        <v>0</v>
      </c>
      <c r="AJ44" s="855">
        <v>0</v>
      </c>
      <c r="AK44" s="857">
        <v>0</v>
      </c>
      <c r="AL44" s="874">
        <v>0</v>
      </c>
      <c r="AM44" s="861">
        <v>0</v>
      </c>
      <c r="AN44" s="1077" t="s">
        <v>540</v>
      </c>
    </row>
    <row r="45" spans="1:40" ht="14.25" customHeight="1">
      <c r="A45" s="1062"/>
      <c r="B45" s="1077" t="s">
        <v>541</v>
      </c>
      <c r="C45" s="854">
        <v>0</v>
      </c>
      <c r="D45" s="855">
        <v>0</v>
      </c>
      <c r="E45" s="855">
        <v>1</v>
      </c>
      <c r="F45" s="855">
        <v>0</v>
      </c>
      <c r="G45" s="855">
        <v>1</v>
      </c>
      <c r="H45" s="855">
        <v>6</v>
      </c>
      <c r="I45" s="855">
        <v>0</v>
      </c>
      <c r="J45" s="855">
        <v>0</v>
      </c>
      <c r="K45" s="855">
        <v>0</v>
      </c>
      <c r="L45" s="855">
        <v>0</v>
      </c>
      <c r="M45" s="856">
        <v>1</v>
      </c>
      <c r="N45" s="1210">
        <f t="shared" si="4"/>
        <v>9</v>
      </c>
      <c r="O45" s="857">
        <v>1</v>
      </c>
      <c r="P45" s="856">
        <v>0</v>
      </c>
      <c r="Q45" s="857">
        <v>0</v>
      </c>
      <c r="R45" s="855">
        <v>0</v>
      </c>
      <c r="S45" s="855">
        <v>1</v>
      </c>
      <c r="T45" s="855">
        <v>0</v>
      </c>
      <c r="U45" s="855">
        <v>0</v>
      </c>
      <c r="V45" s="855">
        <v>0</v>
      </c>
      <c r="W45" s="855">
        <v>1</v>
      </c>
      <c r="X45" s="856">
        <v>0</v>
      </c>
      <c r="Y45" s="1210">
        <f t="shared" si="1"/>
        <v>3</v>
      </c>
      <c r="Z45" s="857">
        <v>3</v>
      </c>
      <c r="AA45" s="855">
        <v>1</v>
      </c>
      <c r="AB45" s="856">
        <v>1</v>
      </c>
      <c r="AC45" s="857">
        <v>1</v>
      </c>
      <c r="AD45" s="855">
        <v>0</v>
      </c>
      <c r="AE45" s="856">
        <v>0</v>
      </c>
      <c r="AF45" s="857">
        <v>0</v>
      </c>
      <c r="AG45" s="855">
        <v>0</v>
      </c>
      <c r="AH45" s="859">
        <v>1</v>
      </c>
      <c r="AI45" s="860">
        <v>0</v>
      </c>
      <c r="AJ45" s="855">
        <v>0</v>
      </c>
      <c r="AK45" s="857">
        <v>0</v>
      </c>
      <c r="AL45" s="874">
        <v>0</v>
      </c>
      <c r="AM45" s="861">
        <v>0</v>
      </c>
      <c r="AN45" s="1077" t="s">
        <v>541</v>
      </c>
    </row>
    <row r="46" spans="1:40" ht="14.25" customHeight="1">
      <c r="A46" s="1062"/>
      <c r="B46" s="1077" t="s">
        <v>542</v>
      </c>
      <c r="C46" s="854">
        <v>1</v>
      </c>
      <c r="D46" s="855">
        <v>0</v>
      </c>
      <c r="E46" s="855">
        <v>1</v>
      </c>
      <c r="F46" s="855">
        <v>0</v>
      </c>
      <c r="G46" s="855">
        <v>0</v>
      </c>
      <c r="H46" s="855">
        <v>3</v>
      </c>
      <c r="I46" s="855">
        <v>0</v>
      </c>
      <c r="J46" s="855">
        <v>0</v>
      </c>
      <c r="K46" s="855">
        <v>1</v>
      </c>
      <c r="L46" s="855">
        <v>0</v>
      </c>
      <c r="M46" s="856">
        <v>0</v>
      </c>
      <c r="N46" s="1210">
        <f t="shared" si="4"/>
        <v>6</v>
      </c>
      <c r="O46" s="857">
        <v>1</v>
      </c>
      <c r="P46" s="856">
        <v>0</v>
      </c>
      <c r="Q46" s="857">
        <v>0</v>
      </c>
      <c r="R46" s="855">
        <v>0</v>
      </c>
      <c r="S46" s="855">
        <v>0</v>
      </c>
      <c r="T46" s="855">
        <v>0</v>
      </c>
      <c r="U46" s="855">
        <v>0</v>
      </c>
      <c r="V46" s="855">
        <v>1</v>
      </c>
      <c r="W46" s="855">
        <v>1</v>
      </c>
      <c r="X46" s="856">
        <v>1</v>
      </c>
      <c r="Y46" s="1210">
        <f t="shared" si="1"/>
        <v>4</v>
      </c>
      <c r="Z46" s="857">
        <v>3</v>
      </c>
      <c r="AA46" s="855">
        <v>1</v>
      </c>
      <c r="AB46" s="856">
        <v>1</v>
      </c>
      <c r="AC46" s="857">
        <v>1</v>
      </c>
      <c r="AD46" s="855">
        <v>0</v>
      </c>
      <c r="AE46" s="856">
        <v>1</v>
      </c>
      <c r="AF46" s="857">
        <v>0</v>
      </c>
      <c r="AG46" s="855">
        <v>0</v>
      </c>
      <c r="AH46" s="859">
        <v>0</v>
      </c>
      <c r="AI46" s="860">
        <v>0</v>
      </c>
      <c r="AJ46" s="855">
        <v>0</v>
      </c>
      <c r="AK46" s="857">
        <v>0</v>
      </c>
      <c r="AL46" s="874">
        <v>0</v>
      </c>
      <c r="AM46" s="861">
        <v>0</v>
      </c>
      <c r="AN46" s="1077" t="s">
        <v>542</v>
      </c>
    </row>
    <row r="47" spans="1:40" ht="14.25" customHeight="1">
      <c r="A47" s="1062"/>
      <c r="B47" s="1077" t="s">
        <v>543</v>
      </c>
      <c r="C47" s="854">
        <v>1</v>
      </c>
      <c r="D47" s="855">
        <v>0</v>
      </c>
      <c r="E47" s="855">
        <v>1</v>
      </c>
      <c r="F47" s="855">
        <v>0</v>
      </c>
      <c r="G47" s="855">
        <v>1</v>
      </c>
      <c r="H47" s="855">
        <v>19</v>
      </c>
      <c r="I47" s="855">
        <v>0</v>
      </c>
      <c r="J47" s="855">
        <v>1</v>
      </c>
      <c r="K47" s="855">
        <v>0</v>
      </c>
      <c r="L47" s="855">
        <v>0</v>
      </c>
      <c r="M47" s="856">
        <v>2</v>
      </c>
      <c r="N47" s="1210">
        <f t="shared" si="4"/>
        <v>25</v>
      </c>
      <c r="O47" s="857">
        <v>2</v>
      </c>
      <c r="P47" s="856">
        <v>0</v>
      </c>
      <c r="Q47" s="857">
        <v>0</v>
      </c>
      <c r="R47" s="855">
        <v>1</v>
      </c>
      <c r="S47" s="855">
        <v>1</v>
      </c>
      <c r="T47" s="855">
        <v>0</v>
      </c>
      <c r="U47" s="855">
        <v>0</v>
      </c>
      <c r="V47" s="855">
        <v>0</v>
      </c>
      <c r="W47" s="855">
        <v>1</v>
      </c>
      <c r="X47" s="856">
        <v>0</v>
      </c>
      <c r="Y47" s="1210">
        <f t="shared" si="1"/>
        <v>5</v>
      </c>
      <c r="Z47" s="857">
        <v>3</v>
      </c>
      <c r="AA47" s="855">
        <v>1</v>
      </c>
      <c r="AB47" s="856">
        <v>1</v>
      </c>
      <c r="AC47" s="857">
        <v>1</v>
      </c>
      <c r="AD47" s="855">
        <v>6</v>
      </c>
      <c r="AE47" s="856">
        <v>1</v>
      </c>
      <c r="AF47" s="857">
        <v>0</v>
      </c>
      <c r="AG47" s="855">
        <v>0</v>
      </c>
      <c r="AH47" s="859">
        <v>0</v>
      </c>
      <c r="AI47" s="860">
        <v>1</v>
      </c>
      <c r="AJ47" s="855">
        <v>0</v>
      </c>
      <c r="AK47" s="857">
        <v>1</v>
      </c>
      <c r="AL47" s="874">
        <v>0</v>
      </c>
      <c r="AM47" s="861">
        <v>0</v>
      </c>
      <c r="AN47" s="1077" t="s">
        <v>543</v>
      </c>
    </row>
    <row r="48" spans="1:40" ht="14.25" customHeight="1">
      <c r="A48" s="1062"/>
      <c r="B48" s="1077" t="s">
        <v>544</v>
      </c>
      <c r="C48" s="854">
        <v>1</v>
      </c>
      <c r="D48" s="855">
        <v>0</v>
      </c>
      <c r="E48" s="855">
        <v>2</v>
      </c>
      <c r="F48" s="855">
        <v>1</v>
      </c>
      <c r="G48" s="855">
        <v>2</v>
      </c>
      <c r="H48" s="855">
        <v>40</v>
      </c>
      <c r="I48" s="855">
        <v>0</v>
      </c>
      <c r="J48" s="855">
        <v>2</v>
      </c>
      <c r="K48" s="855">
        <v>1</v>
      </c>
      <c r="L48" s="855">
        <v>0</v>
      </c>
      <c r="M48" s="856">
        <v>4</v>
      </c>
      <c r="N48" s="1210">
        <f t="shared" si="4"/>
        <v>53</v>
      </c>
      <c r="O48" s="857">
        <v>2</v>
      </c>
      <c r="P48" s="856">
        <v>1</v>
      </c>
      <c r="Q48" s="857">
        <v>0</v>
      </c>
      <c r="R48" s="855">
        <v>1</v>
      </c>
      <c r="S48" s="855">
        <v>1</v>
      </c>
      <c r="T48" s="855">
        <v>0</v>
      </c>
      <c r="U48" s="855">
        <v>0</v>
      </c>
      <c r="V48" s="855">
        <v>0</v>
      </c>
      <c r="W48" s="855">
        <v>1</v>
      </c>
      <c r="X48" s="856">
        <v>0</v>
      </c>
      <c r="Y48" s="1210">
        <f t="shared" si="1"/>
        <v>6</v>
      </c>
      <c r="Z48" s="857">
        <v>4</v>
      </c>
      <c r="AA48" s="855">
        <v>2</v>
      </c>
      <c r="AB48" s="856">
        <v>1</v>
      </c>
      <c r="AC48" s="857">
        <v>1</v>
      </c>
      <c r="AD48" s="855">
        <v>6</v>
      </c>
      <c r="AE48" s="856">
        <v>1</v>
      </c>
      <c r="AF48" s="857">
        <v>0</v>
      </c>
      <c r="AG48" s="855">
        <v>0</v>
      </c>
      <c r="AH48" s="859">
        <v>0</v>
      </c>
      <c r="AI48" s="860">
        <v>2</v>
      </c>
      <c r="AJ48" s="855">
        <v>0</v>
      </c>
      <c r="AK48" s="857">
        <v>0</v>
      </c>
      <c r="AL48" s="874">
        <v>0</v>
      </c>
      <c r="AM48" s="861">
        <v>0</v>
      </c>
      <c r="AN48" s="1077" t="s">
        <v>544</v>
      </c>
    </row>
    <row r="49" spans="1:40" ht="14.25" customHeight="1">
      <c r="A49" s="1062"/>
      <c r="B49" s="1077" t="s">
        <v>545</v>
      </c>
      <c r="C49" s="854">
        <v>1</v>
      </c>
      <c r="D49" s="855">
        <v>0</v>
      </c>
      <c r="E49" s="855">
        <v>1</v>
      </c>
      <c r="F49" s="855">
        <v>0</v>
      </c>
      <c r="G49" s="855">
        <v>1</v>
      </c>
      <c r="H49" s="855">
        <v>15</v>
      </c>
      <c r="I49" s="855">
        <v>0</v>
      </c>
      <c r="J49" s="855">
        <v>1</v>
      </c>
      <c r="K49" s="855">
        <v>0</v>
      </c>
      <c r="L49" s="855">
        <v>0</v>
      </c>
      <c r="M49" s="856">
        <v>1</v>
      </c>
      <c r="N49" s="1210">
        <f t="shared" si="4"/>
        <v>20</v>
      </c>
      <c r="O49" s="857">
        <v>1</v>
      </c>
      <c r="P49" s="856">
        <v>0</v>
      </c>
      <c r="Q49" s="857">
        <v>0</v>
      </c>
      <c r="R49" s="855">
        <v>0</v>
      </c>
      <c r="S49" s="855">
        <v>1</v>
      </c>
      <c r="T49" s="855">
        <v>0</v>
      </c>
      <c r="U49" s="855">
        <v>0</v>
      </c>
      <c r="V49" s="855">
        <v>0</v>
      </c>
      <c r="W49" s="855">
        <v>1</v>
      </c>
      <c r="X49" s="856">
        <v>0</v>
      </c>
      <c r="Y49" s="1210">
        <f t="shared" si="1"/>
        <v>3</v>
      </c>
      <c r="Z49" s="857">
        <v>3</v>
      </c>
      <c r="AA49" s="855">
        <v>1</v>
      </c>
      <c r="AB49" s="856">
        <v>1</v>
      </c>
      <c r="AC49" s="857">
        <v>1</v>
      </c>
      <c r="AD49" s="855">
        <v>5</v>
      </c>
      <c r="AE49" s="856">
        <v>1</v>
      </c>
      <c r="AF49" s="857">
        <v>0</v>
      </c>
      <c r="AG49" s="855">
        <v>0</v>
      </c>
      <c r="AH49" s="859">
        <v>0</v>
      </c>
      <c r="AI49" s="860">
        <v>0</v>
      </c>
      <c r="AJ49" s="855">
        <v>0</v>
      </c>
      <c r="AK49" s="857">
        <v>0</v>
      </c>
      <c r="AL49" s="874">
        <v>0</v>
      </c>
      <c r="AM49" s="861">
        <v>0</v>
      </c>
      <c r="AN49" s="1077" t="s">
        <v>545</v>
      </c>
    </row>
    <row r="50" spans="1:40" ht="14.25" customHeight="1">
      <c r="A50" s="1062"/>
      <c r="B50" s="1077" t="s">
        <v>546</v>
      </c>
      <c r="C50" s="854">
        <v>1</v>
      </c>
      <c r="D50" s="855">
        <v>0</v>
      </c>
      <c r="E50" s="855">
        <v>1</v>
      </c>
      <c r="F50" s="855">
        <v>0</v>
      </c>
      <c r="G50" s="855">
        <v>1</v>
      </c>
      <c r="H50" s="855">
        <v>19</v>
      </c>
      <c r="I50" s="855">
        <v>0</v>
      </c>
      <c r="J50" s="855">
        <v>1</v>
      </c>
      <c r="K50" s="855">
        <v>0</v>
      </c>
      <c r="L50" s="855">
        <v>1</v>
      </c>
      <c r="M50" s="856">
        <v>1</v>
      </c>
      <c r="N50" s="1210">
        <f t="shared" si="4"/>
        <v>25</v>
      </c>
      <c r="O50" s="857">
        <v>1</v>
      </c>
      <c r="P50" s="856">
        <v>0</v>
      </c>
      <c r="Q50" s="857">
        <v>0</v>
      </c>
      <c r="R50" s="855">
        <v>0</v>
      </c>
      <c r="S50" s="855">
        <v>1</v>
      </c>
      <c r="T50" s="855">
        <v>0</v>
      </c>
      <c r="U50" s="855">
        <v>0</v>
      </c>
      <c r="V50" s="855">
        <v>2</v>
      </c>
      <c r="W50" s="855">
        <v>1</v>
      </c>
      <c r="X50" s="856">
        <v>0</v>
      </c>
      <c r="Y50" s="1210">
        <f t="shared" si="1"/>
        <v>5</v>
      </c>
      <c r="Z50" s="857">
        <v>1</v>
      </c>
      <c r="AA50" s="855">
        <v>1</v>
      </c>
      <c r="AB50" s="856">
        <v>1</v>
      </c>
      <c r="AC50" s="857">
        <v>1</v>
      </c>
      <c r="AD50" s="855">
        <v>6</v>
      </c>
      <c r="AE50" s="856">
        <v>1</v>
      </c>
      <c r="AF50" s="857">
        <v>0</v>
      </c>
      <c r="AG50" s="855">
        <v>0</v>
      </c>
      <c r="AH50" s="859">
        <v>0</v>
      </c>
      <c r="AI50" s="860">
        <v>0</v>
      </c>
      <c r="AJ50" s="855">
        <v>0</v>
      </c>
      <c r="AK50" s="857">
        <v>0</v>
      </c>
      <c r="AL50" s="874">
        <v>0</v>
      </c>
      <c r="AM50" s="861">
        <v>0</v>
      </c>
      <c r="AN50" s="1077" t="s">
        <v>546</v>
      </c>
    </row>
    <row r="51" spans="1:40" ht="14.25" customHeight="1">
      <c r="A51" s="1062"/>
      <c r="B51" s="1077" t="s">
        <v>547</v>
      </c>
      <c r="C51" s="854">
        <v>1</v>
      </c>
      <c r="D51" s="855">
        <v>0</v>
      </c>
      <c r="E51" s="855">
        <v>1</v>
      </c>
      <c r="F51" s="855">
        <v>0</v>
      </c>
      <c r="G51" s="855">
        <v>1</v>
      </c>
      <c r="H51" s="855">
        <v>4</v>
      </c>
      <c r="I51" s="855">
        <v>0</v>
      </c>
      <c r="J51" s="855">
        <v>1</v>
      </c>
      <c r="K51" s="855">
        <v>0</v>
      </c>
      <c r="L51" s="855">
        <v>0</v>
      </c>
      <c r="M51" s="856">
        <v>1</v>
      </c>
      <c r="N51" s="1210">
        <f t="shared" si="4"/>
        <v>9</v>
      </c>
      <c r="O51" s="857">
        <v>2</v>
      </c>
      <c r="P51" s="856">
        <v>0</v>
      </c>
      <c r="Q51" s="857">
        <v>1</v>
      </c>
      <c r="R51" s="855">
        <v>0</v>
      </c>
      <c r="S51" s="855">
        <v>1</v>
      </c>
      <c r="T51" s="855">
        <v>0</v>
      </c>
      <c r="U51" s="855">
        <v>0</v>
      </c>
      <c r="V51" s="855">
        <v>0</v>
      </c>
      <c r="W51" s="855">
        <v>1</v>
      </c>
      <c r="X51" s="856">
        <v>0</v>
      </c>
      <c r="Y51" s="1210">
        <f t="shared" si="1"/>
        <v>5</v>
      </c>
      <c r="Z51" s="857">
        <v>3</v>
      </c>
      <c r="AA51" s="855">
        <v>1</v>
      </c>
      <c r="AB51" s="856">
        <v>1</v>
      </c>
      <c r="AC51" s="857">
        <v>1</v>
      </c>
      <c r="AD51" s="855">
        <v>0</v>
      </c>
      <c r="AE51" s="856">
        <v>1</v>
      </c>
      <c r="AF51" s="857">
        <v>0</v>
      </c>
      <c r="AG51" s="855">
        <v>0</v>
      </c>
      <c r="AH51" s="859">
        <v>0</v>
      </c>
      <c r="AI51" s="860">
        <v>0</v>
      </c>
      <c r="AJ51" s="855">
        <v>0</v>
      </c>
      <c r="AK51" s="857">
        <v>0</v>
      </c>
      <c r="AL51" s="874">
        <v>0</v>
      </c>
      <c r="AM51" s="861">
        <v>0</v>
      </c>
      <c r="AN51" s="1077" t="s">
        <v>547</v>
      </c>
    </row>
    <row r="52" spans="1:40" ht="14.25" customHeight="1">
      <c r="A52" s="1062"/>
      <c r="B52" s="152" t="s">
        <v>548</v>
      </c>
      <c r="C52" s="854">
        <v>1</v>
      </c>
      <c r="D52" s="855">
        <v>0</v>
      </c>
      <c r="E52" s="855">
        <v>1</v>
      </c>
      <c r="F52" s="855">
        <v>0</v>
      </c>
      <c r="G52" s="855">
        <v>1</v>
      </c>
      <c r="H52" s="855">
        <v>8</v>
      </c>
      <c r="I52" s="855">
        <v>0</v>
      </c>
      <c r="J52" s="855">
        <v>1</v>
      </c>
      <c r="K52" s="855">
        <v>1</v>
      </c>
      <c r="L52" s="855">
        <v>0</v>
      </c>
      <c r="M52" s="856">
        <v>0</v>
      </c>
      <c r="N52" s="1210">
        <f t="shared" si="4"/>
        <v>13</v>
      </c>
      <c r="O52" s="857">
        <v>1</v>
      </c>
      <c r="P52" s="856">
        <v>0</v>
      </c>
      <c r="Q52" s="857">
        <v>0</v>
      </c>
      <c r="R52" s="855">
        <v>1</v>
      </c>
      <c r="S52" s="855">
        <v>1</v>
      </c>
      <c r="T52" s="855">
        <v>0</v>
      </c>
      <c r="U52" s="855">
        <v>0</v>
      </c>
      <c r="V52" s="855">
        <v>2</v>
      </c>
      <c r="W52" s="855">
        <v>1</v>
      </c>
      <c r="X52" s="856">
        <v>0</v>
      </c>
      <c r="Y52" s="1210">
        <f t="shared" si="1"/>
        <v>6</v>
      </c>
      <c r="Z52" s="857">
        <v>3</v>
      </c>
      <c r="AA52" s="855">
        <v>1</v>
      </c>
      <c r="AB52" s="856">
        <v>1</v>
      </c>
      <c r="AC52" s="857">
        <v>1</v>
      </c>
      <c r="AD52" s="855">
        <v>0</v>
      </c>
      <c r="AE52" s="856">
        <v>1</v>
      </c>
      <c r="AF52" s="857">
        <v>0</v>
      </c>
      <c r="AG52" s="855">
        <v>0</v>
      </c>
      <c r="AH52" s="859">
        <v>0</v>
      </c>
      <c r="AI52" s="860">
        <v>1</v>
      </c>
      <c r="AJ52" s="855">
        <v>0</v>
      </c>
      <c r="AK52" s="857">
        <v>0</v>
      </c>
      <c r="AL52" s="874">
        <v>0</v>
      </c>
      <c r="AM52" s="861">
        <v>0</v>
      </c>
      <c r="AN52" s="1077" t="s">
        <v>548</v>
      </c>
    </row>
    <row r="53" spans="1:40" ht="14.25" customHeight="1" thickBot="1">
      <c r="A53" s="1064"/>
      <c r="B53" s="648" t="s">
        <v>549</v>
      </c>
      <c r="C53" s="875">
        <v>1</v>
      </c>
      <c r="D53" s="876">
        <v>0</v>
      </c>
      <c r="E53" s="876">
        <v>1</v>
      </c>
      <c r="F53" s="876">
        <v>0</v>
      </c>
      <c r="G53" s="876">
        <v>1</v>
      </c>
      <c r="H53" s="876">
        <v>17</v>
      </c>
      <c r="I53" s="876">
        <v>0</v>
      </c>
      <c r="J53" s="876">
        <v>1</v>
      </c>
      <c r="K53" s="876">
        <v>0</v>
      </c>
      <c r="L53" s="876">
        <v>1</v>
      </c>
      <c r="M53" s="877">
        <v>1</v>
      </c>
      <c r="N53" s="1215">
        <f t="shared" si="4"/>
        <v>23</v>
      </c>
      <c r="O53" s="878">
        <v>1</v>
      </c>
      <c r="P53" s="877">
        <v>0</v>
      </c>
      <c r="Q53" s="878">
        <v>0</v>
      </c>
      <c r="R53" s="876">
        <v>1</v>
      </c>
      <c r="S53" s="876">
        <v>1</v>
      </c>
      <c r="T53" s="876">
        <v>0</v>
      </c>
      <c r="U53" s="876">
        <v>0</v>
      </c>
      <c r="V53" s="876">
        <v>2</v>
      </c>
      <c r="W53" s="876">
        <v>1</v>
      </c>
      <c r="X53" s="877">
        <v>0</v>
      </c>
      <c r="Y53" s="1215">
        <f t="shared" si="1"/>
        <v>6</v>
      </c>
      <c r="Z53" s="878">
        <v>1</v>
      </c>
      <c r="AA53" s="876">
        <v>1</v>
      </c>
      <c r="AB53" s="877">
        <v>1</v>
      </c>
      <c r="AC53" s="878">
        <v>1</v>
      </c>
      <c r="AD53" s="876">
        <v>6</v>
      </c>
      <c r="AE53" s="877">
        <v>1</v>
      </c>
      <c r="AF53" s="878">
        <v>0</v>
      </c>
      <c r="AG53" s="876">
        <v>0</v>
      </c>
      <c r="AH53" s="879">
        <v>0</v>
      </c>
      <c r="AI53" s="880">
        <v>0</v>
      </c>
      <c r="AJ53" s="876">
        <v>0</v>
      </c>
      <c r="AK53" s="878">
        <v>0</v>
      </c>
      <c r="AL53" s="876">
        <v>0</v>
      </c>
      <c r="AM53" s="881">
        <v>0</v>
      </c>
      <c r="AN53" s="123" t="s">
        <v>549</v>
      </c>
    </row>
    <row r="54" spans="1:40" ht="14.25" customHeight="1">
      <c r="A54" s="1062"/>
      <c r="B54" s="624" t="s">
        <v>550</v>
      </c>
      <c r="C54" s="854">
        <v>1</v>
      </c>
      <c r="D54" s="855">
        <v>0</v>
      </c>
      <c r="E54" s="855">
        <v>1</v>
      </c>
      <c r="F54" s="855">
        <v>0</v>
      </c>
      <c r="G54" s="855">
        <v>1</v>
      </c>
      <c r="H54" s="855">
        <v>20</v>
      </c>
      <c r="I54" s="855">
        <v>0</v>
      </c>
      <c r="J54" s="858">
        <v>1</v>
      </c>
      <c r="K54" s="858">
        <v>0</v>
      </c>
      <c r="L54" s="858">
        <v>0</v>
      </c>
      <c r="M54" s="870">
        <v>3</v>
      </c>
      <c r="N54" s="1222">
        <f t="shared" si="4"/>
        <v>27</v>
      </c>
      <c r="O54" s="871">
        <v>1</v>
      </c>
      <c r="P54" s="870">
        <v>0</v>
      </c>
      <c r="Q54" s="871">
        <v>0</v>
      </c>
      <c r="R54" s="858">
        <v>0</v>
      </c>
      <c r="S54" s="858">
        <v>1</v>
      </c>
      <c r="T54" s="858">
        <v>0</v>
      </c>
      <c r="U54" s="858">
        <v>0</v>
      </c>
      <c r="V54" s="858">
        <v>0</v>
      </c>
      <c r="W54" s="858">
        <v>1</v>
      </c>
      <c r="X54" s="870">
        <v>5</v>
      </c>
      <c r="Y54" s="1222">
        <f t="shared" si="1"/>
        <v>8</v>
      </c>
      <c r="Z54" s="871">
        <v>3</v>
      </c>
      <c r="AA54" s="858">
        <v>1</v>
      </c>
      <c r="AB54" s="870">
        <v>1</v>
      </c>
      <c r="AC54" s="871">
        <v>1</v>
      </c>
      <c r="AD54" s="858">
        <v>6</v>
      </c>
      <c r="AE54" s="870">
        <v>1</v>
      </c>
      <c r="AF54" s="871">
        <v>0</v>
      </c>
      <c r="AG54" s="858">
        <v>0</v>
      </c>
      <c r="AH54" s="872">
        <v>0</v>
      </c>
      <c r="AI54" s="873">
        <v>1</v>
      </c>
      <c r="AJ54" s="858">
        <v>0</v>
      </c>
      <c r="AK54" s="871">
        <v>1</v>
      </c>
      <c r="AL54" s="858">
        <v>0</v>
      </c>
      <c r="AM54" s="882">
        <v>0</v>
      </c>
      <c r="AN54" s="1069" t="s">
        <v>550</v>
      </c>
    </row>
    <row r="55" spans="1:40" ht="14.25" customHeight="1">
      <c r="A55" s="1062"/>
      <c r="B55" s="1077" t="s">
        <v>551</v>
      </c>
      <c r="C55" s="854">
        <v>1</v>
      </c>
      <c r="D55" s="855">
        <v>0</v>
      </c>
      <c r="E55" s="855">
        <v>1</v>
      </c>
      <c r="F55" s="855">
        <v>1</v>
      </c>
      <c r="G55" s="855">
        <v>2</v>
      </c>
      <c r="H55" s="855">
        <v>30</v>
      </c>
      <c r="I55" s="855">
        <v>0</v>
      </c>
      <c r="J55" s="855">
        <v>1</v>
      </c>
      <c r="K55" s="855">
        <v>0</v>
      </c>
      <c r="L55" s="855">
        <v>0</v>
      </c>
      <c r="M55" s="856">
        <v>6</v>
      </c>
      <c r="N55" s="1210">
        <f t="shared" si="4"/>
        <v>42</v>
      </c>
      <c r="O55" s="857">
        <v>2</v>
      </c>
      <c r="P55" s="856">
        <v>0</v>
      </c>
      <c r="Q55" s="857">
        <v>5</v>
      </c>
      <c r="R55" s="855">
        <v>1</v>
      </c>
      <c r="S55" s="855">
        <v>1</v>
      </c>
      <c r="T55" s="855">
        <v>0</v>
      </c>
      <c r="U55" s="855">
        <v>0</v>
      </c>
      <c r="V55" s="855">
        <v>0</v>
      </c>
      <c r="W55" s="855">
        <v>1</v>
      </c>
      <c r="X55" s="856">
        <v>0</v>
      </c>
      <c r="Y55" s="1210">
        <f t="shared" si="1"/>
        <v>10</v>
      </c>
      <c r="Z55" s="857">
        <v>3</v>
      </c>
      <c r="AA55" s="855">
        <v>2</v>
      </c>
      <c r="AB55" s="856">
        <v>1</v>
      </c>
      <c r="AC55" s="857">
        <v>1</v>
      </c>
      <c r="AD55" s="855">
        <v>6</v>
      </c>
      <c r="AE55" s="856">
        <v>1</v>
      </c>
      <c r="AF55" s="857">
        <v>0</v>
      </c>
      <c r="AG55" s="855">
        <v>0</v>
      </c>
      <c r="AH55" s="859">
        <v>0</v>
      </c>
      <c r="AI55" s="860">
        <v>3</v>
      </c>
      <c r="AJ55" s="855">
        <v>0</v>
      </c>
      <c r="AK55" s="857">
        <v>0</v>
      </c>
      <c r="AL55" s="855">
        <v>0</v>
      </c>
      <c r="AM55" s="861">
        <v>0</v>
      </c>
      <c r="AN55" s="1077" t="s">
        <v>551</v>
      </c>
    </row>
    <row r="56" spans="1:40" s="588" customFormat="1" ht="14.25" customHeight="1">
      <c r="A56" s="649"/>
      <c r="B56" s="650" t="s">
        <v>552</v>
      </c>
      <c r="C56" s="883">
        <v>0</v>
      </c>
      <c r="D56" s="884">
        <v>0</v>
      </c>
      <c r="E56" s="884">
        <v>0</v>
      </c>
      <c r="F56" s="884">
        <v>0</v>
      </c>
      <c r="G56" s="884">
        <v>0</v>
      </c>
      <c r="H56" s="884">
        <v>1</v>
      </c>
      <c r="I56" s="884">
        <v>0</v>
      </c>
      <c r="J56" s="884">
        <v>0</v>
      </c>
      <c r="K56" s="884">
        <v>0</v>
      </c>
      <c r="L56" s="884">
        <v>0</v>
      </c>
      <c r="M56" s="885">
        <v>1</v>
      </c>
      <c r="N56" s="1223">
        <f t="shared" si="4"/>
        <v>2</v>
      </c>
      <c r="O56" s="886">
        <v>0</v>
      </c>
      <c r="P56" s="885">
        <v>0</v>
      </c>
      <c r="Q56" s="886">
        <v>0</v>
      </c>
      <c r="R56" s="884">
        <v>0</v>
      </c>
      <c r="S56" s="884">
        <v>0</v>
      </c>
      <c r="T56" s="884">
        <v>0</v>
      </c>
      <c r="U56" s="884">
        <v>0</v>
      </c>
      <c r="V56" s="884">
        <v>0</v>
      </c>
      <c r="W56" s="884">
        <v>0</v>
      </c>
      <c r="X56" s="885">
        <v>0</v>
      </c>
      <c r="Y56" s="1223">
        <f t="shared" si="1"/>
        <v>0</v>
      </c>
      <c r="Z56" s="886">
        <v>0</v>
      </c>
      <c r="AA56" s="884">
        <v>0</v>
      </c>
      <c r="AB56" s="885">
        <v>0</v>
      </c>
      <c r="AC56" s="886">
        <v>0</v>
      </c>
      <c r="AD56" s="884">
        <v>0</v>
      </c>
      <c r="AE56" s="885">
        <v>0</v>
      </c>
      <c r="AF56" s="886">
        <v>0</v>
      </c>
      <c r="AG56" s="884">
        <v>0</v>
      </c>
      <c r="AH56" s="887">
        <v>0</v>
      </c>
      <c r="AI56" s="888">
        <v>0</v>
      </c>
      <c r="AJ56" s="884">
        <v>0</v>
      </c>
      <c r="AK56" s="886">
        <v>0</v>
      </c>
      <c r="AL56" s="884">
        <v>0</v>
      </c>
      <c r="AM56" s="889">
        <v>0</v>
      </c>
      <c r="AN56" s="651" t="s">
        <v>552</v>
      </c>
    </row>
    <row r="57" spans="1:40" ht="14.25" customHeight="1">
      <c r="A57" s="1062"/>
      <c r="B57" s="1086" t="s">
        <v>718</v>
      </c>
      <c r="C57" s="854">
        <v>1</v>
      </c>
      <c r="D57" s="855">
        <v>0</v>
      </c>
      <c r="E57" s="855">
        <v>1</v>
      </c>
      <c r="F57" s="855">
        <v>0</v>
      </c>
      <c r="G57" s="855">
        <v>1</v>
      </c>
      <c r="H57" s="855">
        <v>7</v>
      </c>
      <c r="I57" s="855">
        <v>0</v>
      </c>
      <c r="J57" s="855">
        <v>1</v>
      </c>
      <c r="K57" s="855">
        <v>0</v>
      </c>
      <c r="L57" s="855">
        <v>0</v>
      </c>
      <c r="M57" s="856">
        <v>0</v>
      </c>
      <c r="N57" s="1210">
        <f t="shared" si="4"/>
        <v>11</v>
      </c>
      <c r="O57" s="857">
        <v>1</v>
      </c>
      <c r="P57" s="856">
        <v>0</v>
      </c>
      <c r="Q57" s="857">
        <v>0</v>
      </c>
      <c r="R57" s="855">
        <v>0</v>
      </c>
      <c r="S57" s="855">
        <v>1</v>
      </c>
      <c r="T57" s="884">
        <v>0</v>
      </c>
      <c r="U57" s="884">
        <v>0</v>
      </c>
      <c r="V57" s="855">
        <v>0</v>
      </c>
      <c r="W57" s="855">
        <v>1</v>
      </c>
      <c r="X57" s="856">
        <v>1</v>
      </c>
      <c r="Y57" s="1210">
        <f t="shared" si="1"/>
        <v>4</v>
      </c>
      <c r="Z57" s="857">
        <v>3</v>
      </c>
      <c r="AA57" s="855">
        <v>1</v>
      </c>
      <c r="AB57" s="856">
        <v>1</v>
      </c>
      <c r="AC57" s="857">
        <v>1</v>
      </c>
      <c r="AD57" s="855">
        <v>6</v>
      </c>
      <c r="AE57" s="856">
        <v>1</v>
      </c>
      <c r="AF57" s="857">
        <v>0</v>
      </c>
      <c r="AG57" s="855">
        <v>0</v>
      </c>
      <c r="AH57" s="859">
        <v>0</v>
      </c>
      <c r="AI57" s="860">
        <v>0</v>
      </c>
      <c r="AJ57" s="855">
        <v>0</v>
      </c>
      <c r="AK57" s="857">
        <v>0</v>
      </c>
      <c r="AL57" s="855">
        <v>0</v>
      </c>
      <c r="AM57" s="861">
        <v>0</v>
      </c>
      <c r="AN57" s="1086" t="s">
        <v>553</v>
      </c>
    </row>
    <row r="58" spans="1:40" ht="14.25" customHeight="1">
      <c r="A58" s="1062"/>
      <c r="B58" s="1077" t="s">
        <v>554</v>
      </c>
      <c r="C58" s="854">
        <v>1</v>
      </c>
      <c r="D58" s="855">
        <v>0</v>
      </c>
      <c r="E58" s="855">
        <v>1</v>
      </c>
      <c r="F58" s="855">
        <v>1</v>
      </c>
      <c r="G58" s="855">
        <v>0</v>
      </c>
      <c r="H58" s="855">
        <v>6</v>
      </c>
      <c r="I58" s="855">
        <v>0</v>
      </c>
      <c r="J58" s="855">
        <v>1</v>
      </c>
      <c r="K58" s="855">
        <v>0</v>
      </c>
      <c r="L58" s="855">
        <v>0</v>
      </c>
      <c r="M58" s="856">
        <v>0</v>
      </c>
      <c r="N58" s="1210">
        <f t="shared" si="4"/>
        <v>10</v>
      </c>
      <c r="O58" s="857">
        <v>1</v>
      </c>
      <c r="P58" s="856">
        <v>0</v>
      </c>
      <c r="Q58" s="857">
        <v>1</v>
      </c>
      <c r="R58" s="855">
        <v>0</v>
      </c>
      <c r="S58" s="855">
        <v>1</v>
      </c>
      <c r="T58" s="884">
        <v>0</v>
      </c>
      <c r="U58" s="884">
        <v>0</v>
      </c>
      <c r="V58" s="855">
        <v>0</v>
      </c>
      <c r="W58" s="855">
        <v>1</v>
      </c>
      <c r="X58" s="856">
        <v>1</v>
      </c>
      <c r="Y58" s="1210">
        <f t="shared" si="1"/>
        <v>5</v>
      </c>
      <c r="Z58" s="857">
        <v>3</v>
      </c>
      <c r="AA58" s="855">
        <v>1</v>
      </c>
      <c r="AB58" s="856">
        <v>1</v>
      </c>
      <c r="AC58" s="857">
        <v>1</v>
      </c>
      <c r="AD58" s="855">
        <v>4</v>
      </c>
      <c r="AE58" s="856">
        <v>1</v>
      </c>
      <c r="AF58" s="857">
        <v>0</v>
      </c>
      <c r="AG58" s="855">
        <v>0</v>
      </c>
      <c r="AH58" s="859">
        <v>0</v>
      </c>
      <c r="AI58" s="860">
        <v>0</v>
      </c>
      <c r="AJ58" s="855">
        <v>0</v>
      </c>
      <c r="AK58" s="857">
        <v>0</v>
      </c>
      <c r="AL58" s="855">
        <v>0</v>
      </c>
      <c r="AM58" s="861">
        <v>0</v>
      </c>
      <c r="AN58" s="1077" t="s">
        <v>554</v>
      </c>
    </row>
    <row r="59" spans="1:40" ht="14.25" customHeight="1">
      <c r="A59" s="1062"/>
      <c r="B59" s="1077" t="s">
        <v>12</v>
      </c>
      <c r="C59" s="854">
        <v>1</v>
      </c>
      <c r="D59" s="855">
        <v>0</v>
      </c>
      <c r="E59" s="855">
        <v>1</v>
      </c>
      <c r="F59" s="855">
        <v>0</v>
      </c>
      <c r="G59" s="855">
        <v>1</v>
      </c>
      <c r="H59" s="855">
        <v>8</v>
      </c>
      <c r="I59" s="855">
        <v>0</v>
      </c>
      <c r="J59" s="855">
        <v>0</v>
      </c>
      <c r="K59" s="855">
        <v>1</v>
      </c>
      <c r="L59" s="855">
        <v>0</v>
      </c>
      <c r="M59" s="856">
        <v>0</v>
      </c>
      <c r="N59" s="1210">
        <f t="shared" si="4"/>
        <v>12</v>
      </c>
      <c r="O59" s="857">
        <v>1</v>
      </c>
      <c r="P59" s="856">
        <v>0</v>
      </c>
      <c r="Q59" s="857">
        <v>0</v>
      </c>
      <c r="R59" s="855">
        <v>0</v>
      </c>
      <c r="S59" s="855">
        <v>1</v>
      </c>
      <c r="T59" s="884">
        <v>0</v>
      </c>
      <c r="U59" s="884">
        <v>0</v>
      </c>
      <c r="V59" s="855">
        <v>0</v>
      </c>
      <c r="W59" s="855">
        <v>1</v>
      </c>
      <c r="X59" s="856">
        <v>0</v>
      </c>
      <c r="Y59" s="1210">
        <f t="shared" si="1"/>
        <v>3</v>
      </c>
      <c r="Z59" s="857">
        <v>3</v>
      </c>
      <c r="AA59" s="855">
        <v>1</v>
      </c>
      <c r="AB59" s="856">
        <v>1</v>
      </c>
      <c r="AC59" s="857">
        <v>1</v>
      </c>
      <c r="AD59" s="855">
        <v>6</v>
      </c>
      <c r="AE59" s="856">
        <v>1</v>
      </c>
      <c r="AF59" s="857">
        <v>0</v>
      </c>
      <c r="AG59" s="855">
        <v>0</v>
      </c>
      <c r="AH59" s="859">
        <v>0</v>
      </c>
      <c r="AI59" s="860">
        <v>0</v>
      </c>
      <c r="AJ59" s="855">
        <v>0</v>
      </c>
      <c r="AK59" s="857">
        <v>0</v>
      </c>
      <c r="AL59" s="855">
        <v>0</v>
      </c>
      <c r="AM59" s="861">
        <v>0</v>
      </c>
      <c r="AN59" s="1077" t="s">
        <v>12</v>
      </c>
    </row>
    <row r="60" spans="1:40" ht="14.25" customHeight="1">
      <c r="A60" s="1062"/>
      <c r="B60" s="1086" t="s">
        <v>555</v>
      </c>
      <c r="C60" s="854">
        <v>1</v>
      </c>
      <c r="D60" s="855">
        <v>0</v>
      </c>
      <c r="E60" s="855">
        <v>1</v>
      </c>
      <c r="F60" s="855">
        <v>0</v>
      </c>
      <c r="G60" s="855">
        <v>1</v>
      </c>
      <c r="H60" s="855">
        <v>6</v>
      </c>
      <c r="I60" s="855">
        <v>0</v>
      </c>
      <c r="J60" s="855">
        <v>1</v>
      </c>
      <c r="K60" s="855">
        <v>0</v>
      </c>
      <c r="L60" s="855">
        <v>0</v>
      </c>
      <c r="M60" s="856">
        <v>1</v>
      </c>
      <c r="N60" s="1210">
        <f t="shared" si="4"/>
        <v>11</v>
      </c>
      <c r="O60" s="857">
        <v>1</v>
      </c>
      <c r="P60" s="856">
        <v>0</v>
      </c>
      <c r="Q60" s="857">
        <v>0</v>
      </c>
      <c r="R60" s="855">
        <v>0</v>
      </c>
      <c r="S60" s="855">
        <v>1</v>
      </c>
      <c r="T60" s="884">
        <v>0</v>
      </c>
      <c r="U60" s="884">
        <v>0</v>
      </c>
      <c r="V60" s="855">
        <v>0</v>
      </c>
      <c r="W60" s="855">
        <v>1</v>
      </c>
      <c r="X60" s="856">
        <v>0</v>
      </c>
      <c r="Y60" s="1210">
        <f t="shared" si="1"/>
        <v>3</v>
      </c>
      <c r="Z60" s="857">
        <v>3</v>
      </c>
      <c r="AA60" s="855">
        <v>1</v>
      </c>
      <c r="AB60" s="856">
        <v>1</v>
      </c>
      <c r="AC60" s="857">
        <v>1</v>
      </c>
      <c r="AD60" s="855">
        <v>0</v>
      </c>
      <c r="AE60" s="856">
        <v>1</v>
      </c>
      <c r="AF60" s="857">
        <v>0</v>
      </c>
      <c r="AG60" s="855">
        <v>0</v>
      </c>
      <c r="AH60" s="859">
        <v>0</v>
      </c>
      <c r="AI60" s="860">
        <v>0</v>
      </c>
      <c r="AJ60" s="855">
        <v>0</v>
      </c>
      <c r="AK60" s="857">
        <v>0</v>
      </c>
      <c r="AL60" s="855">
        <v>0</v>
      </c>
      <c r="AM60" s="861">
        <v>0</v>
      </c>
      <c r="AN60" s="1086" t="s">
        <v>555</v>
      </c>
    </row>
    <row r="61" spans="1:40" ht="14.25" customHeight="1">
      <c r="A61" s="1062"/>
      <c r="B61" s="1077" t="s">
        <v>556</v>
      </c>
      <c r="C61" s="854">
        <v>1</v>
      </c>
      <c r="D61" s="855">
        <v>1</v>
      </c>
      <c r="E61" s="855">
        <v>1</v>
      </c>
      <c r="F61" s="855">
        <v>0</v>
      </c>
      <c r="G61" s="855">
        <v>1</v>
      </c>
      <c r="H61" s="855">
        <v>13</v>
      </c>
      <c r="I61" s="855">
        <v>0</v>
      </c>
      <c r="J61" s="855">
        <v>1</v>
      </c>
      <c r="K61" s="855">
        <v>0</v>
      </c>
      <c r="L61" s="855">
        <v>1</v>
      </c>
      <c r="M61" s="856">
        <v>1</v>
      </c>
      <c r="N61" s="1210">
        <f t="shared" si="4"/>
        <v>20</v>
      </c>
      <c r="O61" s="857">
        <v>1</v>
      </c>
      <c r="P61" s="856">
        <v>1</v>
      </c>
      <c r="Q61" s="857">
        <v>0</v>
      </c>
      <c r="R61" s="855">
        <v>1</v>
      </c>
      <c r="S61" s="855">
        <v>1</v>
      </c>
      <c r="T61" s="884">
        <v>0</v>
      </c>
      <c r="U61" s="884">
        <v>0</v>
      </c>
      <c r="V61" s="855">
        <v>0</v>
      </c>
      <c r="W61" s="855">
        <v>1</v>
      </c>
      <c r="X61" s="856">
        <v>4</v>
      </c>
      <c r="Y61" s="1210">
        <f t="shared" si="1"/>
        <v>9</v>
      </c>
      <c r="Z61" s="857">
        <v>1</v>
      </c>
      <c r="AA61" s="855">
        <v>1</v>
      </c>
      <c r="AB61" s="856">
        <v>1</v>
      </c>
      <c r="AC61" s="857">
        <v>1</v>
      </c>
      <c r="AD61" s="855">
        <v>6</v>
      </c>
      <c r="AE61" s="856">
        <v>1</v>
      </c>
      <c r="AF61" s="857">
        <v>0</v>
      </c>
      <c r="AG61" s="855">
        <v>1</v>
      </c>
      <c r="AH61" s="859">
        <v>0</v>
      </c>
      <c r="AI61" s="860">
        <v>0</v>
      </c>
      <c r="AJ61" s="855">
        <v>0</v>
      </c>
      <c r="AK61" s="857">
        <v>0</v>
      </c>
      <c r="AL61" s="855">
        <v>0</v>
      </c>
      <c r="AM61" s="861">
        <v>0</v>
      </c>
      <c r="AN61" s="1077" t="s">
        <v>556</v>
      </c>
    </row>
    <row r="62" spans="1:40" ht="14.25" customHeight="1">
      <c r="A62" s="1062"/>
      <c r="B62" s="1077" t="s">
        <v>557</v>
      </c>
      <c r="C62" s="854">
        <v>1</v>
      </c>
      <c r="D62" s="855">
        <v>0</v>
      </c>
      <c r="E62" s="855">
        <v>1</v>
      </c>
      <c r="F62" s="855">
        <v>0</v>
      </c>
      <c r="G62" s="855">
        <v>1</v>
      </c>
      <c r="H62" s="855">
        <v>4</v>
      </c>
      <c r="I62" s="855">
        <v>0</v>
      </c>
      <c r="J62" s="855">
        <v>1</v>
      </c>
      <c r="K62" s="855">
        <v>0</v>
      </c>
      <c r="L62" s="855">
        <v>0</v>
      </c>
      <c r="M62" s="856">
        <v>0</v>
      </c>
      <c r="N62" s="1210">
        <f t="shared" si="4"/>
        <v>8</v>
      </c>
      <c r="O62" s="857">
        <v>1</v>
      </c>
      <c r="P62" s="856">
        <v>0</v>
      </c>
      <c r="Q62" s="857">
        <v>1</v>
      </c>
      <c r="R62" s="855">
        <v>0</v>
      </c>
      <c r="S62" s="855">
        <v>1</v>
      </c>
      <c r="T62" s="884">
        <v>0</v>
      </c>
      <c r="U62" s="884">
        <v>0</v>
      </c>
      <c r="V62" s="855">
        <v>0</v>
      </c>
      <c r="W62" s="855">
        <v>1</v>
      </c>
      <c r="X62" s="856">
        <v>0</v>
      </c>
      <c r="Y62" s="1210">
        <f t="shared" si="1"/>
        <v>4</v>
      </c>
      <c r="Z62" s="857">
        <v>3</v>
      </c>
      <c r="AA62" s="855">
        <v>1</v>
      </c>
      <c r="AB62" s="856">
        <v>1</v>
      </c>
      <c r="AC62" s="857">
        <v>1</v>
      </c>
      <c r="AD62" s="855">
        <v>0</v>
      </c>
      <c r="AE62" s="856">
        <v>1</v>
      </c>
      <c r="AF62" s="857">
        <v>0</v>
      </c>
      <c r="AG62" s="855">
        <v>0</v>
      </c>
      <c r="AH62" s="859">
        <v>0</v>
      </c>
      <c r="AI62" s="860">
        <v>0</v>
      </c>
      <c r="AJ62" s="855">
        <v>0</v>
      </c>
      <c r="AK62" s="857">
        <v>0</v>
      </c>
      <c r="AL62" s="855">
        <v>0</v>
      </c>
      <c r="AM62" s="861">
        <v>0</v>
      </c>
      <c r="AN62" s="1077" t="s">
        <v>557</v>
      </c>
    </row>
    <row r="63" spans="1:40" ht="14.25" customHeight="1">
      <c r="A63" s="1062"/>
      <c r="B63" s="1077" t="s">
        <v>719</v>
      </c>
      <c r="C63" s="854">
        <v>1</v>
      </c>
      <c r="D63" s="855">
        <v>0</v>
      </c>
      <c r="E63" s="855">
        <v>1</v>
      </c>
      <c r="F63" s="855">
        <v>0</v>
      </c>
      <c r="G63" s="855">
        <v>1</v>
      </c>
      <c r="H63" s="855">
        <v>12</v>
      </c>
      <c r="I63" s="855">
        <v>0</v>
      </c>
      <c r="J63" s="855">
        <v>1</v>
      </c>
      <c r="K63" s="855">
        <v>0</v>
      </c>
      <c r="L63" s="855">
        <v>0</v>
      </c>
      <c r="M63" s="856">
        <v>1</v>
      </c>
      <c r="N63" s="1210">
        <f t="shared" si="4"/>
        <v>17</v>
      </c>
      <c r="O63" s="857">
        <v>1</v>
      </c>
      <c r="P63" s="856">
        <v>0</v>
      </c>
      <c r="Q63" s="857">
        <v>0</v>
      </c>
      <c r="R63" s="855">
        <v>0</v>
      </c>
      <c r="S63" s="855">
        <v>1</v>
      </c>
      <c r="T63" s="884">
        <v>0</v>
      </c>
      <c r="U63" s="884">
        <v>0</v>
      </c>
      <c r="V63" s="855">
        <v>0</v>
      </c>
      <c r="W63" s="855">
        <v>1</v>
      </c>
      <c r="X63" s="856">
        <v>0</v>
      </c>
      <c r="Y63" s="1210">
        <f t="shared" si="1"/>
        <v>3</v>
      </c>
      <c r="Z63" s="857">
        <v>1</v>
      </c>
      <c r="AA63" s="855">
        <v>1</v>
      </c>
      <c r="AB63" s="856">
        <v>1</v>
      </c>
      <c r="AC63" s="857">
        <v>1</v>
      </c>
      <c r="AD63" s="855">
        <v>0</v>
      </c>
      <c r="AE63" s="856">
        <v>1</v>
      </c>
      <c r="AF63" s="857">
        <v>0</v>
      </c>
      <c r="AG63" s="855">
        <v>0</v>
      </c>
      <c r="AH63" s="859">
        <v>0</v>
      </c>
      <c r="AI63" s="860">
        <v>0</v>
      </c>
      <c r="AJ63" s="855">
        <v>0</v>
      </c>
      <c r="AK63" s="857">
        <v>0</v>
      </c>
      <c r="AL63" s="855">
        <v>0</v>
      </c>
      <c r="AM63" s="861">
        <v>0</v>
      </c>
      <c r="AN63" s="1077" t="s">
        <v>558</v>
      </c>
    </row>
    <row r="64" spans="1:40" ht="14.25" customHeight="1">
      <c r="A64" s="1062"/>
      <c r="B64" s="1077" t="s">
        <v>559</v>
      </c>
      <c r="C64" s="854">
        <v>1</v>
      </c>
      <c r="D64" s="855">
        <v>0</v>
      </c>
      <c r="E64" s="855">
        <v>1</v>
      </c>
      <c r="F64" s="855">
        <v>0</v>
      </c>
      <c r="G64" s="855">
        <v>1</v>
      </c>
      <c r="H64" s="855">
        <v>6</v>
      </c>
      <c r="I64" s="855">
        <v>0</v>
      </c>
      <c r="J64" s="855">
        <v>1</v>
      </c>
      <c r="K64" s="855">
        <v>0</v>
      </c>
      <c r="L64" s="855">
        <v>0</v>
      </c>
      <c r="M64" s="856">
        <v>1</v>
      </c>
      <c r="N64" s="1210">
        <f t="shared" si="4"/>
        <v>11</v>
      </c>
      <c r="O64" s="857">
        <v>1</v>
      </c>
      <c r="P64" s="856">
        <v>0</v>
      </c>
      <c r="Q64" s="857">
        <v>1</v>
      </c>
      <c r="R64" s="855">
        <v>0</v>
      </c>
      <c r="S64" s="855">
        <v>1</v>
      </c>
      <c r="T64" s="884">
        <v>0</v>
      </c>
      <c r="U64" s="884">
        <v>0</v>
      </c>
      <c r="V64" s="855">
        <v>0</v>
      </c>
      <c r="W64" s="855">
        <v>1</v>
      </c>
      <c r="X64" s="856">
        <v>1</v>
      </c>
      <c r="Y64" s="1210">
        <f t="shared" si="1"/>
        <v>5</v>
      </c>
      <c r="Z64" s="857">
        <v>3</v>
      </c>
      <c r="AA64" s="855">
        <v>1</v>
      </c>
      <c r="AB64" s="856">
        <v>1</v>
      </c>
      <c r="AC64" s="857">
        <v>1</v>
      </c>
      <c r="AD64" s="855">
        <v>0</v>
      </c>
      <c r="AE64" s="856">
        <v>1</v>
      </c>
      <c r="AF64" s="857">
        <v>0</v>
      </c>
      <c r="AG64" s="855">
        <v>0</v>
      </c>
      <c r="AH64" s="859">
        <v>0</v>
      </c>
      <c r="AI64" s="860">
        <v>0</v>
      </c>
      <c r="AJ64" s="855">
        <v>0</v>
      </c>
      <c r="AK64" s="857">
        <v>0</v>
      </c>
      <c r="AL64" s="855">
        <v>0</v>
      </c>
      <c r="AM64" s="861">
        <v>0</v>
      </c>
      <c r="AN64" s="1077" t="s">
        <v>559</v>
      </c>
    </row>
    <row r="65" spans="1:40" ht="14.25" customHeight="1">
      <c r="A65" s="1062"/>
      <c r="B65" s="1077" t="s">
        <v>560</v>
      </c>
      <c r="C65" s="854">
        <v>1</v>
      </c>
      <c r="D65" s="855">
        <v>0</v>
      </c>
      <c r="E65" s="855">
        <v>1</v>
      </c>
      <c r="F65" s="855">
        <v>0</v>
      </c>
      <c r="G65" s="855">
        <v>1</v>
      </c>
      <c r="H65" s="855">
        <v>7</v>
      </c>
      <c r="I65" s="855">
        <v>0</v>
      </c>
      <c r="J65" s="855">
        <v>1</v>
      </c>
      <c r="K65" s="855">
        <v>0</v>
      </c>
      <c r="L65" s="855">
        <v>0</v>
      </c>
      <c r="M65" s="856">
        <v>0</v>
      </c>
      <c r="N65" s="1210">
        <f t="shared" si="4"/>
        <v>11</v>
      </c>
      <c r="O65" s="857">
        <v>1</v>
      </c>
      <c r="P65" s="856">
        <v>0</v>
      </c>
      <c r="Q65" s="857">
        <v>0</v>
      </c>
      <c r="R65" s="855">
        <v>0</v>
      </c>
      <c r="S65" s="855">
        <v>1</v>
      </c>
      <c r="T65" s="884">
        <v>0</v>
      </c>
      <c r="U65" s="884">
        <v>0</v>
      </c>
      <c r="V65" s="855">
        <v>0</v>
      </c>
      <c r="W65" s="855">
        <v>1</v>
      </c>
      <c r="X65" s="856">
        <v>0</v>
      </c>
      <c r="Y65" s="1210">
        <f t="shared" si="1"/>
        <v>3</v>
      </c>
      <c r="Z65" s="857">
        <v>3</v>
      </c>
      <c r="AA65" s="855">
        <v>1</v>
      </c>
      <c r="AB65" s="856">
        <v>1</v>
      </c>
      <c r="AC65" s="857">
        <v>1</v>
      </c>
      <c r="AD65" s="855">
        <v>0</v>
      </c>
      <c r="AE65" s="856">
        <v>1</v>
      </c>
      <c r="AF65" s="857">
        <v>0</v>
      </c>
      <c r="AG65" s="855">
        <v>0</v>
      </c>
      <c r="AH65" s="859">
        <v>0</v>
      </c>
      <c r="AI65" s="860">
        <v>0</v>
      </c>
      <c r="AJ65" s="855">
        <v>0</v>
      </c>
      <c r="AK65" s="857">
        <v>0</v>
      </c>
      <c r="AL65" s="855">
        <v>0</v>
      </c>
      <c r="AM65" s="861">
        <v>0</v>
      </c>
      <c r="AN65" s="1077" t="s">
        <v>560</v>
      </c>
    </row>
    <row r="66" spans="1:40" s="588" customFormat="1" ht="14.25" customHeight="1">
      <c r="A66" s="649"/>
      <c r="B66" s="1073" t="s">
        <v>561</v>
      </c>
      <c r="C66" s="883">
        <v>0</v>
      </c>
      <c r="D66" s="884">
        <v>0</v>
      </c>
      <c r="E66" s="884">
        <v>0</v>
      </c>
      <c r="F66" s="884">
        <v>0</v>
      </c>
      <c r="G66" s="884">
        <v>0</v>
      </c>
      <c r="H66" s="884">
        <v>0</v>
      </c>
      <c r="I66" s="884">
        <v>0</v>
      </c>
      <c r="J66" s="884">
        <v>0</v>
      </c>
      <c r="K66" s="884">
        <v>0</v>
      </c>
      <c r="L66" s="884">
        <v>0</v>
      </c>
      <c r="M66" s="885">
        <v>0</v>
      </c>
      <c r="N66" s="1223">
        <f t="shared" si="4"/>
        <v>0</v>
      </c>
      <c r="O66" s="886">
        <v>0</v>
      </c>
      <c r="P66" s="885">
        <v>0</v>
      </c>
      <c r="Q66" s="886">
        <v>0</v>
      </c>
      <c r="R66" s="884">
        <v>0</v>
      </c>
      <c r="S66" s="884">
        <v>0</v>
      </c>
      <c r="T66" s="884">
        <v>0</v>
      </c>
      <c r="U66" s="884">
        <v>0</v>
      </c>
      <c r="V66" s="884">
        <v>0</v>
      </c>
      <c r="W66" s="884">
        <v>0</v>
      </c>
      <c r="X66" s="885">
        <v>0</v>
      </c>
      <c r="Y66" s="1223">
        <f t="shared" si="1"/>
        <v>0</v>
      </c>
      <c r="Z66" s="886">
        <v>0</v>
      </c>
      <c r="AA66" s="884">
        <v>0</v>
      </c>
      <c r="AB66" s="885">
        <v>0</v>
      </c>
      <c r="AC66" s="886">
        <v>0</v>
      </c>
      <c r="AD66" s="884">
        <v>0</v>
      </c>
      <c r="AE66" s="885">
        <v>0</v>
      </c>
      <c r="AF66" s="886">
        <v>0</v>
      </c>
      <c r="AG66" s="884">
        <v>0</v>
      </c>
      <c r="AH66" s="887">
        <v>0</v>
      </c>
      <c r="AI66" s="888">
        <v>0</v>
      </c>
      <c r="AJ66" s="884">
        <v>0</v>
      </c>
      <c r="AK66" s="886">
        <v>0</v>
      </c>
      <c r="AL66" s="884">
        <v>0</v>
      </c>
      <c r="AM66" s="889">
        <v>0</v>
      </c>
      <c r="AN66" s="1073" t="s">
        <v>561</v>
      </c>
    </row>
    <row r="67" spans="1:40" ht="14.25" customHeight="1">
      <c r="A67" s="1062"/>
      <c r="B67" s="1077" t="s">
        <v>562</v>
      </c>
      <c r="C67" s="854">
        <v>1</v>
      </c>
      <c r="D67" s="855">
        <v>0</v>
      </c>
      <c r="E67" s="855">
        <v>1</v>
      </c>
      <c r="F67" s="855">
        <v>0</v>
      </c>
      <c r="G67" s="855">
        <v>1</v>
      </c>
      <c r="H67" s="855">
        <v>6</v>
      </c>
      <c r="I67" s="855">
        <v>0</v>
      </c>
      <c r="J67" s="855">
        <v>1</v>
      </c>
      <c r="K67" s="855">
        <v>0</v>
      </c>
      <c r="L67" s="855">
        <v>0</v>
      </c>
      <c r="M67" s="856">
        <v>0</v>
      </c>
      <c r="N67" s="1210">
        <f t="shared" si="4"/>
        <v>10</v>
      </c>
      <c r="O67" s="857">
        <v>1</v>
      </c>
      <c r="P67" s="856">
        <v>0</v>
      </c>
      <c r="Q67" s="857">
        <v>0</v>
      </c>
      <c r="R67" s="855">
        <v>0</v>
      </c>
      <c r="S67" s="855">
        <v>1</v>
      </c>
      <c r="T67" s="884">
        <v>0</v>
      </c>
      <c r="U67" s="884">
        <v>0</v>
      </c>
      <c r="V67" s="855">
        <v>0</v>
      </c>
      <c r="W67" s="855">
        <v>1</v>
      </c>
      <c r="X67" s="856">
        <v>1</v>
      </c>
      <c r="Y67" s="1210">
        <f t="shared" si="1"/>
        <v>4</v>
      </c>
      <c r="Z67" s="857">
        <v>3</v>
      </c>
      <c r="AA67" s="855">
        <v>1</v>
      </c>
      <c r="AB67" s="856">
        <v>1</v>
      </c>
      <c r="AC67" s="857">
        <v>1</v>
      </c>
      <c r="AD67" s="855">
        <v>6</v>
      </c>
      <c r="AE67" s="856">
        <v>1</v>
      </c>
      <c r="AF67" s="857">
        <v>0</v>
      </c>
      <c r="AG67" s="855">
        <v>0</v>
      </c>
      <c r="AH67" s="859">
        <v>0</v>
      </c>
      <c r="AI67" s="860">
        <v>0</v>
      </c>
      <c r="AJ67" s="855">
        <v>0</v>
      </c>
      <c r="AK67" s="857">
        <v>0</v>
      </c>
      <c r="AL67" s="855">
        <v>0</v>
      </c>
      <c r="AM67" s="861">
        <v>0</v>
      </c>
      <c r="AN67" s="1077" t="s">
        <v>562</v>
      </c>
    </row>
    <row r="68" spans="1:40" ht="14.25" customHeight="1">
      <c r="A68" s="1062"/>
      <c r="B68" s="1077" t="s">
        <v>563</v>
      </c>
      <c r="C68" s="854">
        <v>1</v>
      </c>
      <c r="D68" s="855">
        <v>0</v>
      </c>
      <c r="E68" s="855">
        <v>1</v>
      </c>
      <c r="F68" s="855">
        <v>0</v>
      </c>
      <c r="G68" s="855">
        <v>1</v>
      </c>
      <c r="H68" s="855">
        <v>6</v>
      </c>
      <c r="I68" s="855">
        <v>0</v>
      </c>
      <c r="J68" s="855">
        <v>1</v>
      </c>
      <c r="K68" s="855">
        <v>0</v>
      </c>
      <c r="L68" s="855">
        <v>0</v>
      </c>
      <c r="M68" s="856">
        <v>1</v>
      </c>
      <c r="N68" s="1210">
        <f t="shared" si="4"/>
        <v>11</v>
      </c>
      <c r="O68" s="857">
        <v>1</v>
      </c>
      <c r="P68" s="856">
        <v>0</v>
      </c>
      <c r="Q68" s="857">
        <v>1</v>
      </c>
      <c r="R68" s="855">
        <v>0</v>
      </c>
      <c r="S68" s="855">
        <v>1</v>
      </c>
      <c r="T68" s="884">
        <v>0</v>
      </c>
      <c r="U68" s="884">
        <v>0</v>
      </c>
      <c r="V68" s="855">
        <v>0</v>
      </c>
      <c r="W68" s="855">
        <v>1</v>
      </c>
      <c r="X68" s="856">
        <v>0</v>
      </c>
      <c r="Y68" s="1210">
        <f t="shared" si="1"/>
        <v>4</v>
      </c>
      <c r="Z68" s="857">
        <v>3</v>
      </c>
      <c r="AA68" s="855">
        <v>1</v>
      </c>
      <c r="AB68" s="856">
        <v>1</v>
      </c>
      <c r="AC68" s="857">
        <v>1</v>
      </c>
      <c r="AD68" s="855">
        <v>0</v>
      </c>
      <c r="AE68" s="856">
        <v>1</v>
      </c>
      <c r="AF68" s="857">
        <v>0</v>
      </c>
      <c r="AG68" s="855">
        <v>0</v>
      </c>
      <c r="AH68" s="859">
        <v>0</v>
      </c>
      <c r="AI68" s="860">
        <v>1</v>
      </c>
      <c r="AJ68" s="855">
        <v>0</v>
      </c>
      <c r="AK68" s="857">
        <v>0</v>
      </c>
      <c r="AL68" s="855">
        <v>0</v>
      </c>
      <c r="AM68" s="861">
        <v>0</v>
      </c>
      <c r="AN68" s="1077" t="s">
        <v>563</v>
      </c>
    </row>
    <row r="69" spans="1:40" ht="14.25" customHeight="1">
      <c r="A69" s="1062"/>
      <c r="B69" s="1077" t="s">
        <v>564</v>
      </c>
      <c r="C69" s="854">
        <v>1</v>
      </c>
      <c r="D69" s="855">
        <v>0</v>
      </c>
      <c r="E69" s="855">
        <v>1</v>
      </c>
      <c r="F69" s="855">
        <v>0</v>
      </c>
      <c r="G69" s="855">
        <v>1</v>
      </c>
      <c r="H69" s="855">
        <v>8</v>
      </c>
      <c r="I69" s="855">
        <v>0</v>
      </c>
      <c r="J69" s="855">
        <v>1</v>
      </c>
      <c r="K69" s="855">
        <v>0</v>
      </c>
      <c r="L69" s="855">
        <v>0</v>
      </c>
      <c r="M69" s="856">
        <v>1</v>
      </c>
      <c r="N69" s="1210">
        <f t="shared" si="4"/>
        <v>13</v>
      </c>
      <c r="O69" s="857">
        <v>2</v>
      </c>
      <c r="P69" s="856">
        <v>0</v>
      </c>
      <c r="Q69" s="857">
        <v>0</v>
      </c>
      <c r="R69" s="855">
        <v>0</v>
      </c>
      <c r="S69" s="855">
        <v>1</v>
      </c>
      <c r="T69" s="884">
        <v>0</v>
      </c>
      <c r="U69" s="884">
        <v>0</v>
      </c>
      <c r="V69" s="855">
        <v>0</v>
      </c>
      <c r="W69" s="855">
        <v>1</v>
      </c>
      <c r="X69" s="856">
        <v>0</v>
      </c>
      <c r="Y69" s="1210">
        <f t="shared" ref="Y69:Y100" si="5">SUM(O69:X69)</f>
        <v>4</v>
      </c>
      <c r="Z69" s="857">
        <v>3</v>
      </c>
      <c r="AA69" s="855">
        <v>1</v>
      </c>
      <c r="AB69" s="856">
        <v>1</v>
      </c>
      <c r="AC69" s="857">
        <v>1</v>
      </c>
      <c r="AD69" s="855">
        <v>6</v>
      </c>
      <c r="AE69" s="856">
        <v>1</v>
      </c>
      <c r="AF69" s="857">
        <v>0</v>
      </c>
      <c r="AG69" s="855">
        <v>0</v>
      </c>
      <c r="AH69" s="859">
        <v>0</v>
      </c>
      <c r="AI69" s="860">
        <v>1</v>
      </c>
      <c r="AJ69" s="855">
        <v>0</v>
      </c>
      <c r="AK69" s="857">
        <v>0</v>
      </c>
      <c r="AL69" s="855">
        <v>0</v>
      </c>
      <c r="AM69" s="861">
        <v>0</v>
      </c>
      <c r="AN69" s="1077" t="s">
        <v>564</v>
      </c>
    </row>
    <row r="70" spans="1:40" ht="14.25" customHeight="1">
      <c r="A70" s="1062"/>
      <c r="B70" s="1077" t="s">
        <v>565</v>
      </c>
      <c r="C70" s="854">
        <v>0</v>
      </c>
      <c r="D70" s="855">
        <v>0</v>
      </c>
      <c r="E70" s="855">
        <v>1</v>
      </c>
      <c r="F70" s="855">
        <v>0</v>
      </c>
      <c r="G70" s="855">
        <v>0</v>
      </c>
      <c r="H70" s="855">
        <v>5</v>
      </c>
      <c r="I70" s="855">
        <v>0</v>
      </c>
      <c r="J70" s="855">
        <v>0</v>
      </c>
      <c r="K70" s="855">
        <v>0</v>
      </c>
      <c r="L70" s="855">
        <v>0</v>
      </c>
      <c r="M70" s="856">
        <v>1</v>
      </c>
      <c r="N70" s="1210">
        <f t="shared" si="4"/>
        <v>7</v>
      </c>
      <c r="O70" s="857">
        <v>1</v>
      </c>
      <c r="P70" s="856">
        <v>0</v>
      </c>
      <c r="Q70" s="857">
        <v>0</v>
      </c>
      <c r="R70" s="855">
        <v>0</v>
      </c>
      <c r="S70" s="855">
        <v>0</v>
      </c>
      <c r="T70" s="884">
        <v>0</v>
      </c>
      <c r="U70" s="884">
        <v>0</v>
      </c>
      <c r="V70" s="855">
        <v>2</v>
      </c>
      <c r="W70" s="855">
        <v>1</v>
      </c>
      <c r="X70" s="856">
        <v>0</v>
      </c>
      <c r="Y70" s="1210">
        <f t="shared" si="5"/>
        <v>4</v>
      </c>
      <c r="Z70" s="857">
        <v>1</v>
      </c>
      <c r="AA70" s="855">
        <v>1</v>
      </c>
      <c r="AB70" s="856">
        <v>1</v>
      </c>
      <c r="AC70" s="857">
        <v>1</v>
      </c>
      <c r="AD70" s="855">
        <v>3</v>
      </c>
      <c r="AE70" s="856">
        <v>1</v>
      </c>
      <c r="AF70" s="857">
        <v>0</v>
      </c>
      <c r="AG70" s="855">
        <v>0</v>
      </c>
      <c r="AH70" s="859">
        <v>0</v>
      </c>
      <c r="AI70" s="860">
        <v>0</v>
      </c>
      <c r="AJ70" s="855">
        <v>0</v>
      </c>
      <c r="AK70" s="857">
        <v>0</v>
      </c>
      <c r="AL70" s="855">
        <v>0</v>
      </c>
      <c r="AM70" s="861">
        <v>0</v>
      </c>
      <c r="AN70" s="1077" t="s">
        <v>565</v>
      </c>
    </row>
    <row r="71" spans="1:40" ht="14.25" customHeight="1">
      <c r="A71" s="1062"/>
      <c r="B71" s="1077" t="s">
        <v>566</v>
      </c>
      <c r="C71" s="854">
        <v>0</v>
      </c>
      <c r="D71" s="855">
        <v>0</v>
      </c>
      <c r="E71" s="855">
        <v>1</v>
      </c>
      <c r="F71" s="855">
        <v>0</v>
      </c>
      <c r="G71" s="855">
        <v>0</v>
      </c>
      <c r="H71" s="855">
        <v>2</v>
      </c>
      <c r="I71" s="855">
        <v>0</v>
      </c>
      <c r="J71" s="855">
        <v>0</v>
      </c>
      <c r="K71" s="855">
        <v>0</v>
      </c>
      <c r="L71" s="855">
        <v>0</v>
      </c>
      <c r="M71" s="856">
        <v>0</v>
      </c>
      <c r="N71" s="1210">
        <f t="shared" si="4"/>
        <v>3</v>
      </c>
      <c r="O71" s="857">
        <v>1</v>
      </c>
      <c r="P71" s="856">
        <v>0</v>
      </c>
      <c r="Q71" s="857">
        <v>0</v>
      </c>
      <c r="R71" s="855">
        <v>0</v>
      </c>
      <c r="S71" s="855">
        <v>0</v>
      </c>
      <c r="T71" s="884">
        <v>0</v>
      </c>
      <c r="U71" s="884">
        <v>0</v>
      </c>
      <c r="V71" s="855">
        <v>2</v>
      </c>
      <c r="W71" s="855">
        <v>1</v>
      </c>
      <c r="X71" s="856">
        <v>0</v>
      </c>
      <c r="Y71" s="1210">
        <f t="shared" si="5"/>
        <v>4</v>
      </c>
      <c r="Z71" s="857">
        <v>3</v>
      </c>
      <c r="AA71" s="855">
        <v>1</v>
      </c>
      <c r="AB71" s="856">
        <v>1</v>
      </c>
      <c r="AC71" s="857">
        <v>1</v>
      </c>
      <c r="AD71" s="855">
        <v>0</v>
      </c>
      <c r="AE71" s="856">
        <v>0</v>
      </c>
      <c r="AF71" s="857">
        <v>0</v>
      </c>
      <c r="AG71" s="855">
        <v>0</v>
      </c>
      <c r="AH71" s="859">
        <v>0</v>
      </c>
      <c r="AI71" s="860">
        <v>0</v>
      </c>
      <c r="AJ71" s="855">
        <v>0</v>
      </c>
      <c r="AK71" s="857">
        <v>0</v>
      </c>
      <c r="AL71" s="855">
        <v>0</v>
      </c>
      <c r="AM71" s="861">
        <v>0</v>
      </c>
      <c r="AN71" s="1077" t="s">
        <v>566</v>
      </c>
    </row>
    <row r="72" spans="1:40" s="588" customFormat="1" ht="14.25" customHeight="1">
      <c r="A72" s="649"/>
      <c r="B72" s="1073" t="s">
        <v>567</v>
      </c>
      <c r="C72" s="883">
        <v>0</v>
      </c>
      <c r="D72" s="884">
        <v>0</v>
      </c>
      <c r="E72" s="884">
        <v>0</v>
      </c>
      <c r="F72" s="884">
        <v>0</v>
      </c>
      <c r="G72" s="884">
        <v>0</v>
      </c>
      <c r="H72" s="884">
        <v>0</v>
      </c>
      <c r="I72" s="884">
        <v>0</v>
      </c>
      <c r="J72" s="884">
        <v>0</v>
      </c>
      <c r="K72" s="884">
        <v>0</v>
      </c>
      <c r="L72" s="884">
        <v>0</v>
      </c>
      <c r="M72" s="885">
        <v>0</v>
      </c>
      <c r="N72" s="1223">
        <f t="shared" si="4"/>
        <v>0</v>
      </c>
      <c r="O72" s="886">
        <v>0</v>
      </c>
      <c r="P72" s="885">
        <v>0</v>
      </c>
      <c r="Q72" s="886">
        <v>0</v>
      </c>
      <c r="R72" s="884">
        <v>0</v>
      </c>
      <c r="S72" s="884">
        <v>0</v>
      </c>
      <c r="T72" s="884">
        <v>0</v>
      </c>
      <c r="U72" s="884">
        <v>0</v>
      </c>
      <c r="V72" s="884">
        <v>0</v>
      </c>
      <c r="W72" s="884">
        <v>0</v>
      </c>
      <c r="X72" s="885">
        <v>0</v>
      </c>
      <c r="Y72" s="1223">
        <f t="shared" si="5"/>
        <v>0</v>
      </c>
      <c r="Z72" s="886">
        <v>0</v>
      </c>
      <c r="AA72" s="884">
        <v>0</v>
      </c>
      <c r="AB72" s="885">
        <v>0</v>
      </c>
      <c r="AC72" s="886">
        <v>0</v>
      </c>
      <c r="AD72" s="884">
        <v>0</v>
      </c>
      <c r="AE72" s="885">
        <v>0</v>
      </c>
      <c r="AF72" s="886">
        <v>0</v>
      </c>
      <c r="AG72" s="884">
        <v>0</v>
      </c>
      <c r="AH72" s="887">
        <v>0</v>
      </c>
      <c r="AI72" s="888">
        <v>0</v>
      </c>
      <c r="AJ72" s="884">
        <v>0</v>
      </c>
      <c r="AK72" s="886">
        <v>0</v>
      </c>
      <c r="AL72" s="884">
        <v>0</v>
      </c>
      <c r="AM72" s="889">
        <v>0</v>
      </c>
      <c r="AN72" s="1073" t="s">
        <v>567</v>
      </c>
    </row>
    <row r="73" spans="1:40" ht="14.25" customHeight="1">
      <c r="A73" s="1062"/>
      <c r="B73" s="1077" t="s">
        <v>568</v>
      </c>
      <c r="C73" s="854">
        <v>1</v>
      </c>
      <c r="D73" s="855">
        <v>0</v>
      </c>
      <c r="E73" s="855">
        <v>1</v>
      </c>
      <c r="F73" s="855">
        <v>0</v>
      </c>
      <c r="G73" s="855">
        <v>1</v>
      </c>
      <c r="H73" s="855">
        <v>7</v>
      </c>
      <c r="I73" s="855">
        <v>0</v>
      </c>
      <c r="J73" s="855">
        <v>1</v>
      </c>
      <c r="K73" s="855">
        <v>1</v>
      </c>
      <c r="L73" s="855">
        <v>1</v>
      </c>
      <c r="M73" s="856">
        <v>1</v>
      </c>
      <c r="N73" s="1210">
        <f t="shared" si="4"/>
        <v>14</v>
      </c>
      <c r="O73" s="857">
        <v>1</v>
      </c>
      <c r="P73" s="856">
        <v>0</v>
      </c>
      <c r="Q73" s="857">
        <v>0</v>
      </c>
      <c r="R73" s="855">
        <v>0</v>
      </c>
      <c r="S73" s="855">
        <v>1</v>
      </c>
      <c r="T73" s="884">
        <v>0</v>
      </c>
      <c r="U73" s="884">
        <v>0</v>
      </c>
      <c r="V73" s="855">
        <v>0</v>
      </c>
      <c r="W73" s="855">
        <v>1</v>
      </c>
      <c r="X73" s="856">
        <v>0</v>
      </c>
      <c r="Y73" s="1210">
        <f t="shared" si="5"/>
        <v>3</v>
      </c>
      <c r="Z73" s="857">
        <v>1</v>
      </c>
      <c r="AA73" s="855">
        <v>1</v>
      </c>
      <c r="AB73" s="856">
        <v>1</v>
      </c>
      <c r="AC73" s="857">
        <v>1</v>
      </c>
      <c r="AD73" s="855">
        <v>0</v>
      </c>
      <c r="AE73" s="856">
        <v>1</v>
      </c>
      <c r="AF73" s="857">
        <v>0</v>
      </c>
      <c r="AG73" s="855">
        <v>0</v>
      </c>
      <c r="AH73" s="859">
        <v>0</v>
      </c>
      <c r="AI73" s="860">
        <v>2</v>
      </c>
      <c r="AJ73" s="855">
        <v>0</v>
      </c>
      <c r="AK73" s="857">
        <v>0</v>
      </c>
      <c r="AL73" s="855">
        <v>0</v>
      </c>
      <c r="AM73" s="861">
        <v>0</v>
      </c>
      <c r="AN73" s="1077" t="s">
        <v>568</v>
      </c>
    </row>
    <row r="74" spans="1:40" ht="14.25" customHeight="1">
      <c r="A74" s="1062"/>
      <c r="B74" s="1077" t="s">
        <v>569</v>
      </c>
      <c r="C74" s="854">
        <v>1</v>
      </c>
      <c r="D74" s="855">
        <v>0</v>
      </c>
      <c r="E74" s="855">
        <v>1</v>
      </c>
      <c r="F74" s="855">
        <v>0</v>
      </c>
      <c r="G74" s="855">
        <v>1</v>
      </c>
      <c r="H74" s="855">
        <v>11</v>
      </c>
      <c r="I74" s="855">
        <v>0</v>
      </c>
      <c r="J74" s="855">
        <v>1</v>
      </c>
      <c r="K74" s="855">
        <v>1</v>
      </c>
      <c r="L74" s="855">
        <v>0</v>
      </c>
      <c r="M74" s="856">
        <v>3</v>
      </c>
      <c r="N74" s="1210">
        <f t="shared" si="4"/>
        <v>19</v>
      </c>
      <c r="O74" s="857">
        <v>1</v>
      </c>
      <c r="P74" s="856">
        <v>1</v>
      </c>
      <c r="Q74" s="857">
        <v>0</v>
      </c>
      <c r="R74" s="855">
        <v>1</v>
      </c>
      <c r="S74" s="855">
        <v>1</v>
      </c>
      <c r="T74" s="884">
        <v>0</v>
      </c>
      <c r="U74" s="884">
        <v>0</v>
      </c>
      <c r="V74" s="855">
        <v>0</v>
      </c>
      <c r="W74" s="855">
        <v>1</v>
      </c>
      <c r="X74" s="856">
        <v>2</v>
      </c>
      <c r="Y74" s="1210">
        <f t="shared" si="5"/>
        <v>7</v>
      </c>
      <c r="Z74" s="857">
        <v>0</v>
      </c>
      <c r="AA74" s="855">
        <v>0</v>
      </c>
      <c r="AB74" s="856">
        <v>0</v>
      </c>
      <c r="AC74" s="857">
        <v>1</v>
      </c>
      <c r="AD74" s="855">
        <v>0</v>
      </c>
      <c r="AE74" s="856">
        <v>1</v>
      </c>
      <c r="AF74" s="857">
        <v>0</v>
      </c>
      <c r="AG74" s="855">
        <v>0</v>
      </c>
      <c r="AH74" s="859">
        <v>0</v>
      </c>
      <c r="AI74" s="860">
        <v>2</v>
      </c>
      <c r="AJ74" s="855">
        <v>0</v>
      </c>
      <c r="AK74" s="857">
        <v>0</v>
      </c>
      <c r="AL74" s="855">
        <v>0</v>
      </c>
      <c r="AM74" s="861">
        <v>0</v>
      </c>
      <c r="AN74" s="1077" t="s">
        <v>569</v>
      </c>
    </row>
    <row r="75" spans="1:40" ht="14.25" customHeight="1">
      <c r="A75" s="1062"/>
      <c r="B75" s="1077" t="s">
        <v>570</v>
      </c>
      <c r="C75" s="854">
        <v>0</v>
      </c>
      <c r="D75" s="855">
        <v>0</v>
      </c>
      <c r="E75" s="855">
        <v>1</v>
      </c>
      <c r="F75" s="855">
        <v>0</v>
      </c>
      <c r="G75" s="855">
        <v>0</v>
      </c>
      <c r="H75" s="855">
        <v>2</v>
      </c>
      <c r="I75" s="855">
        <v>0</v>
      </c>
      <c r="J75" s="855">
        <v>0</v>
      </c>
      <c r="K75" s="855">
        <v>0</v>
      </c>
      <c r="L75" s="855">
        <v>0</v>
      </c>
      <c r="M75" s="856">
        <v>2</v>
      </c>
      <c r="N75" s="1210">
        <f t="shared" si="4"/>
        <v>5</v>
      </c>
      <c r="O75" s="857">
        <v>1</v>
      </c>
      <c r="P75" s="856">
        <v>0</v>
      </c>
      <c r="Q75" s="857">
        <v>0</v>
      </c>
      <c r="R75" s="855">
        <v>0</v>
      </c>
      <c r="S75" s="855">
        <v>0</v>
      </c>
      <c r="T75" s="884">
        <v>0</v>
      </c>
      <c r="U75" s="884">
        <v>0</v>
      </c>
      <c r="V75" s="855">
        <v>2</v>
      </c>
      <c r="W75" s="855">
        <v>1</v>
      </c>
      <c r="X75" s="856">
        <v>0</v>
      </c>
      <c r="Y75" s="1210">
        <f t="shared" si="5"/>
        <v>4</v>
      </c>
      <c r="Z75" s="857">
        <v>3</v>
      </c>
      <c r="AA75" s="855">
        <v>1</v>
      </c>
      <c r="AB75" s="856">
        <v>1</v>
      </c>
      <c r="AC75" s="857">
        <v>1</v>
      </c>
      <c r="AD75" s="855">
        <v>0</v>
      </c>
      <c r="AE75" s="856">
        <v>1</v>
      </c>
      <c r="AF75" s="857">
        <v>0</v>
      </c>
      <c r="AG75" s="855">
        <v>0</v>
      </c>
      <c r="AH75" s="859">
        <v>0</v>
      </c>
      <c r="AI75" s="860">
        <v>0</v>
      </c>
      <c r="AJ75" s="855">
        <v>0</v>
      </c>
      <c r="AK75" s="857">
        <v>0</v>
      </c>
      <c r="AL75" s="855">
        <v>0</v>
      </c>
      <c r="AM75" s="861">
        <v>0</v>
      </c>
      <c r="AN75" s="1077" t="s">
        <v>570</v>
      </c>
    </row>
    <row r="76" spans="1:40" ht="14.25" customHeight="1">
      <c r="A76" s="506"/>
      <c r="B76" s="279" t="s">
        <v>571</v>
      </c>
      <c r="C76" s="862">
        <v>0</v>
      </c>
      <c r="D76" s="863">
        <v>0</v>
      </c>
      <c r="E76" s="863">
        <v>1</v>
      </c>
      <c r="F76" s="863">
        <v>0</v>
      </c>
      <c r="G76" s="863">
        <v>1</v>
      </c>
      <c r="H76" s="863">
        <v>8</v>
      </c>
      <c r="I76" s="863">
        <v>0</v>
      </c>
      <c r="J76" s="863">
        <v>1</v>
      </c>
      <c r="K76" s="863">
        <v>0</v>
      </c>
      <c r="L76" s="863">
        <v>0</v>
      </c>
      <c r="M76" s="864">
        <v>1</v>
      </c>
      <c r="N76" s="1211">
        <f t="shared" si="4"/>
        <v>12</v>
      </c>
      <c r="O76" s="865">
        <v>0</v>
      </c>
      <c r="P76" s="864">
        <v>0</v>
      </c>
      <c r="Q76" s="865">
        <v>0</v>
      </c>
      <c r="R76" s="863">
        <v>0</v>
      </c>
      <c r="S76" s="863">
        <v>1</v>
      </c>
      <c r="T76" s="863">
        <v>0</v>
      </c>
      <c r="U76" s="863">
        <v>0</v>
      </c>
      <c r="V76" s="863">
        <v>0</v>
      </c>
      <c r="W76" s="863">
        <v>1</v>
      </c>
      <c r="X76" s="864">
        <v>2</v>
      </c>
      <c r="Y76" s="1211">
        <f t="shared" si="5"/>
        <v>4</v>
      </c>
      <c r="Z76" s="865">
        <v>3</v>
      </c>
      <c r="AA76" s="863">
        <v>1</v>
      </c>
      <c r="AB76" s="864">
        <v>1</v>
      </c>
      <c r="AC76" s="865">
        <v>1</v>
      </c>
      <c r="AD76" s="863">
        <v>0</v>
      </c>
      <c r="AE76" s="864">
        <v>1</v>
      </c>
      <c r="AF76" s="865">
        <v>0</v>
      </c>
      <c r="AG76" s="863">
        <v>0</v>
      </c>
      <c r="AH76" s="866">
        <v>0</v>
      </c>
      <c r="AI76" s="867">
        <v>0</v>
      </c>
      <c r="AJ76" s="863">
        <v>0</v>
      </c>
      <c r="AK76" s="865">
        <v>0</v>
      </c>
      <c r="AL76" s="863">
        <v>0</v>
      </c>
      <c r="AM76" s="868">
        <v>0</v>
      </c>
      <c r="AN76" s="279" t="s">
        <v>571</v>
      </c>
    </row>
    <row r="77" spans="1:40" ht="14.25" customHeight="1" thickBot="1">
      <c r="A77" s="652" t="s">
        <v>572</v>
      </c>
      <c r="B77" s="653"/>
      <c r="C77" s="1212">
        <f t="shared" ref="C77:X77" si="6">SUM(C41:C76)</f>
        <v>28</v>
      </c>
      <c r="D77" s="1213">
        <f t="shared" si="6"/>
        <v>1</v>
      </c>
      <c r="E77" s="1213">
        <f t="shared" si="6"/>
        <v>34</v>
      </c>
      <c r="F77" s="1213">
        <f t="shared" si="6"/>
        <v>4</v>
      </c>
      <c r="G77" s="1213">
        <f t="shared" si="6"/>
        <v>31</v>
      </c>
      <c r="H77" s="1213">
        <f t="shared" si="6"/>
        <v>385</v>
      </c>
      <c r="I77" s="1213">
        <f t="shared" si="6"/>
        <v>0</v>
      </c>
      <c r="J77" s="1213">
        <f t="shared" si="6"/>
        <v>28</v>
      </c>
      <c r="K77" s="1213">
        <f t="shared" si="6"/>
        <v>7</v>
      </c>
      <c r="L77" s="1213">
        <f t="shared" si="6"/>
        <v>7</v>
      </c>
      <c r="M77" s="1214">
        <f t="shared" si="6"/>
        <v>46</v>
      </c>
      <c r="N77" s="1215">
        <f t="shared" si="6"/>
        <v>571</v>
      </c>
      <c r="O77" s="1216">
        <f t="shared" si="6"/>
        <v>40</v>
      </c>
      <c r="P77" s="1214">
        <f t="shared" si="6"/>
        <v>4</v>
      </c>
      <c r="Q77" s="1216">
        <f t="shared" si="6"/>
        <v>10</v>
      </c>
      <c r="R77" s="1213">
        <f t="shared" si="6"/>
        <v>10</v>
      </c>
      <c r="S77" s="1213">
        <f t="shared" si="6"/>
        <v>29</v>
      </c>
      <c r="T77" s="1213">
        <f t="shared" si="6"/>
        <v>0</v>
      </c>
      <c r="U77" s="1213">
        <f t="shared" si="6"/>
        <v>0</v>
      </c>
      <c r="V77" s="1213">
        <f t="shared" si="6"/>
        <v>25</v>
      </c>
      <c r="W77" s="1213">
        <f t="shared" si="6"/>
        <v>33</v>
      </c>
      <c r="X77" s="1214">
        <f t="shared" si="6"/>
        <v>21</v>
      </c>
      <c r="Y77" s="1215">
        <f t="shared" si="5"/>
        <v>172</v>
      </c>
      <c r="Z77" s="1216">
        <f t="shared" ref="Z77:AM77" si="7">SUM(Z41:Z76)</f>
        <v>86</v>
      </c>
      <c r="AA77" s="1213">
        <f t="shared" si="7"/>
        <v>35</v>
      </c>
      <c r="AB77" s="1214">
        <f t="shared" si="7"/>
        <v>32</v>
      </c>
      <c r="AC77" s="1216">
        <f t="shared" si="7"/>
        <v>33</v>
      </c>
      <c r="AD77" s="1213">
        <f t="shared" si="7"/>
        <v>101</v>
      </c>
      <c r="AE77" s="1214">
        <f t="shared" si="7"/>
        <v>31</v>
      </c>
      <c r="AF77" s="1216">
        <f t="shared" si="7"/>
        <v>0</v>
      </c>
      <c r="AG77" s="1213">
        <f t="shared" si="7"/>
        <v>1</v>
      </c>
      <c r="AH77" s="1219">
        <f t="shared" si="7"/>
        <v>1</v>
      </c>
      <c r="AI77" s="1220">
        <f t="shared" si="7"/>
        <v>16</v>
      </c>
      <c r="AJ77" s="1213">
        <f>SUM(AJ41:AJ76)</f>
        <v>0</v>
      </c>
      <c r="AK77" s="1216">
        <f t="shared" si="7"/>
        <v>2</v>
      </c>
      <c r="AL77" s="1213">
        <f t="shared" si="7"/>
        <v>0</v>
      </c>
      <c r="AM77" s="1221">
        <f t="shared" si="7"/>
        <v>0</v>
      </c>
      <c r="AN77" s="1067" t="s">
        <v>572</v>
      </c>
    </row>
    <row r="78" spans="1:40" ht="14.25" customHeight="1">
      <c r="A78" s="1062" t="s">
        <v>573</v>
      </c>
      <c r="B78" s="1077" t="s">
        <v>13</v>
      </c>
      <c r="C78" s="854">
        <v>1</v>
      </c>
      <c r="D78" s="855">
        <v>0</v>
      </c>
      <c r="E78" s="855">
        <v>1</v>
      </c>
      <c r="F78" s="855">
        <v>1</v>
      </c>
      <c r="G78" s="855">
        <v>2</v>
      </c>
      <c r="H78" s="855">
        <v>37</v>
      </c>
      <c r="I78" s="855">
        <v>0</v>
      </c>
      <c r="J78" s="855">
        <v>1</v>
      </c>
      <c r="K78" s="855">
        <v>0</v>
      </c>
      <c r="L78" s="855">
        <v>1</v>
      </c>
      <c r="M78" s="856">
        <v>7</v>
      </c>
      <c r="N78" s="1210">
        <f t="shared" ref="N78:N85" si="8">SUM(C78:M78)</f>
        <v>51</v>
      </c>
      <c r="O78" s="857">
        <v>2</v>
      </c>
      <c r="P78" s="856">
        <v>0</v>
      </c>
      <c r="Q78" s="857">
        <v>0</v>
      </c>
      <c r="R78" s="855">
        <v>1</v>
      </c>
      <c r="S78" s="855">
        <v>1</v>
      </c>
      <c r="T78" s="855">
        <v>0</v>
      </c>
      <c r="U78" s="855">
        <v>0</v>
      </c>
      <c r="V78" s="855">
        <v>0</v>
      </c>
      <c r="W78" s="855">
        <v>1</v>
      </c>
      <c r="X78" s="856">
        <v>0</v>
      </c>
      <c r="Y78" s="1210">
        <f t="shared" si="5"/>
        <v>5</v>
      </c>
      <c r="Z78" s="857">
        <v>2</v>
      </c>
      <c r="AA78" s="855">
        <v>2</v>
      </c>
      <c r="AB78" s="856">
        <v>1</v>
      </c>
      <c r="AC78" s="857">
        <v>1</v>
      </c>
      <c r="AD78" s="855">
        <v>6</v>
      </c>
      <c r="AE78" s="856">
        <v>1</v>
      </c>
      <c r="AF78" s="857">
        <v>0</v>
      </c>
      <c r="AG78" s="855">
        <v>0</v>
      </c>
      <c r="AH78" s="859">
        <v>1</v>
      </c>
      <c r="AI78" s="860">
        <v>1</v>
      </c>
      <c r="AJ78" s="855">
        <v>0</v>
      </c>
      <c r="AK78" s="857">
        <v>0</v>
      </c>
      <c r="AL78" s="855">
        <v>0</v>
      </c>
      <c r="AM78" s="861">
        <v>1</v>
      </c>
      <c r="AN78" s="1077" t="s">
        <v>13</v>
      </c>
    </row>
    <row r="79" spans="1:40" ht="14.25" customHeight="1">
      <c r="A79" s="644">
        <v>8</v>
      </c>
      <c r="B79" s="1077" t="s">
        <v>574</v>
      </c>
      <c r="C79" s="854">
        <v>1</v>
      </c>
      <c r="D79" s="855">
        <v>0</v>
      </c>
      <c r="E79" s="855">
        <v>1</v>
      </c>
      <c r="F79" s="855">
        <v>1</v>
      </c>
      <c r="G79" s="855">
        <v>1</v>
      </c>
      <c r="H79" s="855">
        <v>41</v>
      </c>
      <c r="I79" s="855">
        <v>0</v>
      </c>
      <c r="J79" s="855">
        <v>1</v>
      </c>
      <c r="K79" s="855">
        <v>0</v>
      </c>
      <c r="L79" s="855">
        <v>1</v>
      </c>
      <c r="M79" s="856">
        <v>8</v>
      </c>
      <c r="N79" s="1210">
        <f t="shared" si="8"/>
        <v>55</v>
      </c>
      <c r="O79" s="857">
        <v>2</v>
      </c>
      <c r="P79" s="856">
        <v>0</v>
      </c>
      <c r="Q79" s="857">
        <v>0</v>
      </c>
      <c r="R79" s="855">
        <v>1</v>
      </c>
      <c r="S79" s="855">
        <v>1</v>
      </c>
      <c r="T79" s="855">
        <v>0</v>
      </c>
      <c r="U79" s="855">
        <v>0</v>
      </c>
      <c r="V79" s="855">
        <v>0</v>
      </c>
      <c r="W79" s="855">
        <v>1</v>
      </c>
      <c r="X79" s="856">
        <v>0</v>
      </c>
      <c r="Y79" s="1210">
        <f t="shared" si="5"/>
        <v>5</v>
      </c>
      <c r="Z79" s="857">
        <v>2</v>
      </c>
      <c r="AA79" s="855">
        <v>2</v>
      </c>
      <c r="AB79" s="856">
        <v>1</v>
      </c>
      <c r="AC79" s="857">
        <v>1</v>
      </c>
      <c r="AD79" s="855">
        <v>6</v>
      </c>
      <c r="AE79" s="856">
        <v>1</v>
      </c>
      <c r="AF79" s="857">
        <v>0</v>
      </c>
      <c r="AG79" s="855">
        <v>0</v>
      </c>
      <c r="AH79" s="859">
        <v>0</v>
      </c>
      <c r="AI79" s="860">
        <v>4</v>
      </c>
      <c r="AJ79" s="855">
        <v>0</v>
      </c>
      <c r="AK79" s="857">
        <v>0</v>
      </c>
      <c r="AL79" s="855">
        <v>0</v>
      </c>
      <c r="AM79" s="861">
        <v>0</v>
      </c>
      <c r="AN79" s="1077" t="s">
        <v>574</v>
      </c>
    </row>
    <row r="80" spans="1:40" ht="14.25" customHeight="1">
      <c r="A80" s="1062"/>
      <c r="B80" s="1077" t="s">
        <v>575</v>
      </c>
      <c r="C80" s="854">
        <v>1</v>
      </c>
      <c r="D80" s="855">
        <v>0</v>
      </c>
      <c r="E80" s="855">
        <v>1</v>
      </c>
      <c r="F80" s="855">
        <v>0</v>
      </c>
      <c r="G80" s="855">
        <v>2</v>
      </c>
      <c r="H80" s="855">
        <v>25</v>
      </c>
      <c r="I80" s="855">
        <v>0</v>
      </c>
      <c r="J80" s="855">
        <v>1</v>
      </c>
      <c r="K80" s="855">
        <v>1</v>
      </c>
      <c r="L80" s="855">
        <v>0</v>
      </c>
      <c r="M80" s="856">
        <v>3</v>
      </c>
      <c r="N80" s="1210">
        <f t="shared" si="8"/>
        <v>34</v>
      </c>
      <c r="O80" s="857">
        <v>1</v>
      </c>
      <c r="P80" s="856">
        <v>1</v>
      </c>
      <c r="Q80" s="857">
        <v>0</v>
      </c>
      <c r="R80" s="855">
        <v>1</v>
      </c>
      <c r="S80" s="855">
        <v>1</v>
      </c>
      <c r="T80" s="855">
        <v>0</v>
      </c>
      <c r="U80" s="855">
        <v>0</v>
      </c>
      <c r="V80" s="855">
        <v>0</v>
      </c>
      <c r="W80" s="855">
        <v>1</v>
      </c>
      <c r="X80" s="856">
        <v>0</v>
      </c>
      <c r="Y80" s="1210">
        <f t="shared" si="5"/>
        <v>5</v>
      </c>
      <c r="Z80" s="857">
        <v>1</v>
      </c>
      <c r="AA80" s="855">
        <v>1</v>
      </c>
      <c r="AB80" s="856">
        <v>1</v>
      </c>
      <c r="AC80" s="857">
        <v>1</v>
      </c>
      <c r="AD80" s="855">
        <v>6</v>
      </c>
      <c r="AE80" s="856">
        <v>1</v>
      </c>
      <c r="AF80" s="857">
        <v>0</v>
      </c>
      <c r="AG80" s="855">
        <v>0</v>
      </c>
      <c r="AH80" s="859">
        <v>0</v>
      </c>
      <c r="AI80" s="860">
        <v>1</v>
      </c>
      <c r="AJ80" s="855">
        <v>0</v>
      </c>
      <c r="AK80" s="857">
        <v>0</v>
      </c>
      <c r="AL80" s="855">
        <v>0</v>
      </c>
      <c r="AM80" s="861">
        <v>0</v>
      </c>
      <c r="AN80" s="1077" t="s">
        <v>575</v>
      </c>
    </row>
    <row r="81" spans="1:40" ht="14.25" customHeight="1">
      <c r="A81" s="1062"/>
      <c r="B81" s="1077" t="s">
        <v>576</v>
      </c>
      <c r="C81" s="854">
        <v>1</v>
      </c>
      <c r="D81" s="855">
        <v>0</v>
      </c>
      <c r="E81" s="855">
        <v>1</v>
      </c>
      <c r="F81" s="855">
        <v>0</v>
      </c>
      <c r="G81" s="855">
        <v>1</v>
      </c>
      <c r="H81" s="855">
        <v>18</v>
      </c>
      <c r="I81" s="855">
        <v>0</v>
      </c>
      <c r="J81" s="855">
        <v>1</v>
      </c>
      <c r="K81" s="855">
        <v>0</v>
      </c>
      <c r="L81" s="855">
        <v>0</v>
      </c>
      <c r="M81" s="856">
        <v>2</v>
      </c>
      <c r="N81" s="1210">
        <f t="shared" si="8"/>
        <v>24</v>
      </c>
      <c r="O81" s="857">
        <v>1</v>
      </c>
      <c r="P81" s="856">
        <v>0</v>
      </c>
      <c r="Q81" s="857">
        <v>0</v>
      </c>
      <c r="R81" s="855">
        <v>1</v>
      </c>
      <c r="S81" s="855">
        <v>1</v>
      </c>
      <c r="T81" s="855">
        <v>0</v>
      </c>
      <c r="U81" s="855">
        <v>0</v>
      </c>
      <c r="V81" s="855">
        <v>0</v>
      </c>
      <c r="W81" s="855">
        <v>1</v>
      </c>
      <c r="X81" s="856">
        <v>0</v>
      </c>
      <c r="Y81" s="1210">
        <f t="shared" si="5"/>
        <v>4</v>
      </c>
      <c r="Z81" s="857">
        <v>2</v>
      </c>
      <c r="AA81" s="855">
        <v>1</v>
      </c>
      <c r="AB81" s="856">
        <v>1</v>
      </c>
      <c r="AC81" s="857">
        <v>1</v>
      </c>
      <c r="AD81" s="855">
        <v>6</v>
      </c>
      <c r="AE81" s="856">
        <v>1</v>
      </c>
      <c r="AF81" s="857">
        <v>0</v>
      </c>
      <c r="AG81" s="855">
        <v>0</v>
      </c>
      <c r="AH81" s="859">
        <v>0</v>
      </c>
      <c r="AI81" s="860">
        <v>0</v>
      </c>
      <c r="AJ81" s="855">
        <v>0</v>
      </c>
      <c r="AK81" s="857">
        <v>0</v>
      </c>
      <c r="AL81" s="855">
        <v>0</v>
      </c>
      <c r="AM81" s="861">
        <v>0</v>
      </c>
      <c r="AN81" s="1077" t="s">
        <v>576</v>
      </c>
    </row>
    <row r="82" spans="1:40" ht="14.25" customHeight="1">
      <c r="A82" s="1062"/>
      <c r="B82" s="1077" t="s">
        <v>577</v>
      </c>
      <c r="C82" s="854">
        <v>1</v>
      </c>
      <c r="D82" s="855">
        <v>0</v>
      </c>
      <c r="E82" s="855">
        <v>1</v>
      </c>
      <c r="F82" s="855">
        <v>1</v>
      </c>
      <c r="G82" s="855">
        <v>1</v>
      </c>
      <c r="H82" s="855">
        <v>29</v>
      </c>
      <c r="I82" s="855">
        <v>0</v>
      </c>
      <c r="J82" s="855">
        <v>1</v>
      </c>
      <c r="K82" s="855">
        <v>0</v>
      </c>
      <c r="L82" s="855">
        <v>0</v>
      </c>
      <c r="M82" s="856">
        <v>5</v>
      </c>
      <c r="N82" s="1210">
        <f t="shared" si="8"/>
        <v>39</v>
      </c>
      <c r="O82" s="857">
        <v>2</v>
      </c>
      <c r="P82" s="856">
        <v>0</v>
      </c>
      <c r="Q82" s="857">
        <v>0</v>
      </c>
      <c r="R82" s="855">
        <v>1</v>
      </c>
      <c r="S82" s="855">
        <v>1</v>
      </c>
      <c r="T82" s="855">
        <v>0</v>
      </c>
      <c r="U82" s="855">
        <v>0</v>
      </c>
      <c r="V82" s="855">
        <v>0</v>
      </c>
      <c r="W82" s="855">
        <v>1</v>
      </c>
      <c r="X82" s="856">
        <v>0</v>
      </c>
      <c r="Y82" s="1210">
        <f t="shared" si="5"/>
        <v>5</v>
      </c>
      <c r="Z82" s="857">
        <v>2</v>
      </c>
      <c r="AA82" s="855">
        <v>1</v>
      </c>
      <c r="AB82" s="856">
        <v>1</v>
      </c>
      <c r="AC82" s="857">
        <v>1</v>
      </c>
      <c r="AD82" s="855">
        <v>6</v>
      </c>
      <c r="AE82" s="856">
        <v>1</v>
      </c>
      <c r="AF82" s="857">
        <v>0</v>
      </c>
      <c r="AG82" s="855">
        <v>0</v>
      </c>
      <c r="AH82" s="859">
        <v>0</v>
      </c>
      <c r="AI82" s="860">
        <v>3</v>
      </c>
      <c r="AJ82" s="855">
        <v>0</v>
      </c>
      <c r="AK82" s="857">
        <v>0</v>
      </c>
      <c r="AL82" s="855">
        <v>0</v>
      </c>
      <c r="AM82" s="861">
        <v>0</v>
      </c>
      <c r="AN82" s="1077" t="s">
        <v>577</v>
      </c>
    </row>
    <row r="83" spans="1:40" ht="14.25" customHeight="1">
      <c r="A83" s="1062"/>
      <c r="B83" s="1077" t="s">
        <v>578</v>
      </c>
      <c r="C83" s="854">
        <v>1</v>
      </c>
      <c r="D83" s="855">
        <v>0</v>
      </c>
      <c r="E83" s="855">
        <v>2</v>
      </c>
      <c r="F83" s="855">
        <v>1</v>
      </c>
      <c r="G83" s="855">
        <v>1</v>
      </c>
      <c r="H83" s="855">
        <v>38</v>
      </c>
      <c r="I83" s="855">
        <v>0</v>
      </c>
      <c r="J83" s="855">
        <v>2</v>
      </c>
      <c r="K83" s="855">
        <v>0</v>
      </c>
      <c r="L83" s="855">
        <v>1</v>
      </c>
      <c r="M83" s="856">
        <v>4</v>
      </c>
      <c r="N83" s="1210">
        <f t="shared" si="8"/>
        <v>50</v>
      </c>
      <c r="O83" s="857">
        <v>2</v>
      </c>
      <c r="P83" s="856">
        <v>0</v>
      </c>
      <c r="Q83" s="857">
        <v>0</v>
      </c>
      <c r="R83" s="855">
        <v>1</v>
      </c>
      <c r="S83" s="855">
        <v>1</v>
      </c>
      <c r="T83" s="855">
        <v>0</v>
      </c>
      <c r="U83" s="855">
        <v>0</v>
      </c>
      <c r="V83" s="855">
        <v>0</v>
      </c>
      <c r="W83" s="855">
        <v>1</v>
      </c>
      <c r="X83" s="856">
        <v>0</v>
      </c>
      <c r="Y83" s="1210">
        <f t="shared" si="5"/>
        <v>5</v>
      </c>
      <c r="Z83" s="857">
        <v>2</v>
      </c>
      <c r="AA83" s="855">
        <v>2</v>
      </c>
      <c r="AB83" s="856">
        <v>1</v>
      </c>
      <c r="AC83" s="857">
        <v>1</v>
      </c>
      <c r="AD83" s="855">
        <v>6</v>
      </c>
      <c r="AE83" s="856">
        <v>1</v>
      </c>
      <c r="AF83" s="857">
        <v>0</v>
      </c>
      <c r="AG83" s="855">
        <v>0</v>
      </c>
      <c r="AH83" s="859">
        <v>1</v>
      </c>
      <c r="AI83" s="860">
        <v>1</v>
      </c>
      <c r="AJ83" s="855">
        <v>0</v>
      </c>
      <c r="AK83" s="857">
        <v>0</v>
      </c>
      <c r="AL83" s="855">
        <v>0</v>
      </c>
      <c r="AM83" s="861">
        <v>0</v>
      </c>
      <c r="AN83" s="1077" t="s">
        <v>578</v>
      </c>
    </row>
    <row r="84" spans="1:40" ht="14.25" customHeight="1">
      <c r="A84" s="1062"/>
      <c r="B84" s="1077" t="s">
        <v>579</v>
      </c>
      <c r="C84" s="854">
        <v>1</v>
      </c>
      <c r="D84" s="855">
        <v>0</v>
      </c>
      <c r="E84" s="855">
        <v>1</v>
      </c>
      <c r="F84" s="855">
        <v>0</v>
      </c>
      <c r="G84" s="855">
        <v>1</v>
      </c>
      <c r="H84" s="855">
        <v>24</v>
      </c>
      <c r="I84" s="855">
        <v>0</v>
      </c>
      <c r="J84" s="855">
        <v>1</v>
      </c>
      <c r="K84" s="855">
        <v>1</v>
      </c>
      <c r="L84" s="855">
        <v>0</v>
      </c>
      <c r="M84" s="856">
        <v>2</v>
      </c>
      <c r="N84" s="1210">
        <f t="shared" si="8"/>
        <v>31</v>
      </c>
      <c r="O84" s="857">
        <v>2</v>
      </c>
      <c r="P84" s="856">
        <v>0</v>
      </c>
      <c r="Q84" s="857">
        <v>0</v>
      </c>
      <c r="R84" s="855">
        <v>1</v>
      </c>
      <c r="S84" s="855">
        <v>1</v>
      </c>
      <c r="T84" s="855">
        <v>0</v>
      </c>
      <c r="U84" s="855">
        <v>0</v>
      </c>
      <c r="V84" s="855">
        <v>0</v>
      </c>
      <c r="W84" s="855">
        <v>1</v>
      </c>
      <c r="X84" s="856">
        <v>0</v>
      </c>
      <c r="Y84" s="1210">
        <f t="shared" si="5"/>
        <v>5</v>
      </c>
      <c r="Z84" s="857">
        <v>2</v>
      </c>
      <c r="AA84" s="855">
        <v>1</v>
      </c>
      <c r="AB84" s="856">
        <v>1</v>
      </c>
      <c r="AC84" s="857">
        <v>1</v>
      </c>
      <c r="AD84" s="855">
        <v>6</v>
      </c>
      <c r="AE84" s="856">
        <v>1</v>
      </c>
      <c r="AF84" s="857">
        <v>0</v>
      </c>
      <c r="AG84" s="855">
        <v>0</v>
      </c>
      <c r="AH84" s="859">
        <v>0</v>
      </c>
      <c r="AI84" s="860">
        <v>1</v>
      </c>
      <c r="AJ84" s="855">
        <v>0</v>
      </c>
      <c r="AK84" s="857">
        <v>0</v>
      </c>
      <c r="AL84" s="855">
        <v>0</v>
      </c>
      <c r="AM84" s="861">
        <v>0</v>
      </c>
      <c r="AN84" s="1077" t="s">
        <v>579</v>
      </c>
    </row>
    <row r="85" spans="1:40" ht="14.25" customHeight="1">
      <c r="A85" s="506"/>
      <c r="B85" s="279" t="s">
        <v>580</v>
      </c>
      <c r="C85" s="862">
        <v>1</v>
      </c>
      <c r="D85" s="863">
        <v>0</v>
      </c>
      <c r="E85" s="863">
        <v>2</v>
      </c>
      <c r="F85" s="863">
        <v>1</v>
      </c>
      <c r="G85" s="863">
        <v>2</v>
      </c>
      <c r="H85" s="863">
        <v>35</v>
      </c>
      <c r="I85" s="863">
        <v>0</v>
      </c>
      <c r="J85" s="863">
        <v>1</v>
      </c>
      <c r="K85" s="863">
        <v>0</v>
      </c>
      <c r="L85" s="863">
        <v>0</v>
      </c>
      <c r="M85" s="864">
        <v>6</v>
      </c>
      <c r="N85" s="1211">
        <f t="shared" si="8"/>
        <v>48</v>
      </c>
      <c r="O85" s="865">
        <v>2</v>
      </c>
      <c r="P85" s="864">
        <v>0</v>
      </c>
      <c r="Q85" s="865">
        <v>0</v>
      </c>
      <c r="R85" s="863">
        <v>1</v>
      </c>
      <c r="S85" s="863">
        <v>1</v>
      </c>
      <c r="T85" s="863">
        <v>0</v>
      </c>
      <c r="U85" s="863">
        <v>0</v>
      </c>
      <c r="V85" s="863">
        <v>0</v>
      </c>
      <c r="W85" s="863">
        <v>1</v>
      </c>
      <c r="X85" s="864">
        <v>0</v>
      </c>
      <c r="Y85" s="1211">
        <f t="shared" si="5"/>
        <v>5</v>
      </c>
      <c r="Z85" s="865">
        <v>2</v>
      </c>
      <c r="AA85" s="863">
        <v>2</v>
      </c>
      <c r="AB85" s="864">
        <v>1</v>
      </c>
      <c r="AC85" s="865">
        <v>1</v>
      </c>
      <c r="AD85" s="863">
        <v>6</v>
      </c>
      <c r="AE85" s="864">
        <v>1</v>
      </c>
      <c r="AF85" s="865">
        <v>0</v>
      </c>
      <c r="AG85" s="863">
        <v>0</v>
      </c>
      <c r="AH85" s="866">
        <v>0</v>
      </c>
      <c r="AI85" s="867">
        <v>2</v>
      </c>
      <c r="AJ85" s="863">
        <v>0</v>
      </c>
      <c r="AK85" s="865">
        <v>0</v>
      </c>
      <c r="AL85" s="863">
        <v>0</v>
      </c>
      <c r="AM85" s="868">
        <v>0</v>
      </c>
      <c r="AN85" s="279" t="s">
        <v>580</v>
      </c>
    </row>
    <row r="86" spans="1:40" ht="14.25" customHeight="1" thickBot="1">
      <c r="A86" s="646" t="s">
        <v>581</v>
      </c>
      <c r="B86" s="647"/>
      <c r="C86" s="1212">
        <f t="shared" ref="C86:X86" si="9">SUM(C78:C85)</f>
        <v>8</v>
      </c>
      <c r="D86" s="1213">
        <f t="shared" si="9"/>
        <v>0</v>
      </c>
      <c r="E86" s="1213">
        <f t="shared" si="9"/>
        <v>10</v>
      </c>
      <c r="F86" s="1213">
        <f t="shared" si="9"/>
        <v>5</v>
      </c>
      <c r="G86" s="1213">
        <f t="shared" si="9"/>
        <v>11</v>
      </c>
      <c r="H86" s="1213">
        <f t="shared" si="9"/>
        <v>247</v>
      </c>
      <c r="I86" s="1213">
        <f t="shared" si="9"/>
        <v>0</v>
      </c>
      <c r="J86" s="1213">
        <f t="shared" si="9"/>
        <v>9</v>
      </c>
      <c r="K86" s="1213">
        <f t="shared" si="9"/>
        <v>2</v>
      </c>
      <c r="L86" s="1213">
        <f t="shared" si="9"/>
        <v>3</v>
      </c>
      <c r="M86" s="1214">
        <f t="shared" si="9"/>
        <v>37</v>
      </c>
      <c r="N86" s="1215">
        <f t="shared" si="9"/>
        <v>332</v>
      </c>
      <c r="O86" s="1216">
        <f t="shared" si="9"/>
        <v>14</v>
      </c>
      <c r="P86" s="1214">
        <f t="shared" si="9"/>
        <v>1</v>
      </c>
      <c r="Q86" s="1216">
        <f t="shared" si="9"/>
        <v>0</v>
      </c>
      <c r="R86" s="1213">
        <f t="shared" si="9"/>
        <v>8</v>
      </c>
      <c r="S86" s="1213">
        <f t="shared" si="9"/>
        <v>8</v>
      </c>
      <c r="T86" s="1213">
        <f t="shared" si="9"/>
        <v>0</v>
      </c>
      <c r="U86" s="1213">
        <f t="shared" si="9"/>
        <v>0</v>
      </c>
      <c r="V86" s="1213">
        <f t="shared" si="9"/>
        <v>0</v>
      </c>
      <c r="W86" s="1213">
        <f t="shared" si="9"/>
        <v>8</v>
      </c>
      <c r="X86" s="1214">
        <f t="shared" si="9"/>
        <v>0</v>
      </c>
      <c r="Y86" s="1215">
        <f t="shared" si="5"/>
        <v>39</v>
      </c>
      <c r="Z86" s="1216">
        <f t="shared" ref="Z86:AM86" si="10">SUM(Z78:Z85)</f>
        <v>15</v>
      </c>
      <c r="AA86" s="1213">
        <f t="shared" si="10"/>
        <v>12</v>
      </c>
      <c r="AB86" s="1214">
        <f t="shared" si="10"/>
        <v>8</v>
      </c>
      <c r="AC86" s="1216">
        <f t="shared" si="10"/>
        <v>8</v>
      </c>
      <c r="AD86" s="1213">
        <f t="shared" si="10"/>
        <v>48</v>
      </c>
      <c r="AE86" s="1214">
        <f t="shared" si="10"/>
        <v>8</v>
      </c>
      <c r="AF86" s="1216">
        <f t="shared" si="10"/>
        <v>0</v>
      </c>
      <c r="AG86" s="1213">
        <f t="shared" si="10"/>
        <v>0</v>
      </c>
      <c r="AH86" s="1219">
        <f t="shared" si="10"/>
        <v>2</v>
      </c>
      <c r="AI86" s="1220">
        <f t="shared" si="10"/>
        <v>13</v>
      </c>
      <c r="AJ86" s="1213">
        <f>SUM(AJ78:AJ85)</f>
        <v>0</v>
      </c>
      <c r="AK86" s="1216">
        <f t="shared" si="10"/>
        <v>0</v>
      </c>
      <c r="AL86" s="1213">
        <f t="shared" si="10"/>
        <v>0</v>
      </c>
      <c r="AM86" s="1221">
        <f t="shared" si="10"/>
        <v>1</v>
      </c>
      <c r="AN86" s="1067" t="s">
        <v>581</v>
      </c>
    </row>
    <row r="87" spans="1:40" ht="14.25" customHeight="1">
      <c r="A87" s="654" t="s">
        <v>582</v>
      </c>
      <c r="B87" s="624" t="s">
        <v>14</v>
      </c>
      <c r="C87" s="869">
        <v>1</v>
      </c>
      <c r="D87" s="858">
        <v>0</v>
      </c>
      <c r="E87" s="858">
        <v>1</v>
      </c>
      <c r="F87" s="858">
        <v>1</v>
      </c>
      <c r="G87" s="858">
        <v>1</v>
      </c>
      <c r="H87" s="858">
        <v>25</v>
      </c>
      <c r="I87" s="858">
        <v>0</v>
      </c>
      <c r="J87" s="858">
        <v>1</v>
      </c>
      <c r="K87" s="858">
        <v>0</v>
      </c>
      <c r="L87" s="858">
        <v>0</v>
      </c>
      <c r="M87" s="870">
        <v>5</v>
      </c>
      <c r="N87" s="1222">
        <f t="shared" ref="N87:N100" si="11">SUM(C87:M87)</f>
        <v>35</v>
      </c>
      <c r="O87" s="871">
        <v>2</v>
      </c>
      <c r="P87" s="870">
        <v>1</v>
      </c>
      <c r="Q87" s="871">
        <v>0</v>
      </c>
      <c r="R87" s="858">
        <v>0</v>
      </c>
      <c r="S87" s="858">
        <v>0</v>
      </c>
      <c r="T87" s="858">
        <v>0</v>
      </c>
      <c r="U87" s="858">
        <v>0</v>
      </c>
      <c r="V87" s="858">
        <v>0</v>
      </c>
      <c r="W87" s="858">
        <v>1</v>
      </c>
      <c r="X87" s="870">
        <v>0</v>
      </c>
      <c r="Y87" s="1222">
        <f t="shared" si="5"/>
        <v>4</v>
      </c>
      <c r="Z87" s="871">
        <v>1</v>
      </c>
      <c r="AA87" s="858">
        <v>1</v>
      </c>
      <c r="AB87" s="870">
        <v>1</v>
      </c>
      <c r="AC87" s="871">
        <v>1</v>
      </c>
      <c r="AD87" s="858">
        <v>6</v>
      </c>
      <c r="AE87" s="870">
        <v>1</v>
      </c>
      <c r="AF87" s="890">
        <v>0</v>
      </c>
      <c r="AG87" s="891">
        <v>0</v>
      </c>
      <c r="AH87" s="872">
        <v>0</v>
      </c>
      <c r="AI87" s="873">
        <v>0</v>
      </c>
      <c r="AJ87" s="891">
        <v>0</v>
      </c>
      <c r="AK87" s="871">
        <v>0</v>
      </c>
      <c r="AL87" s="855">
        <v>0</v>
      </c>
      <c r="AM87" s="861">
        <v>0</v>
      </c>
      <c r="AN87" s="1077" t="s">
        <v>14</v>
      </c>
    </row>
    <row r="88" spans="1:40" ht="14.25" customHeight="1">
      <c r="A88" s="644">
        <v>14</v>
      </c>
      <c r="B88" s="1077" t="s">
        <v>720</v>
      </c>
      <c r="C88" s="854">
        <v>1</v>
      </c>
      <c r="D88" s="855">
        <v>0</v>
      </c>
      <c r="E88" s="855">
        <v>1</v>
      </c>
      <c r="F88" s="855">
        <v>0</v>
      </c>
      <c r="G88" s="855">
        <v>1</v>
      </c>
      <c r="H88" s="855">
        <v>5</v>
      </c>
      <c r="I88" s="855">
        <v>0</v>
      </c>
      <c r="J88" s="855">
        <v>1</v>
      </c>
      <c r="K88" s="855">
        <v>0</v>
      </c>
      <c r="L88" s="855">
        <v>0</v>
      </c>
      <c r="M88" s="856">
        <v>1</v>
      </c>
      <c r="N88" s="1210">
        <f t="shared" si="11"/>
        <v>10</v>
      </c>
      <c r="O88" s="857">
        <v>1</v>
      </c>
      <c r="P88" s="856">
        <v>0</v>
      </c>
      <c r="Q88" s="857">
        <v>0</v>
      </c>
      <c r="R88" s="855">
        <v>0</v>
      </c>
      <c r="S88" s="855">
        <v>0</v>
      </c>
      <c r="T88" s="855">
        <v>0</v>
      </c>
      <c r="U88" s="855">
        <v>0</v>
      </c>
      <c r="V88" s="855">
        <v>0</v>
      </c>
      <c r="W88" s="855">
        <v>1</v>
      </c>
      <c r="X88" s="856">
        <v>0</v>
      </c>
      <c r="Y88" s="1210">
        <f t="shared" si="5"/>
        <v>2</v>
      </c>
      <c r="Z88" s="857">
        <v>1</v>
      </c>
      <c r="AA88" s="855">
        <v>1</v>
      </c>
      <c r="AB88" s="856">
        <v>1</v>
      </c>
      <c r="AC88" s="857">
        <v>1</v>
      </c>
      <c r="AD88" s="855">
        <v>0</v>
      </c>
      <c r="AE88" s="856">
        <v>1</v>
      </c>
      <c r="AF88" s="892">
        <v>0</v>
      </c>
      <c r="AG88" s="893">
        <v>0</v>
      </c>
      <c r="AH88" s="859">
        <v>0</v>
      </c>
      <c r="AI88" s="860">
        <v>0</v>
      </c>
      <c r="AJ88" s="893">
        <v>0</v>
      </c>
      <c r="AK88" s="894">
        <v>0</v>
      </c>
      <c r="AL88" s="855">
        <v>0</v>
      </c>
      <c r="AM88" s="861">
        <v>0</v>
      </c>
      <c r="AN88" s="1077" t="s">
        <v>583</v>
      </c>
    </row>
    <row r="89" spans="1:40" ht="14.25" customHeight="1">
      <c r="A89" s="1062"/>
      <c r="B89" s="1077" t="s">
        <v>584</v>
      </c>
      <c r="C89" s="854">
        <v>1</v>
      </c>
      <c r="D89" s="855">
        <v>0</v>
      </c>
      <c r="E89" s="855">
        <v>1</v>
      </c>
      <c r="F89" s="855">
        <v>0</v>
      </c>
      <c r="G89" s="855">
        <v>1</v>
      </c>
      <c r="H89" s="855">
        <v>29</v>
      </c>
      <c r="I89" s="855">
        <v>0</v>
      </c>
      <c r="J89" s="855">
        <v>1</v>
      </c>
      <c r="K89" s="855">
        <v>0</v>
      </c>
      <c r="L89" s="855">
        <v>0</v>
      </c>
      <c r="M89" s="856">
        <v>3</v>
      </c>
      <c r="N89" s="1210">
        <f t="shared" si="11"/>
        <v>36</v>
      </c>
      <c r="O89" s="857">
        <v>1</v>
      </c>
      <c r="P89" s="856">
        <v>0</v>
      </c>
      <c r="Q89" s="857">
        <v>0</v>
      </c>
      <c r="R89" s="855">
        <v>0</v>
      </c>
      <c r="S89" s="855">
        <v>0</v>
      </c>
      <c r="T89" s="855">
        <v>0</v>
      </c>
      <c r="U89" s="855">
        <v>0</v>
      </c>
      <c r="V89" s="855">
        <v>0</v>
      </c>
      <c r="W89" s="855">
        <v>1</v>
      </c>
      <c r="X89" s="856">
        <v>0</v>
      </c>
      <c r="Y89" s="1210">
        <f t="shared" si="5"/>
        <v>2</v>
      </c>
      <c r="Z89" s="857">
        <v>1</v>
      </c>
      <c r="AA89" s="855">
        <v>1</v>
      </c>
      <c r="AB89" s="856">
        <v>1</v>
      </c>
      <c r="AC89" s="857">
        <v>1</v>
      </c>
      <c r="AD89" s="855">
        <v>6</v>
      </c>
      <c r="AE89" s="856">
        <v>1</v>
      </c>
      <c r="AF89" s="892">
        <v>0</v>
      </c>
      <c r="AG89" s="893">
        <v>0</v>
      </c>
      <c r="AH89" s="859">
        <v>0</v>
      </c>
      <c r="AI89" s="860">
        <v>1</v>
      </c>
      <c r="AJ89" s="893">
        <v>0</v>
      </c>
      <c r="AK89" s="894">
        <v>0</v>
      </c>
      <c r="AL89" s="855">
        <v>0</v>
      </c>
      <c r="AM89" s="861">
        <v>0</v>
      </c>
      <c r="AN89" s="1077" t="s">
        <v>584</v>
      </c>
    </row>
    <row r="90" spans="1:40" ht="14.25" customHeight="1">
      <c r="A90" s="1062"/>
      <c r="B90" s="1077" t="s">
        <v>585</v>
      </c>
      <c r="C90" s="854">
        <v>1</v>
      </c>
      <c r="D90" s="855">
        <v>0</v>
      </c>
      <c r="E90" s="855">
        <v>1</v>
      </c>
      <c r="F90" s="855">
        <v>0</v>
      </c>
      <c r="G90" s="855">
        <v>1</v>
      </c>
      <c r="H90" s="855">
        <v>9</v>
      </c>
      <c r="I90" s="855">
        <v>0</v>
      </c>
      <c r="J90" s="855">
        <v>1</v>
      </c>
      <c r="K90" s="855">
        <v>0</v>
      </c>
      <c r="L90" s="855">
        <v>0</v>
      </c>
      <c r="M90" s="856">
        <v>0</v>
      </c>
      <c r="N90" s="1210">
        <f t="shared" si="11"/>
        <v>13</v>
      </c>
      <c r="O90" s="857">
        <v>1</v>
      </c>
      <c r="P90" s="856">
        <v>0</v>
      </c>
      <c r="Q90" s="857">
        <v>0</v>
      </c>
      <c r="R90" s="855">
        <v>0</v>
      </c>
      <c r="S90" s="855">
        <v>1</v>
      </c>
      <c r="T90" s="855">
        <v>0</v>
      </c>
      <c r="U90" s="855">
        <v>0</v>
      </c>
      <c r="V90" s="855">
        <v>0</v>
      </c>
      <c r="W90" s="855">
        <v>1</v>
      </c>
      <c r="X90" s="856">
        <v>0</v>
      </c>
      <c r="Y90" s="1210">
        <f t="shared" si="5"/>
        <v>3</v>
      </c>
      <c r="Z90" s="857">
        <v>1</v>
      </c>
      <c r="AA90" s="855">
        <v>1</v>
      </c>
      <c r="AB90" s="856">
        <v>1</v>
      </c>
      <c r="AC90" s="857">
        <v>1</v>
      </c>
      <c r="AD90" s="855">
        <v>0</v>
      </c>
      <c r="AE90" s="856">
        <v>1</v>
      </c>
      <c r="AF90" s="892">
        <v>0</v>
      </c>
      <c r="AG90" s="893">
        <v>0</v>
      </c>
      <c r="AH90" s="859">
        <v>0</v>
      </c>
      <c r="AI90" s="860">
        <v>0</v>
      </c>
      <c r="AJ90" s="893">
        <v>0</v>
      </c>
      <c r="AK90" s="894">
        <v>0</v>
      </c>
      <c r="AL90" s="855">
        <v>0</v>
      </c>
      <c r="AM90" s="861">
        <v>0</v>
      </c>
      <c r="AN90" s="1077" t="s">
        <v>585</v>
      </c>
    </row>
    <row r="91" spans="1:40" ht="14.25" customHeight="1">
      <c r="A91" s="1062"/>
      <c r="B91" s="1077" t="s">
        <v>586</v>
      </c>
      <c r="C91" s="854">
        <v>1</v>
      </c>
      <c r="D91" s="855">
        <v>0</v>
      </c>
      <c r="E91" s="855">
        <v>1</v>
      </c>
      <c r="F91" s="855">
        <v>0</v>
      </c>
      <c r="G91" s="855">
        <v>1</v>
      </c>
      <c r="H91" s="855">
        <v>6</v>
      </c>
      <c r="I91" s="855">
        <v>0</v>
      </c>
      <c r="J91" s="855">
        <v>1</v>
      </c>
      <c r="K91" s="855">
        <v>0</v>
      </c>
      <c r="L91" s="855">
        <v>0</v>
      </c>
      <c r="M91" s="856">
        <v>2</v>
      </c>
      <c r="N91" s="1210">
        <f t="shared" si="11"/>
        <v>12</v>
      </c>
      <c r="O91" s="857">
        <v>1</v>
      </c>
      <c r="P91" s="856">
        <v>0</v>
      </c>
      <c r="Q91" s="892">
        <v>0</v>
      </c>
      <c r="R91" s="893">
        <v>0</v>
      </c>
      <c r="S91" s="893">
        <v>0</v>
      </c>
      <c r="T91" s="893">
        <v>0</v>
      </c>
      <c r="U91" s="893">
        <v>0</v>
      </c>
      <c r="V91" s="893">
        <v>0</v>
      </c>
      <c r="W91" s="855">
        <v>1</v>
      </c>
      <c r="X91" s="856">
        <v>0</v>
      </c>
      <c r="Y91" s="1210">
        <f t="shared" si="5"/>
        <v>2</v>
      </c>
      <c r="Z91" s="857">
        <v>1</v>
      </c>
      <c r="AA91" s="855">
        <v>1</v>
      </c>
      <c r="AB91" s="856">
        <v>1</v>
      </c>
      <c r="AC91" s="857">
        <v>1</v>
      </c>
      <c r="AD91" s="855">
        <v>0</v>
      </c>
      <c r="AE91" s="856">
        <v>1</v>
      </c>
      <c r="AF91" s="892">
        <v>0</v>
      </c>
      <c r="AG91" s="893">
        <v>0</v>
      </c>
      <c r="AH91" s="859">
        <v>0</v>
      </c>
      <c r="AI91" s="860">
        <v>0</v>
      </c>
      <c r="AJ91" s="893">
        <v>0</v>
      </c>
      <c r="AK91" s="857">
        <v>0</v>
      </c>
      <c r="AL91" s="874">
        <v>0</v>
      </c>
      <c r="AM91" s="861">
        <v>0</v>
      </c>
      <c r="AN91" s="1077" t="s">
        <v>586</v>
      </c>
    </row>
    <row r="92" spans="1:40" ht="14.25" customHeight="1">
      <c r="A92" s="1062"/>
      <c r="B92" s="1077" t="s">
        <v>587</v>
      </c>
      <c r="C92" s="854">
        <v>1</v>
      </c>
      <c r="D92" s="855">
        <v>0</v>
      </c>
      <c r="E92" s="855">
        <v>1</v>
      </c>
      <c r="F92" s="855">
        <v>0</v>
      </c>
      <c r="G92" s="855">
        <v>1</v>
      </c>
      <c r="H92" s="855">
        <v>8</v>
      </c>
      <c r="I92" s="855">
        <v>0</v>
      </c>
      <c r="J92" s="855">
        <v>1</v>
      </c>
      <c r="K92" s="855">
        <v>0</v>
      </c>
      <c r="L92" s="855">
        <v>0</v>
      </c>
      <c r="M92" s="856">
        <v>1</v>
      </c>
      <c r="N92" s="1210">
        <f t="shared" si="11"/>
        <v>13</v>
      </c>
      <c r="O92" s="857">
        <v>1</v>
      </c>
      <c r="P92" s="856">
        <v>0</v>
      </c>
      <c r="Q92" s="892">
        <v>0</v>
      </c>
      <c r="R92" s="893">
        <v>0</v>
      </c>
      <c r="S92" s="893">
        <v>0</v>
      </c>
      <c r="T92" s="893">
        <v>0</v>
      </c>
      <c r="U92" s="893">
        <v>0</v>
      </c>
      <c r="V92" s="893">
        <v>0</v>
      </c>
      <c r="W92" s="855">
        <v>1</v>
      </c>
      <c r="X92" s="856">
        <v>0</v>
      </c>
      <c r="Y92" s="1210">
        <f t="shared" si="5"/>
        <v>2</v>
      </c>
      <c r="Z92" s="857">
        <v>1</v>
      </c>
      <c r="AA92" s="855">
        <v>1</v>
      </c>
      <c r="AB92" s="856">
        <v>1</v>
      </c>
      <c r="AC92" s="857">
        <v>1</v>
      </c>
      <c r="AD92" s="855">
        <v>0</v>
      </c>
      <c r="AE92" s="856">
        <v>1</v>
      </c>
      <c r="AF92" s="892">
        <v>0</v>
      </c>
      <c r="AG92" s="893">
        <v>0</v>
      </c>
      <c r="AH92" s="859">
        <v>0</v>
      </c>
      <c r="AI92" s="860">
        <v>0</v>
      </c>
      <c r="AJ92" s="893">
        <v>0</v>
      </c>
      <c r="AK92" s="857">
        <v>0</v>
      </c>
      <c r="AL92" s="874">
        <v>0</v>
      </c>
      <c r="AM92" s="861">
        <v>0</v>
      </c>
      <c r="AN92" s="1088" t="s">
        <v>587</v>
      </c>
    </row>
    <row r="93" spans="1:40" ht="14.25" customHeight="1">
      <c r="A93" s="1062"/>
      <c r="B93" s="1077" t="s">
        <v>588</v>
      </c>
      <c r="C93" s="854">
        <v>1</v>
      </c>
      <c r="D93" s="855">
        <v>0</v>
      </c>
      <c r="E93" s="855">
        <v>1</v>
      </c>
      <c r="F93" s="855">
        <v>0</v>
      </c>
      <c r="G93" s="855">
        <v>1</v>
      </c>
      <c r="H93" s="855">
        <v>8</v>
      </c>
      <c r="I93" s="855">
        <v>0</v>
      </c>
      <c r="J93" s="855">
        <v>1</v>
      </c>
      <c r="K93" s="855">
        <v>0</v>
      </c>
      <c r="L93" s="855">
        <v>0</v>
      </c>
      <c r="M93" s="856">
        <v>2</v>
      </c>
      <c r="N93" s="1210">
        <f t="shared" si="11"/>
        <v>14</v>
      </c>
      <c r="O93" s="857">
        <v>1</v>
      </c>
      <c r="P93" s="856">
        <v>0</v>
      </c>
      <c r="Q93" s="857">
        <v>0</v>
      </c>
      <c r="R93" s="855">
        <v>0</v>
      </c>
      <c r="S93" s="855">
        <v>1</v>
      </c>
      <c r="T93" s="855">
        <v>0</v>
      </c>
      <c r="U93" s="855">
        <v>0</v>
      </c>
      <c r="V93" s="855">
        <v>0</v>
      </c>
      <c r="W93" s="855">
        <v>1</v>
      </c>
      <c r="X93" s="895">
        <v>0</v>
      </c>
      <c r="Y93" s="1210">
        <f t="shared" si="5"/>
        <v>3</v>
      </c>
      <c r="Z93" s="857">
        <v>1</v>
      </c>
      <c r="AA93" s="855">
        <v>1</v>
      </c>
      <c r="AB93" s="856">
        <v>1</v>
      </c>
      <c r="AC93" s="857">
        <v>1</v>
      </c>
      <c r="AD93" s="855">
        <v>0</v>
      </c>
      <c r="AE93" s="856">
        <v>1</v>
      </c>
      <c r="AF93" s="892">
        <v>0</v>
      </c>
      <c r="AG93" s="893">
        <v>0</v>
      </c>
      <c r="AH93" s="859">
        <v>0</v>
      </c>
      <c r="AI93" s="860">
        <v>1</v>
      </c>
      <c r="AJ93" s="893">
        <v>0</v>
      </c>
      <c r="AK93" s="857">
        <v>0</v>
      </c>
      <c r="AL93" s="874">
        <v>0</v>
      </c>
      <c r="AM93" s="861">
        <v>0</v>
      </c>
      <c r="AN93" s="1077" t="s">
        <v>588</v>
      </c>
    </row>
    <row r="94" spans="1:40" ht="14.25" customHeight="1">
      <c r="A94" s="1062"/>
      <c r="B94" s="1077" t="s">
        <v>589</v>
      </c>
      <c r="C94" s="854">
        <v>1</v>
      </c>
      <c r="D94" s="855">
        <v>0</v>
      </c>
      <c r="E94" s="855">
        <v>1</v>
      </c>
      <c r="F94" s="855">
        <v>0</v>
      </c>
      <c r="G94" s="855">
        <v>1</v>
      </c>
      <c r="H94" s="855">
        <v>9</v>
      </c>
      <c r="I94" s="855">
        <v>0</v>
      </c>
      <c r="J94" s="855">
        <v>1</v>
      </c>
      <c r="K94" s="855">
        <v>0</v>
      </c>
      <c r="L94" s="855">
        <v>0</v>
      </c>
      <c r="M94" s="856">
        <v>1</v>
      </c>
      <c r="N94" s="1210">
        <f t="shared" si="11"/>
        <v>14</v>
      </c>
      <c r="O94" s="857">
        <v>1</v>
      </c>
      <c r="P94" s="856">
        <v>0</v>
      </c>
      <c r="Q94" s="857">
        <v>0</v>
      </c>
      <c r="R94" s="855">
        <v>0</v>
      </c>
      <c r="S94" s="855">
        <v>0</v>
      </c>
      <c r="T94" s="855">
        <v>0</v>
      </c>
      <c r="U94" s="855">
        <v>0</v>
      </c>
      <c r="V94" s="855">
        <v>0</v>
      </c>
      <c r="W94" s="855">
        <v>1</v>
      </c>
      <c r="X94" s="856">
        <v>0</v>
      </c>
      <c r="Y94" s="1210">
        <f t="shared" si="5"/>
        <v>2</v>
      </c>
      <c r="Z94" s="857">
        <v>1</v>
      </c>
      <c r="AA94" s="855">
        <v>1</v>
      </c>
      <c r="AB94" s="856">
        <v>1</v>
      </c>
      <c r="AC94" s="857">
        <v>1</v>
      </c>
      <c r="AD94" s="855">
        <v>0</v>
      </c>
      <c r="AE94" s="856">
        <v>1</v>
      </c>
      <c r="AF94" s="892">
        <v>0</v>
      </c>
      <c r="AG94" s="893">
        <v>0</v>
      </c>
      <c r="AH94" s="859">
        <v>0</v>
      </c>
      <c r="AI94" s="860">
        <v>1</v>
      </c>
      <c r="AJ94" s="893">
        <v>0</v>
      </c>
      <c r="AK94" s="857">
        <v>0</v>
      </c>
      <c r="AL94" s="874">
        <v>0</v>
      </c>
      <c r="AM94" s="861">
        <v>0</v>
      </c>
      <c r="AN94" s="1077" t="s">
        <v>589</v>
      </c>
    </row>
    <row r="95" spans="1:40" ht="14.25" customHeight="1">
      <c r="A95" s="1062"/>
      <c r="B95" s="152" t="s">
        <v>590</v>
      </c>
      <c r="C95" s="854">
        <v>1</v>
      </c>
      <c r="D95" s="855">
        <v>0</v>
      </c>
      <c r="E95" s="855">
        <v>1</v>
      </c>
      <c r="F95" s="855">
        <v>0</v>
      </c>
      <c r="G95" s="855">
        <v>1</v>
      </c>
      <c r="H95" s="855">
        <v>14</v>
      </c>
      <c r="I95" s="855">
        <v>0</v>
      </c>
      <c r="J95" s="855">
        <v>1</v>
      </c>
      <c r="K95" s="855">
        <v>0</v>
      </c>
      <c r="L95" s="855">
        <v>0</v>
      </c>
      <c r="M95" s="856">
        <v>2</v>
      </c>
      <c r="N95" s="1210">
        <f t="shared" si="11"/>
        <v>20</v>
      </c>
      <c r="O95" s="857">
        <v>1</v>
      </c>
      <c r="P95" s="856">
        <v>0</v>
      </c>
      <c r="Q95" s="857">
        <v>0</v>
      </c>
      <c r="R95" s="855">
        <v>0</v>
      </c>
      <c r="S95" s="855">
        <v>0</v>
      </c>
      <c r="T95" s="855">
        <v>0</v>
      </c>
      <c r="U95" s="855">
        <v>0</v>
      </c>
      <c r="V95" s="855">
        <v>0</v>
      </c>
      <c r="W95" s="855">
        <v>1</v>
      </c>
      <c r="X95" s="856">
        <v>0</v>
      </c>
      <c r="Y95" s="1210">
        <f t="shared" si="5"/>
        <v>2</v>
      </c>
      <c r="Z95" s="857">
        <v>1</v>
      </c>
      <c r="AA95" s="855">
        <v>1</v>
      </c>
      <c r="AB95" s="856">
        <v>1</v>
      </c>
      <c r="AC95" s="857">
        <v>1</v>
      </c>
      <c r="AD95" s="855">
        <v>0</v>
      </c>
      <c r="AE95" s="856">
        <v>1</v>
      </c>
      <c r="AF95" s="892">
        <v>0</v>
      </c>
      <c r="AG95" s="893">
        <v>0</v>
      </c>
      <c r="AH95" s="859">
        <v>0</v>
      </c>
      <c r="AI95" s="860">
        <v>0</v>
      </c>
      <c r="AJ95" s="893">
        <v>0</v>
      </c>
      <c r="AK95" s="857">
        <v>0</v>
      </c>
      <c r="AL95" s="874">
        <v>0</v>
      </c>
      <c r="AM95" s="861">
        <v>0</v>
      </c>
      <c r="AN95" s="1077" t="s">
        <v>590</v>
      </c>
    </row>
    <row r="96" spans="1:40" ht="14.25" customHeight="1">
      <c r="A96" s="1062"/>
      <c r="B96" s="1077" t="s">
        <v>591</v>
      </c>
      <c r="C96" s="854">
        <v>1</v>
      </c>
      <c r="D96" s="855">
        <v>0</v>
      </c>
      <c r="E96" s="855">
        <v>1</v>
      </c>
      <c r="F96" s="855">
        <v>0</v>
      </c>
      <c r="G96" s="855">
        <v>1</v>
      </c>
      <c r="H96" s="855">
        <v>17</v>
      </c>
      <c r="I96" s="855">
        <v>0</v>
      </c>
      <c r="J96" s="855">
        <v>1</v>
      </c>
      <c r="K96" s="855">
        <v>0</v>
      </c>
      <c r="L96" s="855">
        <v>1</v>
      </c>
      <c r="M96" s="856">
        <v>3</v>
      </c>
      <c r="N96" s="1210">
        <f t="shared" si="11"/>
        <v>25</v>
      </c>
      <c r="O96" s="857">
        <v>1</v>
      </c>
      <c r="P96" s="856">
        <v>0</v>
      </c>
      <c r="Q96" s="857">
        <v>0</v>
      </c>
      <c r="R96" s="855">
        <v>0</v>
      </c>
      <c r="S96" s="855">
        <v>1</v>
      </c>
      <c r="T96" s="855">
        <v>0</v>
      </c>
      <c r="U96" s="855">
        <v>0</v>
      </c>
      <c r="V96" s="855">
        <v>0</v>
      </c>
      <c r="W96" s="855">
        <v>1</v>
      </c>
      <c r="X96" s="856">
        <v>0</v>
      </c>
      <c r="Y96" s="1210">
        <f t="shared" si="5"/>
        <v>3</v>
      </c>
      <c r="Z96" s="857">
        <v>1</v>
      </c>
      <c r="AA96" s="855">
        <v>1</v>
      </c>
      <c r="AB96" s="856">
        <v>1</v>
      </c>
      <c r="AC96" s="857">
        <v>1</v>
      </c>
      <c r="AD96" s="855">
        <v>1</v>
      </c>
      <c r="AE96" s="856">
        <v>1</v>
      </c>
      <c r="AF96" s="892">
        <v>0</v>
      </c>
      <c r="AG96" s="893">
        <v>0</v>
      </c>
      <c r="AH96" s="859">
        <v>0</v>
      </c>
      <c r="AI96" s="860">
        <v>0</v>
      </c>
      <c r="AJ96" s="893">
        <v>0</v>
      </c>
      <c r="AK96" s="857">
        <v>0</v>
      </c>
      <c r="AL96" s="855">
        <v>0</v>
      </c>
      <c r="AM96" s="861">
        <v>1</v>
      </c>
      <c r="AN96" s="1077" t="s">
        <v>591</v>
      </c>
    </row>
    <row r="97" spans="1:40" ht="14.25" customHeight="1">
      <c r="A97" s="1062"/>
      <c r="B97" s="1077" t="s">
        <v>592</v>
      </c>
      <c r="C97" s="854">
        <v>0</v>
      </c>
      <c r="D97" s="855">
        <v>0</v>
      </c>
      <c r="E97" s="855">
        <v>1</v>
      </c>
      <c r="F97" s="855">
        <v>0</v>
      </c>
      <c r="G97" s="855">
        <v>0</v>
      </c>
      <c r="H97" s="855">
        <v>2</v>
      </c>
      <c r="I97" s="855">
        <v>0</v>
      </c>
      <c r="J97" s="855">
        <v>0</v>
      </c>
      <c r="K97" s="855">
        <v>1</v>
      </c>
      <c r="L97" s="855">
        <v>0</v>
      </c>
      <c r="M97" s="856">
        <v>1</v>
      </c>
      <c r="N97" s="1210">
        <f t="shared" si="11"/>
        <v>5</v>
      </c>
      <c r="O97" s="857">
        <v>1</v>
      </c>
      <c r="P97" s="856">
        <v>0</v>
      </c>
      <c r="Q97" s="857">
        <v>0</v>
      </c>
      <c r="R97" s="855">
        <v>0</v>
      </c>
      <c r="S97" s="855">
        <v>0</v>
      </c>
      <c r="T97" s="855">
        <v>0</v>
      </c>
      <c r="U97" s="855">
        <v>0</v>
      </c>
      <c r="V97" s="855">
        <v>0</v>
      </c>
      <c r="W97" s="855">
        <v>1</v>
      </c>
      <c r="X97" s="856">
        <v>0</v>
      </c>
      <c r="Y97" s="1210">
        <f t="shared" si="5"/>
        <v>2</v>
      </c>
      <c r="Z97" s="857">
        <v>1</v>
      </c>
      <c r="AA97" s="855">
        <v>1</v>
      </c>
      <c r="AB97" s="856">
        <v>1</v>
      </c>
      <c r="AC97" s="857">
        <v>1</v>
      </c>
      <c r="AD97" s="855">
        <v>0</v>
      </c>
      <c r="AE97" s="856">
        <v>1</v>
      </c>
      <c r="AF97" s="892">
        <v>0</v>
      </c>
      <c r="AG97" s="893">
        <v>0</v>
      </c>
      <c r="AH97" s="859">
        <v>0</v>
      </c>
      <c r="AI97" s="860">
        <v>0</v>
      </c>
      <c r="AJ97" s="893">
        <v>0</v>
      </c>
      <c r="AK97" s="857">
        <v>0</v>
      </c>
      <c r="AL97" s="855">
        <v>0</v>
      </c>
      <c r="AM97" s="861">
        <v>0</v>
      </c>
      <c r="AN97" s="1077" t="s">
        <v>592</v>
      </c>
    </row>
    <row r="98" spans="1:40" ht="14.25" customHeight="1">
      <c r="A98" s="1062"/>
      <c r="B98" s="1077" t="s">
        <v>593</v>
      </c>
      <c r="C98" s="854">
        <v>1</v>
      </c>
      <c r="D98" s="855">
        <v>0</v>
      </c>
      <c r="E98" s="855">
        <v>1</v>
      </c>
      <c r="F98" s="855">
        <v>0</v>
      </c>
      <c r="G98" s="855">
        <v>1</v>
      </c>
      <c r="H98" s="855">
        <v>10</v>
      </c>
      <c r="I98" s="855">
        <v>0</v>
      </c>
      <c r="J98" s="855">
        <v>1</v>
      </c>
      <c r="K98" s="855">
        <v>0</v>
      </c>
      <c r="L98" s="855">
        <v>0</v>
      </c>
      <c r="M98" s="856">
        <v>0</v>
      </c>
      <c r="N98" s="1210">
        <f t="shared" si="11"/>
        <v>14</v>
      </c>
      <c r="O98" s="857">
        <v>1</v>
      </c>
      <c r="P98" s="856">
        <v>0</v>
      </c>
      <c r="Q98" s="857">
        <v>0</v>
      </c>
      <c r="R98" s="855">
        <v>0</v>
      </c>
      <c r="S98" s="855">
        <v>0</v>
      </c>
      <c r="T98" s="855">
        <v>0</v>
      </c>
      <c r="U98" s="855">
        <v>0</v>
      </c>
      <c r="V98" s="855">
        <v>0</v>
      </c>
      <c r="W98" s="855">
        <v>1</v>
      </c>
      <c r="X98" s="856">
        <v>0</v>
      </c>
      <c r="Y98" s="1210">
        <f>SUM(O98:X98)</f>
        <v>2</v>
      </c>
      <c r="Z98" s="857">
        <v>1</v>
      </c>
      <c r="AA98" s="855">
        <v>1</v>
      </c>
      <c r="AB98" s="856">
        <v>1</v>
      </c>
      <c r="AC98" s="857">
        <v>1</v>
      </c>
      <c r="AD98" s="855">
        <v>0</v>
      </c>
      <c r="AE98" s="856">
        <v>1</v>
      </c>
      <c r="AF98" s="892">
        <v>0</v>
      </c>
      <c r="AG98" s="893">
        <v>0</v>
      </c>
      <c r="AH98" s="859">
        <v>0</v>
      </c>
      <c r="AI98" s="860">
        <v>0</v>
      </c>
      <c r="AJ98" s="893">
        <v>0</v>
      </c>
      <c r="AK98" s="857">
        <v>0</v>
      </c>
      <c r="AL98" s="855">
        <v>0</v>
      </c>
      <c r="AM98" s="861">
        <v>0</v>
      </c>
      <c r="AN98" s="1077" t="s">
        <v>593</v>
      </c>
    </row>
    <row r="99" spans="1:40" ht="14.25" customHeight="1">
      <c r="A99" s="1062"/>
      <c r="B99" s="1077" t="s">
        <v>594</v>
      </c>
      <c r="C99" s="854">
        <v>1</v>
      </c>
      <c r="D99" s="855">
        <v>0</v>
      </c>
      <c r="E99" s="855">
        <v>1</v>
      </c>
      <c r="F99" s="855">
        <v>0</v>
      </c>
      <c r="G99" s="855">
        <v>1</v>
      </c>
      <c r="H99" s="855">
        <v>5</v>
      </c>
      <c r="I99" s="855">
        <v>0</v>
      </c>
      <c r="J99" s="855">
        <v>1</v>
      </c>
      <c r="K99" s="855">
        <v>0</v>
      </c>
      <c r="L99" s="855">
        <v>0</v>
      </c>
      <c r="M99" s="856">
        <v>1</v>
      </c>
      <c r="N99" s="1210">
        <f>SUM(C99:M99)</f>
        <v>10</v>
      </c>
      <c r="O99" s="857">
        <v>1</v>
      </c>
      <c r="P99" s="856">
        <v>0</v>
      </c>
      <c r="Q99" s="857">
        <v>0</v>
      </c>
      <c r="R99" s="855">
        <v>0</v>
      </c>
      <c r="S99" s="855">
        <v>0</v>
      </c>
      <c r="T99" s="855">
        <v>0</v>
      </c>
      <c r="U99" s="855">
        <v>0</v>
      </c>
      <c r="V99" s="855">
        <v>0</v>
      </c>
      <c r="W99" s="855">
        <v>0</v>
      </c>
      <c r="X99" s="856">
        <v>0</v>
      </c>
      <c r="Y99" s="1210">
        <f>SUM(O99:X99)</f>
        <v>1</v>
      </c>
      <c r="Z99" s="857">
        <v>1</v>
      </c>
      <c r="AA99" s="855">
        <v>1</v>
      </c>
      <c r="AB99" s="856">
        <v>1</v>
      </c>
      <c r="AC99" s="857">
        <v>1</v>
      </c>
      <c r="AD99" s="855">
        <v>0</v>
      </c>
      <c r="AE99" s="856">
        <v>1</v>
      </c>
      <c r="AF99" s="892">
        <v>0</v>
      </c>
      <c r="AG99" s="893">
        <v>0</v>
      </c>
      <c r="AH99" s="859">
        <v>0</v>
      </c>
      <c r="AI99" s="860">
        <v>1</v>
      </c>
      <c r="AJ99" s="893">
        <v>0</v>
      </c>
      <c r="AK99" s="857">
        <v>0</v>
      </c>
      <c r="AL99" s="855">
        <v>0</v>
      </c>
      <c r="AM99" s="861">
        <v>0</v>
      </c>
      <c r="AN99" s="1077" t="s">
        <v>594</v>
      </c>
    </row>
    <row r="100" spans="1:40" ht="14.25" customHeight="1">
      <c r="A100" s="1062"/>
      <c r="B100" s="1077" t="s">
        <v>595</v>
      </c>
      <c r="C100" s="854">
        <v>1</v>
      </c>
      <c r="D100" s="855">
        <v>0</v>
      </c>
      <c r="E100" s="855">
        <v>1</v>
      </c>
      <c r="F100" s="855">
        <v>0</v>
      </c>
      <c r="G100" s="855">
        <v>1</v>
      </c>
      <c r="H100" s="855">
        <v>28</v>
      </c>
      <c r="I100" s="855">
        <v>0</v>
      </c>
      <c r="J100" s="855">
        <v>0</v>
      </c>
      <c r="K100" s="855">
        <v>1</v>
      </c>
      <c r="L100" s="855">
        <v>1</v>
      </c>
      <c r="M100" s="856">
        <v>2</v>
      </c>
      <c r="N100" s="1210">
        <f t="shared" si="11"/>
        <v>35</v>
      </c>
      <c r="O100" s="857">
        <v>1</v>
      </c>
      <c r="P100" s="856">
        <v>0</v>
      </c>
      <c r="Q100" s="857">
        <v>0</v>
      </c>
      <c r="R100" s="855">
        <v>0</v>
      </c>
      <c r="S100" s="855">
        <v>0</v>
      </c>
      <c r="T100" s="855">
        <v>0</v>
      </c>
      <c r="U100" s="855">
        <v>0</v>
      </c>
      <c r="V100" s="855">
        <v>0</v>
      </c>
      <c r="W100" s="855">
        <v>0</v>
      </c>
      <c r="X100" s="856">
        <v>0</v>
      </c>
      <c r="Y100" s="1210">
        <f t="shared" si="5"/>
        <v>1</v>
      </c>
      <c r="Z100" s="857">
        <v>1</v>
      </c>
      <c r="AA100" s="855">
        <v>1</v>
      </c>
      <c r="AB100" s="856">
        <v>1</v>
      </c>
      <c r="AC100" s="857">
        <v>1</v>
      </c>
      <c r="AD100" s="855">
        <v>6</v>
      </c>
      <c r="AE100" s="856">
        <v>1</v>
      </c>
      <c r="AF100" s="892">
        <v>0</v>
      </c>
      <c r="AG100" s="893">
        <v>0</v>
      </c>
      <c r="AH100" s="859">
        <v>0</v>
      </c>
      <c r="AI100" s="860">
        <v>0</v>
      </c>
      <c r="AJ100" s="893">
        <v>0</v>
      </c>
      <c r="AK100" s="857">
        <v>0</v>
      </c>
      <c r="AL100" s="855">
        <v>1</v>
      </c>
      <c r="AM100" s="861">
        <v>0</v>
      </c>
      <c r="AN100" s="514" t="s">
        <v>595</v>
      </c>
    </row>
    <row r="101" spans="1:40" ht="14.25" customHeight="1" thickBot="1">
      <c r="A101" s="646" t="s">
        <v>596</v>
      </c>
      <c r="B101" s="647"/>
      <c r="C101" s="1224">
        <f t="shared" ref="C101:AM101" si="12">SUM(C87:C100)</f>
        <v>13</v>
      </c>
      <c r="D101" s="1218">
        <f t="shared" si="12"/>
        <v>0</v>
      </c>
      <c r="E101" s="1218">
        <f t="shared" si="12"/>
        <v>14</v>
      </c>
      <c r="F101" s="1218">
        <f t="shared" si="12"/>
        <v>1</v>
      </c>
      <c r="G101" s="1218">
        <f t="shared" si="12"/>
        <v>13</v>
      </c>
      <c r="H101" s="1218">
        <f t="shared" si="12"/>
        <v>175</v>
      </c>
      <c r="I101" s="1218">
        <f t="shared" si="12"/>
        <v>0</v>
      </c>
      <c r="J101" s="1218">
        <f t="shared" si="12"/>
        <v>12</v>
      </c>
      <c r="K101" s="1218">
        <f t="shared" si="12"/>
        <v>2</v>
      </c>
      <c r="L101" s="1218">
        <f t="shared" si="12"/>
        <v>2</v>
      </c>
      <c r="M101" s="1225">
        <f t="shared" si="12"/>
        <v>24</v>
      </c>
      <c r="N101" s="1226">
        <f t="shared" si="12"/>
        <v>256</v>
      </c>
      <c r="O101" s="1217">
        <f t="shared" si="12"/>
        <v>15</v>
      </c>
      <c r="P101" s="1225">
        <f t="shared" si="12"/>
        <v>1</v>
      </c>
      <c r="Q101" s="1217">
        <f t="shared" si="12"/>
        <v>0</v>
      </c>
      <c r="R101" s="1218">
        <f t="shared" si="12"/>
        <v>0</v>
      </c>
      <c r="S101" s="1218">
        <f t="shared" si="12"/>
        <v>3</v>
      </c>
      <c r="T101" s="1218">
        <f t="shared" si="12"/>
        <v>0</v>
      </c>
      <c r="U101" s="1218">
        <f t="shared" si="12"/>
        <v>0</v>
      </c>
      <c r="V101" s="1218">
        <f t="shared" si="12"/>
        <v>0</v>
      </c>
      <c r="W101" s="1218">
        <f t="shared" si="12"/>
        <v>12</v>
      </c>
      <c r="X101" s="1225">
        <f t="shared" si="12"/>
        <v>0</v>
      </c>
      <c r="Y101" s="1226">
        <f t="shared" si="12"/>
        <v>31</v>
      </c>
      <c r="Z101" s="1217">
        <f t="shared" si="12"/>
        <v>14</v>
      </c>
      <c r="AA101" s="1218">
        <f t="shared" si="12"/>
        <v>14</v>
      </c>
      <c r="AB101" s="1225">
        <f t="shared" si="12"/>
        <v>14</v>
      </c>
      <c r="AC101" s="1217">
        <f t="shared" si="12"/>
        <v>14</v>
      </c>
      <c r="AD101" s="1218">
        <f t="shared" si="12"/>
        <v>19</v>
      </c>
      <c r="AE101" s="1225">
        <f t="shared" si="12"/>
        <v>14</v>
      </c>
      <c r="AF101" s="1217">
        <f t="shared" si="12"/>
        <v>0</v>
      </c>
      <c r="AG101" s="1218">
        <f t="shared" si="12"/>
        <v>0</v>
      </c>
      <c r="AH101" s="1227">
        <f t="shared" si="12"/>
        <v>0</v>
      </c>
      <c r="AI101" s="1228">
        <f t="shared" si="12"/>
        <v>4</v>
      </c>
      <c r="AJ101" s="1218">
        <f>SUM(AJ87:AJ100)</f>
        <v>0</v>
      </c>
      <c r="AK101" s="1217">
        <f t="shared" si="12"/>
        <v>0</v>
      </c>
      <c r="AL101" s="1218">
        <f t="shared" si="12"/>
        <v>1</v>
      </c>
      <c r="AM101" s="1229">
        <f t="shared" si="12"/>
        <v>1</v>
      </c>
      <c r="AN101" s="1067" t="s">
        <v>596</v>
      </c>
    </row>
    <row r="102" spans="1:40" ht="14.25" customHeight="1">
      <c r="A102" s="1062" t="s">
        <v>597</v>
      </c>
      <c r="B102" s="1077" t="s">
        <v>15</v>
      </c>
      <c r="C102" s="854">
        <v>1</v>
      </c>
      <c r="D102" s="855">
        <v>0</v>
      </c>
      <c r="E102" s="855">
        <v>1</v>
      </c>
      <c r="F102" s="855">
        <v>0</v>
      </c>
      <c r="G102" s="855">
        <v>1</v>
      </c>
      <c r="H102" s="855">
        <v>20</v>
      </c>
      <c r="I102" s="855">
        <v>0</v>
      </c>
      <c r="J102" s="855">
        <v>1</v>
      </c>
      <c r="K102" s="855">
        <v>0</v>
      </c>
      <c r="L102" s="855">
        <v>0</v>
      </c>
      <c r="M102" s="856">
        <v>5</v>
      </c>
      <c r="N102" s="1210">
        <f>SUM(C102:M102)</f>
        <v>29</v>
      </c>
      <c r="O102" s="857">
        <v>3</v>
      </c>
      <c r="P102" s="856">
        <v>0</v>
      </c>
      <c r="Q102" s="857">
        <v>0</v>
      </c>
      <c r="R102" s="855">
        <v>0</v>
      </c>
      <c r="S102" s="855">
        <v>0</v>
      </c>
      <c r="T102" s="855">
        <v>0</v>
      </c>
      <c r="U102" s="855">
        <v>0</v>
      </c>
      <c r="V102" s="855">
        <v>0</v>
      </c>
      <c r="W102" s="855">
        <v>1</v>
      </c>
      <c r="X102" s="856">
        <v>0</v>
      </c>
      <c r="Y102" s="1210">
        <f>SUM(O102:X102)</f>
        <v>4</v>
      </c>
      <c r="Z102" s="857">
        <v>1</v>
      </c>
      <c r="AA102" s="855">
        <v>1</v>
      </c>
      <c r="AB102" s="856">
        <v>1</v>
      </c>
      <c r="AC102" s="857">
        <v>1</v>
      </c>
      <c r="AD102" s="855">
        <v>6</v>
      </c>
      <c r="AE102" s="856">
        <v>1</v>
      </c>
      <c r="AF102" s="857">
        <v>0</v>
      </c>
      <c r="AG102" s="855">
        <v>0</v>
      </c>
      <c r="AH102" s="859">
        <v>0</v>
      </c>
      <c r="AI102" s="860">
        <v>3</v>
      </c>
      <c r="AJ102" s="855">
        <v>0</v>
      </c>
      <c r="AK102" s="857">
        <v>0</v>
      </c>
      <c r="AL102" s="855">
        <v>0</v>
      </c>
      <c r="AM102" s="861">
        <v>0</v>
      </c>
      <c r="AN102" s="1077" t="s">
        <v>15</v>
      </c>
    </row>
    <row r="103" spans="1:40" ht="14.25" customHeight="1">
      <c r="A103" s="644">
        <v>14</v>
      </c>
      <c r="B103" s="1077" t="s">
        <v>598</v>
      </c>
      <c r="C103" s="854">
        <v>1</v>
      </c>
      <c r="D103" s="855">
        <v>0</v>
      </c>
      <c r="E103" s="855">
        <v>1</v>
      </c>
      <c r="F103" s="855">
        <v>0</v>
      </c>
      <c r="G103" s="855">
        <v>1</v>
      </c>
      <c r="H103" s="855">
        <v>25</v>
      </c>
      <c r="I103" s="855">
        <v>0</v>
      </c>
      <c r="J103" s="855">
        <v>1</v>
      </c>
      <c r="K103" s="855">
        <v>0</v>
      </c>
      <c r="L103" s="855">
        <v>0</v>
      </c>
      <c r="M103" s="856">
        <v>1</v>
      </c>
      <c r="N103" s="1210">
        <f t="shared" ref="N103:N115" si="13">SUM(C103:M103)</f>
        <v>30</v>
      </c>
      <c r="O103" s="857">
        <v>1</v>
      </c>
      <c r="P103" s="856">
        <v>0</v>
      </c>
      <c r="Q103" s="857">
        <v>0</v>
      </c>
      <c r="R103" s="855">
        <v>0</v>
      </c>
      <c r="S103" s="855">
        <v>0</v>
      </c>
      <c r="T103" s="855">
        <v>0</v>
      </c>
      <c r="U103" s="855">
        <v>0</v>
      </c>
      <c r="V103" s="855">
        <v>0</v>
      </c>
      <c r="W103" s="855">
        <v>1</v>
      </c>
      <c r="X103" s="856">
        <v>0</v>
      </c>
      <c r="Y103" s="1210">
        <f>SUM(O103:X103)</f>
        <v>2</v>
      </c>
      <c r="Z103" s="857">
        <v>1</v>
      </c>
      <c r="AA103" s="855">
        <v>1</v>
      </c>
      <c r="AB103" s="856">
        <v>1</v>
      </c>
      <c r="AC103" s="857">
        <v>1</v>
      </c>
      <c r="AD103" s="855">
        <v>6</v>
      </c>
      <c r="AE103" s="856">
        <v>1</v>
      </c>
      <c r="AF103" s="857">
        <v>0</v>
      </c>
      <c r="AG103" s="855">
        <v>0</v>
      </c>
      <c r="AH103" s="859">
        <v>0</v>
      </c>
      <c r="AI103" s="860">
        <v>1</v>
      </c>
      <c r="AJ103" s="855">
        <v>0</v>
      </c>
      <c r="AK103" s="857">
        <v>0</v>
      </c>
      <c r="AL103" s="855">
        <v>0</v>
      </c>
      <c r="AM103" s="861">
        <v>0</v>
      </c>
      <c r="AN103" s="1077" t="s">
        <v>598</v>
      </c>
    </row>
    <row r="104" spans="1:40" ht="14.25" customHeight="1">
      <c r="A104" s="577" t="s">
        <v>538</v>
      </c>
      <c r="B104" s="1077" t="s">
        <v>599</v>
      </c>
      <c r="C104" s="854">
        <v>1</v>
      </c>
      <c r="D104" s="855">
        <v>0</v>
      </c>
      <c r="E104" s="855">
        <v>1</v>
      </c>
      <c r="F104" s="855">
        <v>0</v>
      </c>
      <c r="G104" s="855">
        <v>1</v>
      </c>
      <c r="H104" s="855">
        <v>8</v>
      </c>
      <c r="I104" s="855">
        <v>0</v>
      </c>
      <c r="J104" s="855">
        <v>1</v>
      </c>
      <c r="K104" s="855">
        <v>0</v>
      </c>
      <c r="L104" s="855">
        <v>0</v>
      </c>
      <c r="M104" s="856">
        <v>1</v>
      </c>
      <c r="N104" s="1210">
        <f t="shared" si="13"/>
        <v>13</v>
      </c>
      <c r="O104" s="857">
        <v>1</v>
      </c>
      <c r="P104" s="856">
        <v>1</v>
      </c>
      <c r="Q104" s="857">
        <v>0</v>
      </c>
      <c r="R104" s="855">
        <v>0</v>
      </c>
      <c r="S104" s="855">
        <v>0</v>
      </c>
      <c r="T104" s="855">
        <v>0</v>
      </c>
      <c r="U104" s="855">
        <v>0</v>
      </c>
      <c r="V104" s="855">
        <v>0</v>
      </c>
      <c r="W104" s="855">
        <v>0</v>
      </c>
      <c r="X104" s="856">
        <v>0</v>
      </c>
      <c r="Y104" s="1210">
        <f>SUM(O104:X104)</f>
        <v>2</v>
      </c>
      <c r="Z104" s="857">
        <v>1</v>
      </c>
      <c r="AA104" s="855">
        <v>1</v>
      </c>
      <c r="AB104" s="856">
        <v>1</v>
      </c>
      <c r="AC104" s="857">
        <v>1</v>
      </c>
      <c r="AD104" s="855">
        <v>0</v>
      </c>
      <c r="AE104" s="856">
        <v>1</v>
      </c>
      <c r="AF104" s="857">
        <v>0</v>
      </c>
      <c r="AG104" s="855">
        <v>0</v>
      </c>
      <c r="AH104" s="859">
        <v>0</v>
      </c>
      <c r="AI104" s="860">
        <v>0</v>
      </c>
      <c r="AJ104" s="855">
        <v>0</v>
      </c>
      <c r="AK104" s="857">
        <v>0</v>
      </c>
      <c r="AL104" s="855">
        <v>1</v>
      </c>
      <c r="AM104" s="861">
        <v>0</v>
      </c>
      <c r="AN104" s="1077" t="s">
        <v>599</v>
      </c>
    </row>
    <row r="105" spans="1:40" ht="14.25" customHeight="1">
      <c r="A105" s="1062"/>
      <c r="B105" s="1077" t="s">
        <v>600</v>
      </c>
      <c r="C105" s="854">
        <v>1</v>
      </c>
      <c r="D105" s="855">
        <v>0</v>
      </c>
      <c r="E105" s="855">
        <v>1</v>
      </c>
      <c r="F105" s="855">
        <v>0</v>
      </c>
      <c r="G105" s="855">
        <v>1</v>
      </c>
      <c r="H105" s="855">
        <v>8</v>
      </c>
      <c r="I105" s="855">
        <v>0</v>
      </c>
      <c r="J105" s="855">
        <v>1</v>
      </c>
      <c r="K105" s="855">
        <v>0</v>
      </c>
      <c r="L105" s="855">
        <v>0</v>
      </c>
      <c r="M105" s="856">
        <v>1</v>
      </c>
      <c r="N105" s="1210">
        <f t="shared" si="13"/>
        <v>13</v>
      </c>
      <c r="O105" s="857">
        <v>1</v>
      </c>
      <c r="P105" s="856">
        <v>0</v>
      </c>
      <c r="Q105" s="857">
        <v>0</v>
      </c>
      <c r="R105" s="855">
        <v>0</v>
      </c>
      <c r="S105" s="855">
        <v>0</v>
      </c>
      <c r="T105" s="855">
        <v>0</v>
      </c>
      <c r="U105" s="855">
        <v>0</v>
      </c>
      <c r="V105" s="855">
        <v>0</v>
      </c>
      <c r="W105" s="855">
        <v>0</v>
      </c>
      <c r="X105" s="856">
        <v>0</v>
      </c>
      <c r="Y105" s="1210">
        <f t="shared" ref="Y105:Y115" si="14">SUM(O105:X105)</f>
        <v>1</v>
      </c>
      <c r="Z105" s="857">
        <v>1</v>
      </c>
      <c r="AA105" s="855">
        <v>1</v>
      </c>
      <c r="AB105" s="856">
        <v>1</v>
      </c>
      <c r="AC105" s="857">
        <v>1</v>
      </c>
      <c r="AD105" s="855">
        <v>0</v>
      </c>
      <c r="AE105" s="856">
        <v>1</v>
      </c>
      <c r="AF105" s="857">
        <v>0</v>
      </c>
      <c r="AG105" s="855">
        <v>0</v>
      </c>
      <c r="AH105" s="859">
        <v>0</v>
      </c>
      <c r="AI105" s="860">
        <v>0</v>
      </c>
      <c r="AJ105" s="855">
        <v>0</v>
      </c>
      <c r="AK105" s="857">
        <v>0</v>
      </c>
      <c r="AL105" s="855">
        <v>0</v>
      </c>
      <c r="AM105" s="861">
        <v>0</v>
      </c>
      <c r="AN105" s="1077" t="s">
        <v>600</v>
      </c>
    </row>
    <row r="106" spans="1:40" ht="14.25" customHeight="1">
      <c r="A106" s="1062"/>
      <c r="B106" s="1077" t="s">
        <v>601</v>
      </c>
      <c r="C106" s="854">
        <v>1</v>
      </c>
      <c r="D106" s="855">
        <v>0</v>
      </c>
      <c r="E106" s="855">
        <v>1</v>
      </c>
      <c r="F106" s="855">
        <v>0</v>
      </c>
      <c r="G106" s="855">
        <v>1</v>
      </c>
      <c r="H106" s="855">
        <v>7</v>
      </c>
      <c r="I106" s="855">
        <v>0</v>
      </c>
      <c r="J106" s="855">
        <v>1</v>
      </c>
      <c r="K106" s="855">
        <v>0</v>
      </c>
      <c r="L106" s="855">
        <v>0</v>
      </c>
      <c r="M106" s="856">
        <v>1</v>
      </c>
      <c r="N106" s="1210">
        <f t="shared" si="13"/>
        <v>12</v>
      </c>
      <c r="O106" s="857">
        <v>1</v>
      </c>
      <c r="P106" s="856">
        <v>0</v>
      </c>
      <c r="Q106" s="857">
        <v>0</v>
      </c>
      <c r="R106" s="855">
        <v>0</v>
      </c>
      <c r="S106" s="855">
        <v>0</v>
      </c>
      <c r="T106" s="855">
        <v>0</v>
      </c>
      <c r="U106" s="855">
        <v>0</v>
      </c>
      <c r="V106" s="855">
        <v>0</v>
      </c>
      <c r="W106" s="855">
        <v>0</v>
      </c>
      <c r="X106" s="856">
        <v>0</v>
      </c>
      <c r="Y106" s="1210">
        <f t="shared" si="14"/>
        <v>1</v>
      </c>
      <c r="Z106" s="857">
        <v>1</v>
      </c>
      <c r="AA106" s="855">
        <v>1</v>
      </c>
      <c r="AB106" s="856">
        <v>1</v>
      </c>
      <c r="AC106" s="857">
        <v>1</v>
      </c>
      <c r="AD106" s="855">
        <v>0</v>
      </c>
      <c r="AE106" s="856">
        <v>1</v>
      </c>
      <c r="AF106" s="857">
        <v>0</v>
      </c>
      <c r="AG106" s="855">
        <v>0</v>
      </c>
      <c r="AH106" s="859">
        <v>0</v>
      </c>
      <c r="AI106" s="860">
        <v>0</v>
      </c>
      <c r="AJ106" s="855">
        <v>0</v>
      </c>
      <c r="AK106" s="857">
        <v>0</v>
      </c>
      <c r="AL106" s="855">
        <v>0</v>
      </c>
      <c r="AM106" s="861">
        <v>0</v>
      </c>
      <c r="AN106" s="1077" t="s">
        <v>601</v>
      </c>
    </row>
    <row r="107" spans="1:40" ht="14.25" customHeight="1">
      <c r="A107" s="1062"/>
      <c r="B107" s="1077" t="s">
        <v>602</v>
      </c>
      <c r="C107" s="854">
        <v>1</v>
      </c>
      <c r="D107" s="855">
        <v>0</v>
      </c>
      <c r="E107" s="855">
        <v>1</v>
      </c>
      <c r="F107" s="855">
        <v>0</v>
      </c>
      <c r="G107" s="855">
        <v>1</v>
      </c>
      <c r="H107" s="855">
        <v>7</v>
      </c>
      <c r="I107" s="855">
        <v>0</v>
      </c>
      <c r="J107" s="855">
        <v>1</v>
      </c>
      <c r="K107" s="855">
        <v>0</v>
      </c>
      <c r="L107" s="855">
        <v>0</v>
      </c>
      <c r="M107" s="856">
        <v>1</v>
      </c>
      <c r="N107" s="1210">
        <f t="shared" si="13"/>
        <v>12</v>
      </c>
      <c r="O107" s="857">
        <v>1</v>
      </c>
      <c r="P107" s="856">
        <v>0</v>
      </c>
      <c r="Q107" s="857">
        <v>0</v>
      </c>
      <c r="R107" s="855">
        <v>0</v>
      </c>
      <c r="S107" s="855">
        <v>0</v>
      </c>
      <c r="T107" s="855">
        <v>0</v>
      </c>
      <c r="U107" s="855">
        <v>0</v>
      </c>
      <c r="V107" s="855">
        <v>0</v>
      </c>
      <c r="W107" s="855">
        <v>0</v>
      </c>
      <c r="X107" s="856">
        <v>0</v>
      </c>
      <c r="Y107" s="1210">
        <f t="shared" si="14"/>
        <v>1</v>
      </c>
      <c r="Z107" s="857">
        <v>1</v>
      </c>
      <c r="AA107" s="855">
        <v>1</v>
      </c>
      <c r="AB107" s="856">
        <v>1</v>
      </c>
      <c r="AC107" s="857">
        <v>1</v>
      </c>
      <c r="AD107" s="855">
        <v>0</v>
      </c>
      <c r="AE107" s="856">
        <v>1</v>
      </c>
      <c r="AF107" s="857">
        <v>0</v>
      </c>
      <c r="AG107" s="855">
        <v>0</v>
      </c>
      <c r="AH107" s="859">
        <v>0</v>
      </c>
      <c r="AI107" s="860">
        <v>0</v>
      </c>
      <c r="AJ107" s="855">
        <v>0</v>
      </c>
      <c r="AK107" s="857">
        <v>0</v>
      </c>
      <c r="AL107" s="855">
        <v>0</v>
      </c>
      <c r="AM107" s="861">
        <v>0</v>
      </c>
      <c r="AN107" s="1077" t="s">
        <v>602</v>
      </c>
    </row>
    <row r="108" spans="1:40" ht="14.25" customHeight="1">
      <c r="A108" s="1062"/>
      <c r="B108" s="1077" t="s">
        <v>603</v>
      </c>
      <c r="C108" s="854">
        <v>1</v>
      </c>
      <c r="D108" s="855">
        <v>0</v>
      </c>
      <c r="E108" s="855">
        <v>1</v>
      </c>
      <c r="F108" s="855">
        <v>0</v>
      </c>
      <c r="G108" s="855">
        <v>1</v>
      </c>
      <c r="H108" s="855">
        <v>8</v>
      </c>
      <c r="I108" s="855">
        <v>0</v>
      </c>
      <c r="J108" s="855">
        <v>1</v>
      </c>
      <c r="K108" s="855">
        <v>1</v>
      </c>
      <c r="L108" s="855">
        <v>0</v>
      </c>
      <c r="M108" s="856">
        <v>1</v>
      </c>
      <c r="N108" s="1210">
        <f t="shared" si="13"/>
        <v>14</v>
      </c>
      <c r="O108" s="857">
        <v>1</v>
      </c>
      <c r="P108" s="856">
        <v>0</v>
      </c>
      <c r="Q108" s="857">
        <v>0</v>
      </c>
      <c r="R108" s="855">
        <v>0</v>
      </c>
      <c r="S108" s="855">
        <v>0</v>
      </c>
      <c r="T108" s="855">
        <v>0</v>
      </c>
      <c r="U108" s="855">
        <v>0</v>
      </c>
      <c r="V108" s="855">
        <v>0</v>
      </c>
      <c r="W108" s="855">
        <v>1</v>
      </c>
      <c r="X108" s="856">
        <v>0</v>
      </c>
      <c r="Y108" s="1210">
        <f t="shared" si="14"/>
        <v>2</v>
      </c>
      <c r="Z108" s="857">
        <v>3</v>
      </c>
      <c r="AA108" s="855">
        <v>1</v>
      </c>
      <c r="AB108" s="856">
        <v>1</v>
      </c>
      <c r="AC108" s="857">
        <v>1</v>
      </c>
      <c r="AD108" s="855">
        <v>0</v>
      </c>
      <c r="AE108" s="856">
        <v>1</v>
      </c>
      <c r="AF108" s="857">
        <v>0</v>
      </c>
      <c r="AG108" s="855">
        <v>0</v>
      </c>
      <c r="AH108" s="859">
        <v>0</v>
      </c>
      <c r="AI108" s="860">
        <v>0</v>
      </c>
      <c r="AJ108" s="855">
        <v>1</v>
      </c>
      <c r="AK108" s="857">
        <v>0</v>
      </c>
      <c r="AL108" s="855">
        <v>0</v>
      </c>
      <c r="AM108" s="861">
        <v>0</v>
      </c>
      <c r="AN108" s="1077" t="s">
        <v>603</v>
      </c>
    </row>
    <row r="109" spans="1:40" ht="14.25" customHeight="1">
      <c r="A109" s="1062"/>
      <c r="B109" s="152" t="s">
        <v>604</v>
      </c>
      <c r="C109" s="854">
        <v>1</v>
      </c>
      <c r="D109" s="855">
        <v>0</v>
      </c>
      <c r="E109" s="855">
        <v>1</v>
      </c>
      <c r="F109" s="855">
        <v>1</v>
      </c>
      <c r="G109" s="855">
        <v>1</v>
      </c>
      <c r="H109" s="855">
        <v>31</v>
      </c>
      <c r="I109" s="855">
        <v>0</v>
      </c>
      <c r="J109" s="855">
        <v>1</v>
      </c>
      <c r="K109" s="855">
        <v>0</v>
      </c>
      <c r="L109" s="855">
        <v>1</v>
      </c>
      <c r="M109" s="856">
        <v>4</v>
      </c>
      <c r="N109" s="1210">
        <f t="shared" si="13"/>
        <v>41</v>
      </c>
      <c r="O109" s="857">
        <v>2</v>
      </c>
      <c r="P109" s="856">
        <v>0</v>
      </c>
      <c r="Q109" s="857">
        <v>0</v>
      </c>
      <c r="R109" s="855">
        <v>0</v>
      </c>
      <c r="S109" s="855">
        <v>0</v>
      </c>
      <c r="T109" s="855">
        <v>0</v>
      </c>
      <c r="U109" s="855">
        <v>0</v>
      </c>
      <c r="V109" s="855">
        <v>0</v>
      </c>
      <c r="W109" s="855">
        <v>0</v>
      </c>
      <c r="X109" s="856">
        <v>0</v>
      </c>
      <c r="Y109" s="1210">
        <f t="shared" si="14"/>
        <v>2</v>
      </c>
      <c r="Z109" s="857">
        <v>2</v>
      </c>
      <c r="AA109" s="855">
        <v>2</v>
      </c>
      <c r="AB109" s="856">
        <v>1</v>
      </c>
      <c r="AC109" s="857">
        <v>1</v>
      </c>
      <c r="AD109" s="855">
        <v>6</v>
      </c>
      <c r="AE109" s="856">
        <v>1</v>
      </c>
      <c r="AF109" s="857">
        <v>0</v>
      </c>
      <c r="AG109" s="855">
        <v>0</v>
      </c>
      <c r="AH109" s="859">
        <v>0</v>
      </c>
      <c r="AI109" s="860">
        <v>2</v>
      </c>
      <c r="AJ109" s="855">
        <v>0</v>
      </c>
      <c r="AK109" s="857">
        <v>0</v>
      </c>
      <c r="AL109" s="855">
        <v>0</v>
      </c>
      <c r="AM109" s="861">
        <v>0</v>
      </c>
      <c r="AN109" s="1077" t="s">
        <v>604</v>
      </c>
    </row>
    <row r="110" spans="1:40" ht="14.25" customHeight="1">
      <c r="A110" s="1062"/>
      <c r="B110" s="1077" t="s">
        <v>605</v>
      </c>
      <c r="C110" s="854">
        <v>1</v>
      </c>
      <c r="D110" s="855">
        <v>0</v>
      </c>
      <c r="E110" s="855">
        <v>1</v>
      </c>
      <c r="F110" s="855">
        <v>0</v>
      </c>
      <c r="G110" s="855">
        <v>1</v>
      </c>
      <c r="H110" s="855">
        <v>11</v>
      </c>
      <c r="I110" s="855">
        <v>0</v>
      </c>
      <c r="J110" s="855">
        <v>1</v>
      </c>
      <c r="K110" s="855">
        <v>0</v>
      </c>
      <c r="L110" s="855">
        <v>1</v>
      </c>
      <c r="M110" s="856">
        <v>3</v>
      </c>
      <c r="N110" s="1210">
        <f t="shared" si="13"/>
        <v>19</v>
      </c>
      <c r="O110" s="857">
        <v>1</v>
      </c>
      <c r="P110" s="856">
        <v>0</v>
      </c>
      <c r="Q110" s="857">
        <v>0</v>
      </c>
      <c r="R110" s="855">
        <v>0</v>
      </c>
      <c r="S110" s="855">
        <v>0</v>
      </c>
      <c r="T110" s="855">
        <v>0</v>
      </c>
      <c r="U110" s="855">
        <v>0</v>
      </c>
      <c r="V110" s="855">
        <v>0</v>
      </c>
      <c r="W110" s="855">
        <v>0</v>
      </c>
      <c r="X110" s="856">
        <v>0</v>
      </c>
      <c r="Y110" s="1210">
        <f t="shared" si="14"/>
        <v>1</v>
      </c>
      <c r="Z110" s="857">
        <v>1</v>
      </c>
      <c r="AA110" s="855">
        <v>1</v>
      </c>
      <c r="AB110" s="856">
        <v>1</v>
      </c>
      <c r="AC110" s="857">
        <v>1</v>
      </c>
      <c r="AD110" s="855">
        <v>0</v>
      </c>
      <c r="AE110" s="856">
        <v>1</v>
      </c>
      <c r="AF110" s="857">
        <v>0</v>
      </c>
      <c r="AG110" s="855">
        <v>0</v>
      </c>
      <c r="AH110" s="859">
        <v>1</v>
      </c>
      <c r="AI110" s="860">
        <v>1</v>
      </c>
      <c r="AJ110" s="855">
        <v>0</v>
      </c>
      <c r="AK110" s="857">
        <v>1</v>
      </c>
      <c r="AL110" s="855">
        <v>0</v>
      </c>
      <c r="AM110" s="861">
        <v>0</v>
      </c>
      <c r="AN110" s="1077" t="s">
        <v>605</v>
      </c>
    </row>
    <row r="111" spans="1:40" s="588" customFormat="1" ht="14.25" customHeight="1">
      <c r="A111" s="649"/>
      <c r="B111" s="1073" t="s">
        <v>606</v>
      </c>
      <c r="C111" s="883">
        <v>0</v>
      </c>
      <c r="D111" s="884">
        <v>0</v>
      </c>
      <c r="E111" s="884">
        <v>0</v>
      </c>
      <c r="F111" s="884">
        <v>0</v>
      </c>
      <c r="G111" s="884">
        <v>0</v>
      </c>
      <c r="H111" s="884">
        <v>1</v>
      </c>
      <c r="I111" s="884">
        <v>0</v>
      </c>
      <c r="J111" s="884">
        <v>0</v>
      </c>
      <c r="K111" s="884">
        <v>0</v>
      </c>
      <c r="L111" s="884">
        <v>0</v>
      </c>
      <c r="M111" s="885">
        <v>0</v>
      </c>
      <c r="N111" s="1223">
        <f t="shared" si="13"/>
        <v>1</v>
      </c>
      <c r="O111" s="886">
        <v>0</v>
      </c>
      <c r="P111" s="885">
        <v>0</v>
      </c>
      <c r="Q111" s="886">
        <v>0</v>
      </c>
      <c r="R111" s="884">
        <v>0</v>
      </c>
      <c r="S111" s="884">
        <v>0</v>
      </c>
      <c r="T111" s="884">
        <v>0</v>
      </c>
      <c r="U111" s="884">
        <v>0</v>
      </c>
      <c r="V111" s="884">
        <v>0</v>
      </c>
      <c r="W111" s="884">
        <v>0</v>
      </c>
      <c r="X111" s="885">
        <v>0</v>
      </c>
      <c r="Y111" s="1223">
        <f t="shared" si="14"/>
        <v>0</v>
      </c>
      <c r="Z111" s="886">
        <v>0</v>
      </c>
      <c r="AA111" s="884">
        <v>0</v>
      </c>
      <c r="AB111" s="885">
        <v>0</v>
      </c>
      <c r="AC111" s="886">
        <v>0</v>
      </c>
      <c r="AD111" s="884">
        <v>0</v>
      </c>
      <c r="AE111" s="885">
        <v>0</v>
      </c>
      <c r="AF111" s="886">
        <v>0</v>
      </c>
      <c r="AG111" s="884">
        <v>0</v>
      </c>
      <c r="AH111" s="887">
        <v>0</v>
      </c>
      <c r="AI111" s="888">
        <v>0</v>
      </c>
      <c r="AJ111" s="884">
        <v>0</v>
      </c>
      <c r="AK111" s="886">
        <v>0</v>
      </c>
      <c r="AL111" s="884">
        <v>0</v>
      </c>
      <c r="AM111" s="889">
        <v>0</v>
      </c>
      <c r="AN111" s="1073" t="s">
        <v>606</v>
      </c>
    </row>
    <row r="112" spans="1:40" s="588" customFormat="1" ht="14.25" customHeight="1">
      <c r="A112" s="649"/>
      <c r="B112" s="1073" t="s">
        <v>607</v>
      </c>
      <c r="C112" s="883">
        <v>0</v>
      </c>
      <c r="D112" s="884">
        <v>0</v>
      </c>
      <c r="E112" s="884">
        <v>0</v>
      </c>
      <c r="F112" s="884">
        <v>0</v>
      </c>
      <c r="G112" s="884">
        <v>0</v>
      </c>
      <c r="H112" s="884">
        <v>2</v>
      </c>
      <c r="I112" s="884">
        <v>0</v>
      </c>
      <c r="J112" s="884">
        <v>0</v>
      </c>
      <c r="K112" s="884">
        <v>0</v>
      </c>
      <c r="L112" s="884">
        <v>0</v>
      </c>
      <c r="M112" s="885">
        <v>0</v>
      </c>
      <c r="N112" s="1223">
        <f t="shared" si="13"/>
        <v>2</v>
      </c>
      <c r="O112" s="886">
        <v>0</v>
      </c>
      <c r="P112" s="885">
        <v>0</v>
      </c>
      <c r="Q112" s="886">
        <v>0</v>
      </c>
      <c r="R112" s="884">
        <v>0</v>
      </c>
      <c r="S112" s="884">
        <v>0</v>
      </c>
      <c r="T112" s="884">
        <v>0</v>
      </c>
      <c r="U112" s="884">
        <v>0</v>
      </c>
      <c r="V112" s="884">
        <v>0</v>
      </c>
      <c r="W112" s="884">
        <v>0</v>
      </c>
      <c r="X112" s="885">
        <v>0</v>
      </c>
      <c r="Y112" s="1223">
        <f t="shared" si="14"/>
        <v>0</v>
      </c>
      <c r="Z112" s="886">
        <v>0</v>
      </c>
      <c r="AA112" s="884">
        <v>0</v>
      </c>
      <c r="AB112" s="885">
        <v>0</v>
      </c>
      <c r="AC112" s="886">
        <v>0</v>
      </c>
      <c r="AD112" s="884">
        <v>0</v>
      </c>
      <c r="AE112" s="885">
        <v>0</v>
      </c>
      <c r="AF112" s="886">
        <v>0</v>
      </c>
      <c r="AG112" s="884">
        <v>0</v>
      </c>
      <c r="AH112" s="887">
        <v>0</v>
      </c>
      <c r="AI112" s="888">
        <v>0</v>
      </c>
      <c r="AJ112" s="884">
        <v>0</v>
      </c>
      <c r="AK112" s="886">
        <v>0</v>
      </c>
      <c r="AL112" s="884">
        <v>0</v>
      </c>
      <c r="AM112" s="889">
        <v>0</v>
      </c>
      <c r="AN112" s="1073" t="s">
        <v>607</v>
      </c>
    </row>
    <row r="113" spans="1:40" ht="14.25" customHeight="1">
      <c r="A113" s="1062"/>
      <c r="B113" s="1077" t="s">
        <v>608</v>
      </c>
      <c r="C113" s="854">
        <v>1</v>
      </c>
      <c r="D113" s="855">
        <v>0</v>
      </c>
      <c r="E113" s="855">
        <v>1</v>
      </c>
      <c r="F113" s="855">
        <v>0</v>
      </c>
      <c r="G113" s="855">
        <v>1</v>
      </c>
      <c r="H113" s="855">
        <v>16</v>
      </c>
      <c r="I113" s="855">
        <v>0</v>
      </c>
      <c r="J113" s="855">
        <v>1</v>
      </c>
      <c r="K113" s="855">
        <v>0</v>
      </c>
      <c r="L113" s="855">
        <v>0</v>
      </c>
      <c r="M113" s="856">
        <v>2</v>
      </c>
      <c r="N113" s="1210">
        <f t="shared" si="13"/>
        <v>22</v>
      </c>
      <c r="O113" s="857">
        <v>1</v>
      </c>
      <c r="P113" s="856">
        <v>0</v>
      </c>
      <c r="Q113" s="857">
        <v>0</v>
      </c>
      <c r="R113" s="855">
        <v>0</v>
      </c>
      <c r="S113" s="855">
        <v>0</v>
      </c>
      <c r="T113" s="855">
        <v>0</v>
      </c>
      <c r="U113" s="855">
        <v>0</v>
      </c>
      <c r="V113" s="855">
        <v>0</v>
      </c>
      <c r="W113" s="855">
        <v>0</v>
      </c>
      <c r="X113" s="856">
        <v>0</v>
      </c>
      <c r="Y113" s="1210">
        <f t="shared" si="14"/>
        <v>1</v>
      </c>
      <c r="Z113" s="857">
        <v>1</v>
      </c>
      <c r="AA113" s="855">
        <v>1</v>
      </c>
      <c r="AB113" s="856">
        <v>1</v>
      </c>
      <c r="AC113" s="857">
        <v>1</v>
      </c>
      <c r="AD113" s="855">
        <v>0</v>
      </c>
      <c r="AE113" s="856">
        <v>1</v>
      </c>
      <c r="AF113" s="857">
        <v>0</v>
      </c>
      <c r="AG113" s="855">
        <v>0</v>
      </c>
      <c r="AH113" s="859">
        <v>0</v>
      </c>
      <c r="AI113" s="860">
        <v>1</v>
      </c>
      <c r="AJ113" s="855">
        <v>0</v>
      </c>
      <c r="AK113" s="857">
        <v>0</v>
      </c>
      <c r="AL113" s="855">
        <v>0</v>
      </c>
      <c r="AM113" s="861">
        <v>0</v>
      </c>
      <c r="AN113" s="1077" t="s">
        <v>608</v>
      </c>
    </row>
    <row r="114" spans="1:40" s="588" customFormat="1" ht="14.25" customHeight="1">
      <c r="A114" s="649"/>
      <c r="B114" s="650" t="s">
        <v>609</v>
      </c>
      <c r="C114" s="883">
        <v>0</v>
      </c>
      <c r="D114" s="884">
        <v>0</v>
      </c>
      <c r="E114" s="884">
        <v>0</v>
      </c>
      <c r="F114" s="884">
        <v>0</v>
      </c>
      <c r="G114" s="884">
        <v>0</v>
      </c>
      <c r="H114" s="884">
        <v>1</v>
      </c>
      <c r="I114" s="884">
        <v>0</v>
      </c>
      <c r="J114" s="884">
        <v>0</v>
      </c>
      <c r="K114" s="884">
        <v>0</v>
      </c>
      <c r="L114" s="884">
        <v>0</v>
      </c>
      <c r="M114" s="885">
        <v>0</v>
      </c>
      <c r="N114" s="1223">
        <f t="shared" si="13"/>
        <v>1</v>
      </c>
      <c r="O114" s="886">
        <v>0</v>
      </c>
      <c r="P114" s="885">
        <v>0</v>
      </c>
      <c r="Q114" s="886">
        <v>0</v>
      </c>
      <c r="R114" s="884">
        <v>0</v>
      </c>
      <c r="S114" s="884">
        <v>0</v>
      </c>
      <c r="T114" s="884">
        <v>0</v>
      </c>
      <c r="U114" s="884">
        <v>0</v>
      </c>
      <c r="V114" s="884">
        <v>0</v>
      </c>
      <c r="W114" s="884">
        <v>0</v>
      </c>
      <c r="X114" s="885">
        <v>0</v>
      </c>
      <c r="Y114" s="1223">
        <f t="shared" si="14"/>
        <v>0</v>
      </c>
      <c r="Z114" s="886">
        <v>0</v>
      </c>
      <c r="AA114" s="884">
        <v>0</v>
      </c>
      <c r="AB114" s="885">
        <v>0</v>
      </c>
      <c r="AC114" s="886">
        <v>0</v>
      </c>
      <c r="AD114" s="884">
        <v>0</v>
      </c>
      <c r="AE114" s="885">
        <v>0</v>
      </c>
      <c r="AF114" s="886">
        <v>0</v>
      </c>
      <c r="AG114" s="884">
        <v>0</v>
      </c>
      <c r="AH114" s="887">
        <v>0</v>
      </c>
      <c r="AI114" s="888">
        <v>0</v>
      </c>
      <c r="AJ114" s="884">
        <v>0</v>
      </c>
      <c r="AK114" s="886">
        <v>0</v>
      </c>
      <c r="AL114" s="884">
        <v>0</v>
      </c>
      <c r="AM114" s="889">
        <v>0</v>
      </c>
      <c r="AN114" s="651" t="s">
        <v>609</v>
      </c>
    </row>
    <row r="115" spans="1:40" ht="14.25" customHeight="1">
      <c r="A115" s="1062"/>
      <c r="B115" s="1086" t="s">
        <v>610</v>
      </c>
      <c r="C115" s="862">
        <v>1</v>
      </c>
      <c r="D115" s="863">
        <v>0</v>
      </c>
      <c r="E115" s="863">
        <v>1</v>
      </c>
      <c r="F115" s="863">
        <v>0</v>
      </c>
      <c r="G115" s="863">
        <v>2</v>
      </c>
      <c r="H115" s="863">
        <v>18</v>
      </c>
      <c r="I115" s="863">
        <v>0</v>
      </c>
      <c r="J115" s="863">
        <v>1</v>
      </c>
      <c r="K115" s="863">
        <v>0</v>
      </c>
      <c r="L115" s="863">
        <v>1</v>
      </c>
      <c r="M115" s="864">
        <v>2</v>
      </c>
      <c r="N115" s="1211">
        <f t="shared" si="13"/>
        <v>26</v>
      </c>
      <c r="O115" s="865">
        <v>1</v>
      </c>
      <c r="P115" s="864">
        <v>1</v>
      </c>
      <c r="Q115" s="865">
        <v>0</v>
      </c>
      <c r="R115" s="863">
        <v>0</v>
      </c>
      <c r="S115" s="863">
        <v>0</v>
      </c>
      <c r="T115" s="863">
        <v>0</v>
      </c>
      <c r="U115" s="863">
        <v>0</v>
      </c>
      <c r="V115" s="863">
        <v>0</v>
      </c>
      <c r="W115" s="863">
        <v>0</v>
      </c>
      <c r="X115" s="864">
        <v>0</v>
      </c>
      <c r="Y115" s="1211">
        <f t="shared" si="14"/>
        <v>2</v>
      </c>
      <c r="Z115" s="865">
        <v>1</v>
      </c>
      <c r="AA115" s="863">
        <v>1</v>
      </c>
      <c r="AB115" s="864">
        <v>1</v>
      </c>
      <c r="AC115" s="865">
        <v>1</v>
      </c>
      <c r="AD115" s="863">
        <v>0</v>
      </c>
      <c r="AE115" s="864">
        <v>1</v>
      </c>
      <c r="AF115" s="865">
        <v>0</v>
      </c>
      <c r="AG115" s="863">
        <v>0</v>
      </c>
      <c r="AH115" s="866">
        <v>0</v>
      </c>
      <c r="AI115" s="867">
        <v>1</v>
      </c>
      <c r="AJ115" s="863">
        <v>0</v>
      </c>
      <c r="AK115" s="865">
        <v>1</v>
      </c>
      <c r="AL115" s="863">
        <v>0</v>
      </c>
      <c r="AM115" s="868">
        <v>0</v>
      </c>
      <c r="AN115" s="1078" t="s">
        <v>610</v>
      </c>
    </row>
    <row r="116" spans="1:40" ht="14.25" customHeight="1" thickBot="1">
      <c r="A116" s="646" t="s">
        <v>611</v>
      </c>
      <c r="B116" s="647"/>
      <c r="C116" s="1212">
        <f t="shared" ref="C116:X116" si="15">SUM(C102:C115)</f>
        <v>11</v>
      </c>
      <c r="D116" s="1213">
        <f t="shared" si="15"/>
        <v>0</v>
      </c>
      <c r="E116" s="1213">
        <f t="shared" si="15"/>
        <v>11</v>
      </c>
      <c r="F116" s="1213">
        <f t="shared" si="15"/>
        <v>1</v>
      </c>
      <c r="G116" s="1213">
        <f t="shared" si="15"/>
        <v>12</v>
      </c>
      <c r="H116" s="1213">
        <f t="shared" si="15"/>
        <v>163</v>
      </c>
      <c r="I116" s="1213">
        <f t="shared" si="15"/>
        <v>0</v>
      </c>
      <c r="J116" s="1213">
        <f t="shared" si="15"/>
        <v>11</v>
      </c>
      <c r="K116" s="1213">
        <f t="shared" si="15"/>
        <v>1</v>
      </c>
      <c r="L116" s="1213">
        <f t="shared" si="15"/>
        <v>3</v>
      </c>
      <c r="M116" s="1214">
        <f t="shared" si="15"/>
        <v>22</v>
      </c>
      <c r="N116" s="1215">
        <f t="shared" si="15"/>
        <v>235</v>
      </c>
      <c r="O116" s="1216">
        <f t="shared" si="15"/>
        <v>14</v>
      </c>
      <c r="P116" s="1214">
        <f t="shared" si="15"/>
        <v>2</v>
      </c>
      <c r="Q116" s="1216">
        <f t="shared" si="15"/>
        <v>0</v>
      </c>
      <c r="R116" s="1213">
        <f t="shared" si="15"/>
        <v>0</v>
      </c>
      <c r="S116" s="1213">
        <f t="shared" si="15"/>
        <v>0</v>
      </c>
      <c r="T116" s="1213">
        <f t="shared" si="15"/>
        <v>0</v>
      </c>
      <c r="U116" s="1213">
        <f t="shared" si="15"/>
        <v>0</v>
      </c>
      <c r="V116" s="1213">
        <f t="shared" si="15"/>
        <v>0</v>
      </c>
      <c r="W116" s="1213">
        <f t="shared" si="15"/>
        <v>3</v>
      </c>
      <c r="X116" s="1214">
        <f t="shared" si="15"/>
        <v>0</v>
      </c>
      <c r="Y116" s="1215">
        <f>SUM(O116:X116)</f>
        <v>19</v>
      </c>
      <c r="Z116" s="1216">
        <f t="shared" ref="Z116:AM116" si="16">SUM(Z102:Z115)</f>
        <v>14</v>
      </c>
      <c r="AA116" s="1213">
        <f t="shared" si="16"/>
        <v>12</v>
      </c>
      <c r="AB116" s="1214">
        <f t="shared" si="16"/>
        <v>11</v>
      </c>
      <c r="AC116" s="1216">
        <f t="shared" si="16"/>
        <v>11</v>
      </c>
      <c r="AD116" s="1213">
        <f t="shared" si="16"/>
        <v>18</v>
      </c>
      <c r="AE116" s="1214">
        <f t="shared" si="16"/>
        <v>11</v>
      </c>
      <c r="AF116" s="1216">
        <f t="shared" si="16"/>
        <v>0</v>
      </c>
      <c r="AG116" s="1213">
        <f t="shared" si="16"/>
        <v>0</v>
      </c>
      <c r="AH116" s="1219">
        <f t="shared" si="16"/>
        <v>1</v>
      </c>
      <c r="AI116" s="1220">
        <f t="shared" si="16"/>
        <v>9</v>
      </c>
      <c r="AJ116" s="1213">
        <f>SUM(AJ102:AJ115)</f>
        <v>1</v>
      </c>
      <c r="AK116" s="1216">
        <f t="shared" si="16"/>
        <v>2</v>
      </c>
      <c r="AL116" s="1213">
        <f t="shared" si="16"/>
        <v>1</v>
      </c>
      <c r="AM116" s="1221">
        <f t="shared" si="16"/>
        <v>0</v>
      </c>
      <c r="AN116" s="1067" t="s">
        <v>611</v>
      </c>
    </row>
    <row r="117" spans="1:40" ht="14.25" customHeight="1">
      <c r="A117" s="654" t="s">
        <v>612</v>
      </c>
      <c r="B117" s="1069" t="s">
        <v>613</v>
      </c>
      <c r="C117" s="869">
        <v>1</v>
      </c>
      <c r="D117" s="858">
        <v>0</v>
      </c>
      <c r="E117" s="858">
        <v>1</v>
      </c>
      <c r="F117" s="858">
        <v>0</v>
      </c>
      <c r="G117" s="858">
        <v>1</v>
      </c>
      <c r="H117" s="858">
        <v>23</v>
      </c>
      <c r="I117" s="858">
        <v>0</v>
      </c>
      <c r="J117" s="858">
        <v>1</v>
      </c>
      <c r="K117" s="858">
        <v>0</v>
      </c>
      <c r="L117" s="858">
        <v>0</v>
      </c>
      <c r="M117" s="870">
        <v>4</v>
      </c>
      <c r="N117" s="1222">
        <f>SUM(C117:M117)</f>
        <v>31</v>
      </c>
      <c r="O117" s="871">
        <v>1</v>
      </c>
      <c r="P117" s="870">
        <v>0</v>
      </c>
      <c r="Q117" s="871">
        <v>0</v>
      </c>
      <c r="R117" s="858">
        <v>0</v>
      </c>
      <c r="S117" s="858">
        <v>0</v>
      </c>
      <c r="T117" s="858">
        <v>0</v>
      </c>
      <c r="U117" s="858">
        <v>0</v>
      </c>
      <c r="V117" s="858">
        <v>0</v>
      </c>
      <c r="W117" s="858">
        <v>0</v>
      </c>
      <c r="X117" s="870">
        <v>0</v>
      </c>
      <c r="Y117" s="1222">
        <f t="shared" ref="Y117:Y182" si="17">SUM(O117:X117)</f>
        <v>1</v>
      </c>
      <c r="Z117" s="871">
        <v>2</v>
      </c>
      <c r="AA117" s="858">
        <v>2</v>
      </c>
      <c r="AB117" s="870">
        <v>1</v>
      </c>
      <c r="AC117" s="871">
        <v>1</v>
      </c>
      <c r="AD117" s="858">
        <v>6</v>
      </c>
      <c r="AE117" s="870">
        <v>1</v>
      </c>
      <c r="AF117" s="871">
        <v>0</v>
      </c>
      <c r="AG117" s="858">
        <v>0</v>
      </c>
      <c r="AH117" s="872">
        <v>0</v>
      </c>
      <c r="AI117" s="873">
        <v>1</v>
      </c>
      <c r="AJ117" s="858">
        <v>0</v>
      </c>
      <c r="AK117" s="871">
        <v>0</v>
      </c>
      <c r="AL117" s="858">
        <v>0</v>
      </c>
      <c r="AM117" s="882">
        <v>0</v>
      </c>
      <c r="AN117" s="1069" t="s">
        <v>613</v>
      </c>
    </row>
    <row r="118" spans="1:40" ht="14.25" customHeight="1">
      <c r="A118" s="644">
        <v>8</v>
      </c>
      <c r="B118" s="1077" t="s">
        <v>614</v>
      </c>
      <c r="C118" s="854">
        <v>1</v>
      </c>
      <c r="D118" s="855">
        <v>0</v>
      </c>
      <c r="E118" s="855">
        <v>1</v>
      </c>
      <c r="F118" s="855">
        <v>0</v>
      </c>
      <c r="G118" s="855">
        <v>1</v>
      </c>
      <c r="H118" s="855">
        <v>8</v>
      </c>
      <c r="I118" s="855">
        <v>0</v>
      </c>
      <c r="J118" s="855">
        <v>1</v>
      </c>
      <c r="K118" s="855">
        <v>0</v>
      </c>
      <c r="L118" s="855">
        <v>0</v>
      </c>
      <c r="M118" s="856">
        <v>2</v>
      </c>
      <c r="N118" s="1210">
        <f t="shared" ref="N118:N124" si="18">SUM(C118:M118)</f>
        <v>14</v>
      </c>
      <c r="O118" s="857">
        <v>1</v>
      </c>
      <c r="P118" s="856">
        <v>0</v>
      </c>
      <c r="Q118" s="857">
        <v>0</v>
      </c>
      <c r="R118" s="855">
        <v>0</v>
      </c>
      <c r="S118" s="855">
        <v>0</v>
      </c>
      <c r="T118" s="855">
        <v>0</v>
      </c>
      <c r="U118" s="855">
        <v>0</v>
      </c>
      <c r="V118" s="855">
        <v>0</v>
      </c>
      <c r="W118" s="855">
        <v>0</v>
      </c>
      <c r="X118" s="856">
        <v>0</v>
      </c>
      <c r="Y118" s="1210">
        <f t="shared" si="17"/>
        <v>1</v>
      </c>
      <c r="Z118" s="857">
        <v>1</v>
      </c>
      <c r="AA118" s="855">
        <v>1</v>
      </c>
      <c r="AB118" s="856">
        <v>1</v>
      </c>
      <c r="AC118" s="857">
        <v>1</v>
      </c>
      <c r="AD118" s="855">
        <v>6</v>
      </c>
      <c r="AE118" s="856">
        <v>1</v>
      </c>
      <c r="AF118" s="857">
        <v>0</v>
      </c>
      <c r="AG118" s="855">
        <v>0</v>
      </c>
      <c r="AH118" s="859">
        <v>0</v>
      </c>
      <c r="AI118" s="860">
        <v>1</v>
      </c>
      <c r="AJ118" s="855">
        <v>0</v>
      </c>
      <c r="AK118" s="857">
        <v>0</v>
      </c>
      <c r="AL118" s="855">
        <v>0</v>
      </c>
      <c r="AM118" s="861">
        <v>0</v>
      </c>
      <c r="AN118" s="1077" t="s">
        <v>614</v>
      </c>
    </row>
    <row r="119" spans="1:40" ht="14.25" customHeight="1">
      <c r="A119" s="577" t="s">
        <v>615</v>
      </c>
      <c r="B119" s="1077" t="s">
        <v>616</v>
      </c>
      <c r="C119" s="854">
        <v>1</v>
      </c>
      <c r="D119" s="855">
        <v>0</v>
      </c>
      <c r="E119" s="855">
        <v>1</v>
      </c>
      <c r="F119" s="855">
        <v>0</v>
      </c>
      <c r="G119" s="855">
        <v>0</v>
      </c>
      <c r="H119" s="855">
        <v>13</v>
      </c>
      <c r="I119" s="855">
        <v>0</v>
      </c>
      <c r="J119" s="855">
        <v>1</v>
      </c>
      <c r="K119" s="855">
        <v>0</v>
      </c>
      <c r="L119" s="855">
        <v>0</v>
      </c>
      <c r="M119" s="856">
        <v>3</v>
      </c>
      <c r="N119" s="1210">
        <f t="shared" si="18"/>
        <v>19</v>
      </c>
      <c r="O119" s="857">
        <v>1</v>
      </c>
      <c r="P119" s="856">
        <v>0</v>
      </c>
      <c r="Q119" s="857">
        <v>0</v>
      </c>
      <c r="R119" s="855">
        <v>0</v>
      </c>
      <c r="S119" s="855">
        <v>0</v>
      </c>
      <c r="T119" s="855">
        <v>0</v>
      </c>
      <c r="U119" s="855">
        <v>0</v>
      </c>
      <c r="V119" s="855">
        <v>0</v>
      </c>
      <c r="W119" s="855">
        <v>0</v>
      </c>
      <c r="X119" s="856">
        <v>0</v>
      </c>
      <c r="Y119" s="1210">
        <f t="shared" si="17"/>
        <v>1</v>
      </c>
      <c r="Z119" s="857">
        <v>1</v>
      </c>
      <c r="AA119" s="855">
        <v>1</v>
      </c>
      <c r="AB119" s="856">
        <v>1</v>
      </c>
      <c r="AC119" s="857">
        <v>1</v>
      </c>
      <c r="AD119" s="855">
        <v>6</v>
      </c>
      <c r="AE119" s="856">
        <v>1</v>
      </c>
      <c r="AF119" s="857">
        <v>0</v>
      </c>
      <c r="AG119" s="855">
        <v>0</v>
      </c>
      <c r="AH119" s="859">
        <v>0</v>
      </c>
      <c r="AI119" s="860">
        <v>2</v>
      </c>
      <c r="AJ119" s="855">
        <v>0</v>
      </c>
      <c r="AK119" s="857">
        <v>0</v>
      </c>
      <c r="AL119" s="855">
        <v>0</v>
      </c>
      <c r="AM119" s="861">
        <v>0</v>
      </c>
      <c r="AN119" s="1077" t="s">
        <v>616</v>
      </c>
    </row>
    <row r="120" spans="1:40" ht="14.25" customHeight="1">
      <c r="A120" s="1062"/>
      <c r="B120" s="1077" t="s">
        <v>617</v>
      </c>
      <c r="C120" s="854">
        <v>1</v>
      </c>
      <c r="D120" s="855">
        <v>0</v>
      </c>
      <c r="E120" s="855">
        <v>1</v>
      </c>
      <c r="F120" s="855">
        <v>0</v>
      </c>
      <c r="G120" s="855">
        <v>1</v>
      </c>
      <c r="H120" s="855">
        <v>11</v>
      </c>
      <c r="I120" s="855">
        <v>0</v>
      </c>
      <c r="J120" s="855">
        <v>1</v>
      </c>
      <c r="K120" s="855">
        <v>0</v>
      </c>
      <c r="L120" s="855">
        <v>0</v>
      </c>
      <c r="M120" s="856">
        <v>2</v>
      </c>
      <c r="N120" s="1210">
        <f t="shared" si="18"/>
        <v>17</v>
      </c>
      <c r="O120" s="857">
        <v>1</v>
      </c>
      <c r="P120" s="856">
        <v>1</v>
      </c>
      <c r="Q120" s="857">
        <v>0</v>
      </c>
      <c r="R120" s="855">
        <v>0</v>
      </c>
      <c r="S120" s="855">
        <v>0</v>
      </c>
      <c r="T120" s="855">
        <v>0</v>
      </c>
      <c r="U120" s="855">
        <v>0</v>
      </c>
      <c r="V120" s="855">
        <v>0</v>
      </c>
      <c r="W120" s="855">
        <v>0</v>
      </c>
      <c r="X120" s="856">
        <v>0</v>
      </c>
      <c r="Y120" s="1210">
        <f t="shared" si="17"/>
        <v>2</v>
      </c>
      <c r="Z120" s="857">
        <v>1</v>
      </c>
      <c r="AA120" s="855">
        <v>1</v>
      </c>
      <c r="AB120" s="856">
        <v>1</v>
      </c>
      <c r="AC120" s="857">
        <v>1</v>
      </c>
      <c r="AD120" s="855">
        <v>6</v>
      </c>
      <c r="AE120" s="856">
        <v>1</v>
      </c>
      <c r="AF120" s="857">
        <v>0</v>
      </c>
      <c r="AG120" s="855">
        <v>1</v>
      </c>
      <c r="AH120" s="859">
        <v>0</v>
      </c>
      <c r="AI120" s="860">
        <v>0</v>
      </c>
      <c r="AJ120" s="855">
        <v>0</v>
      </c>
      <c r="AK120" s="857">
        <v>0</v>
      </c>
      <c r="AL120" s="855">
        <v>0</v>
      </c>
      <c r="AM120" s="861">
        <v>0</v>
      </c>
      <c r="AN120" s="1077" t="s">
        <v>617</v>
      </c>
    </row>
    <row r="121" spans="1:40" ht="14.25" customHeight="1">
      <c r="A121" s="1062"/>
      <c r="B121" s="1077" t="s">
        <v>618</v>
      </c>
      <c r="C121" s="854">
        <v>1</v>
      </c>
      <c r="D121" s="855">
        <v>0</v>
      </c>
      <c r="E121" s="855">
        <v>1</v>
      </c>
      <c r="F121" s="855">
        <v>0</v>
      </c>
      <c r="G121" s="855">
        <v>0</v>
      </c>
      <c r="H121" s="855">
        <v>10</v>
      </c>
      <c r="I121" s="855">
        <v>0</v>
      </c>
      <c r="J121" s="855">
        <v>1</v>
      </c>
      <c r="K121" s="855">
        <v>0</v>
      </c>
      <c r="L121" s="855">
        <v>0</v>
      </c>
      <c r="M121" s="856">
        <v>1</v>
      </c>
      <c r="N121" s="1210">
        <f t="shared" si="18"/>
        <v>14</v>
      </c>
      <c r="O121" s="857">
        <v>1</v>
      </c>
      <c r="P121" s="856">
        <v>0</v>
      </c>
      <c r="Q121" s="857">
        <v>0</v>
      </c>
      <c r="R121" s="855">
        <v>0</v>
      </c>
      <c r="S121" s="855">
        <v>0</v>
      </c>
      <c r="T121" s="855">
        <v>0</v>
      </c>
      <c r="U121" s="855">
        <v>0</v>
      </c>
      <c r="V121" s="855">
        <v>0</v>
      </c>
      <c r="W121" s="855">
        <v>0</v>
      </c>
      <c r="X121" s="856">
        <v>0</v>
      </c>
      <c r="Y121" s="1210">
        <f t="shared" si="17"/>
        <v>1</v>
      </c>
      <c r="Z121" s="857">
        <v>1</v>
      </c>
      <c r="AA121" s="855">
        <v>1</v>
      </c>
      <c r="AB121" s="856">
        <v>1</v>
      </c>
      <c r="AC121" s="857">
        <v>1</v>
      </c>
      <c r="AD121" s="855">
        <v>6</v>
      </c>
      <c r="AE121" s="856">
        <v>1</v>
      </c>
      <c r="AF121" s="857">
        <v>0</v>
      </c>
      <c r="AG121" s="855">
        <v>0</v>
      </c>
      <c r="AH121" s="859">
        <v>0</v>
      </c>
      <c r="AI121" s="860">
        <v>0</v>
      </c>
      <c r="AJ121" s="855">
        <v>0</v>
      </c>
      <c r="AK121" s="857">
        <v>0</v>
      </c>
      <c r="AL121" s="855">
        <v>0</v>
      </c>
      <c r="AM121" s="861">
        <v>0</v>
      </c>
      <c r="AN121" s="1077" t="s">
        <v>618</v>
      </c>
    </row>
    <row r="122" spans="1:40" ht="14.25" customHeight="1">
      <c r="A122" s="1062"/>
      <c r="B122" s="1077" t="s">
        <v>619</v>
      </c>
      <c r="C122" s="854">
        <v>1</v>
      </c>
      <c r="D122" s="855">
        <v>0</v>
      </c>
      <c r="E122" s="855">
        <v>1</v>
      </c>
      <c r="F122" s="855">
        <v>0</v>
      </c>
      <c r="G122" s="855">
        <v>0</v>
      </c>
      <c r="H122" s="855">
        <v>8</v>
      </c>
      <c r="I122" s="855">
        <v>0</v>
      </c>
      <c r="J122" s="855">
        <v>1</v>
      </c>
      <c r="K122" s="855">
        <v>0</v>
      </c>
      <c r="L122" s="855">
        <v>0</v>
      </c>
      <c r="M122" s="856">
        <v>1</v>
      </c>
      <c r="N122" s="1210">
        <f t="shared" si="18"/>
        <v>12</v>
      </c>
      <c r="O122" s="857">
        <v>1</v>
      </c>
      <c r="P122" s="856">
        <v>0</v>
      </c>
      <c r="Q122" s="857">
        <v>0</v>
      </c>
      <c r="R122" s="855">
        <v>0</v>
      </c>
      <c r="S122" s="855">
        <v>0</v>
      </c>
      <c r="T122" s="855">
        <v>0</v>
      </c>
      <c r="U122" s="855">
        <v>0</v>
      </c>
      <c r="V122" s="855">
        <v>0</v>
      </c>
      <c r="W122" s="855">
        <v>0</v>
      </c>
      <c r="X122" s="856">
        <v>0</v>
      </c>
      <c r="Y122" s="1210">
        <f t="shared" si="17"/>
        <v>1</v>
      </c>
      <c r="Z122" s="857">
        <v>1</v>
      </c>
      <c r="AA122" s="855">
        <v>1</v>
      </c>
      <c r="AB122" s="856">
        <v>1</v>
      </c>
      <c r="AC122" s="857">
        <v>1</v>
      </c>
      <c r="AD122" s="855">
        <v>6</v>
      </c>
      <c r="AE122" s="856">
        <v>1</v>
      </c>
      <c r="AF122" s="857">
        <v>0</v>
      </c>
      <c r="AG122" s="855">
        <v>0</v>
      </c>
      <c r="AH122" s="859">
        <v>0</v>
      </c>
      <c r="AI122" s="860">
        <v>0</v>
      </c>
      <c r="AJ122" s="855">
        <v>0</v>
      </c>
      <c r="AK122" s="857">
        <v>0</v>
      </c>
      <c r="AL122" s="855">
        <v>0</v>
      </c>
      <c r="AM122" s="861">
        <v>0</v>
      </c>
      <c r="AN122" s="1077" t="s">
        <v>619</v>
      </c>
    </row>
    <row r="123" spans="1:40" s="588" customFormat="1" ht="14.25" customHeight="1">
      <c r="A123" s="649"/>
      <c r="B123" s="1073" t="s">
        <v>620</v>
      </c>
      <c r="C123" s="883">
        <v>0</v>
      </c>
      <c r="D123" s="884">
        <v>0</v>
      </c>
      <c r="E123" s="884">
        <v>0</v>
      </c>
      <c r="F123" s="884">
        <v>0</v>
      </c>
      <c r="G123" s="884">
        <v>0</v>
      </c>
      <c r="H123" s="884">
        <v>2</v>
      </c>
      <c r="I123" s="884">
        <v>0</v>
      </c>
      <c r="J123" s="884">
        <v>0</v>
      </c>
      <c r="K123" s="884">
        <v>0</v>
      </c>
      <c r="L123" s="884">
        <v>0</v>
      </c>
      <c r="M123" s="885">
        <v>0</v>
      </c>
      <c r="N123" s="1223">
        <f t="shared" si="18"/>
        <v>2</v>
      </c>
      <c r="O123" s="886">
        <v>0</v>
      </c>
      <c r="P123" s="885">
        <v>0</v>
      </c>
      <c r="Q123" s="886">
        <v>0</v>
      </c>
      <c r="R123" s="884">
        <v>0</v>
      </c>
      <c r="S123" s="884">
        <v>0</v>
      </c>
      <c r="T123" s="884">
        <v>0</v>
      </c>
      <c r="U123" s="884">
        <v>0</v>
      </c>
      <c r="V123" s="884">
        <v>0</v>
      </c>
      <c r="W123" s="884">
        <v>0</v>
      </c>
      <c r="X123" s="885">
        <v>0</v>
      </c>
      <c r="Y123" s="1223">
        <f t="shared" si="17"/>
        <v>0</v>
      </c>
      <c r="Z123" s="886">
        <v>1</v>
      </c>
      <c r="AA123" s="884">
        <v>1</v>
      </c>
      <c r="AB123" s="885">
        <v>1</v>
      </c>
      <c r="AC123" s="886">
        <v>0</v>
      </c>
      <c r="AD123" s="884">
        <v>2</v>
      </c>
      <c r="AE123" s="885">
        <v>0</v>
      </c>
      <c r="AF123" s="886">
        <v>0</v>
      </c>
      <c r="AG123" s="884">
        <v>0</v>
      </c>
      <c r="AH123" s="887">
        <v>0</v>
      </c>
      <c r="AI123" s="888">
        <v>0</v>
      </c>
      <c r="AJ123" s="884">
        <v>0</v>
      </c>
      <c r="AK123" s="886">
        <v>0</v>
      </c>
      <c r="AL123" s="884">
        <v>0</v>
      </c>
      <c r="AM123" s="889">
        <v>0</v>
      </c>
      <c r="AN123" s="1073" t="s">
        <v>620</v>
      </c>
    </row>
    <row r="124" spans="1:40" ht="14.25" customHeight="1">
      <c r="A124" s="506"/>
      <c r="B124" s="279" t="s">
        <v>621</v>
      </c>
      <c r="C124" s="862">
        <v>1</v>
      </c>
      <c r="D124" s="863">
        <v>0</v>
      </c>
      <c r="E124" s="863">
        <v>1</v>
      </c>
      <c r="F124" s="863">
        <v>0</v>
      </c>
      <c r="G124" s="863">
        <v>0</v>
      </c>
      <c r="H124" s="863">
        <v>23</v>
      </c>
      <c r="I124" s="863">
        <v>0</v>
      </c>
      <c r="J124" s="863">
        <v>1</v>
      </c>
      <c r="K124" s="863">
        <v>0</v>
      </c>
      <c r="L124" s="863">
        <v>1</v>
      </c>
      <c r="M124" s="864">
        <v>2</v>
      </c>
      <c r="N124" s="1211">
        <f t="shared" si="18"/>
        <v>29</v>
      </c>
      <c r="O124" s="865">
        <v>1</v>
      </c>
      <c r="P124" s="864">
        <v>0</v>
      </c>
      <c r="Q124" s="865">
        <v>0</v>
      </c>
      <c r="R124" s="863">
        <v>0</v>
      </c>
      <c r="S124" s="863">
        <v>0</v>
      </c>
      <c r="T124" s="863">
        <v>0</v>
      </c>
      <c r="U124" s="863">
        <v>0</v>
      </c>
      <c r="V124" s="863">
        <v>0</v>
      </c>
      <c r="W124" s="863">
        <v>0</v>
      </c>
      <c r="X124" s="864">
        <v>0</v>
      </c>
      <c r="Y124" s="1211">
        <f t="shared" si="17"/>
        <v>1</v>
      </c>
      <c r="Z124" s="865">
        <v>2</v>
      </c>
      <c r="AA124" s="863">
        <v>2</v>
      </c>
      <c r="AB124" s="864">
        <v>1</v>
      </c>
      <c r="AC124" s="865">
        <v>1</v>
      </c>
      <c r="AD124" s="863">
        <v>6</v>
      </c>
      <c r="AE124" s="864">
        <v>1</v>
      </c>
      <c r="AF124" s="865">
        <v>0</v>
      </c>
      <c r="AG124" s="863">
        <v>0</v>
      </c>
      <c r="AH124" s="866">
        <v>0</v>
      </c>
      <c r="AI124" s="867">
        <v>0</v>
      </c>
      <c r="AJ124" s="863">
        <v>0</v>
      </c>
      <c r="AK124" s="865">
        <v>1</v>
      </c>
      <c r="AL124" s="863">
        <v>0</v>
      </c>
      <c r="AM124" s="868">
        <v>0</v>
      </c>
      <c r="AN124" s="279" t="s">
        <v>621</v>
      </c>
    </row>
    <row r="125" spans="1:40" ht="14.25" customHeight="1" thickBot="1">
      <c r="A125" s="646" t="s">
        <v>622</v>
      </c>
      <c r="B125" s="647"/>
      <c r="C125" s="1212">
        <f t="shared" ref="C125:X125" si="19">SUM(C117:C124)</f>
        <v>7</v>
      </c>
      <c r="D125" s="1213">
        <f t="shared" si="19"/>
        <v>0</v>
      </c>
      <c r="E125" s="1213">
        <f t="shared" si="19"/>
        <v>7</v>
      </c>
      <c r="F125" s="1213">
        <f t="shared" si="19"/>
        <v>0</v>
      </c>
      <c r="G125" s="1213">
        <f t="shared" si="19"/>
        <v>3</v>
      </c>
      <c r="H125" s="1213">
        <f t="shared" si="19"/>
        <v>98</v>
      </c>
      <c r="I125" s="1213">
        <f t="shared" si="19"/>
        <v>0</v>
      </c>
      <c r="J125" s="1213">
        <f t="shared" si="19"/>
        <v>7</v>
      </c>
      <c r="K125" s="1213">
        <f t="shared" si="19"/>
        <v>0</v>
      </c>
      <c r="L125" s="1213">
        <f t="shared" si="19"/>
        <v>1</v>
      </c>
      <c r="M125" s="1214">
        <f t="shared" si="19"/>
        <v>15</v>
      </c>
      <c r="N125" s="1215">
        <f t="shared" si="19"/>
        <v>138</v>
      </c>
      <c r="O125" s="1216">
        <f t="shared" si="19"/>
        <v>7</v>
      </c>
      <c r="P125" s="1214">
        <f t="shared" si="19"/>
        <v>1</v>
      </c>
      <c r="Q125" s="1216">
        <f t="shared" si="19"/>
        <v>0</v>
      </c>
      <c r="R125" s="1213">
        <f t="shared" si="19"/>
        <v>0</v>
      </c>
      <c r="S125" s="1213">
        <f t="shared" si="19"/>
        <v>0</v>
      </c>
      <c r="T125" s="1213">
        <f t="shared" si="19"/>
        <v>0</v>
      </c>
      <c r="U125" s="1213">
        <f t="shared" si="19"/>
        <v>0</v>
      </c>
      <c r="V125" s="1213">
        <f t="shared" si="19"/>
        <v>0</v>
      </c>
      <c r="W125" s="1213">
        <f t="shared" si="19"/>
        <v>0</v>
      </c>
      <c r="X125" s="1214">
        <f t="shared" si="19"/>
        <v>0</v>
      </c>
      <c r="Y125" s="1215">
        <f t="shared" si="17"/>
        <v>8</v>
      </c>
      <c r="Z125" s="1216">
        <f t="shared" ref="Z125:AM125" si="20">SUM(Z117:Z124)</f>
        <v>10</v>
      </c>
      <c r="AA125" s="1213">
        <f t="shared" si="20"/>
        <v>10</v>
      </c>
      <c r="AB125" s="1214">
        <f t="shared" si="20"/>
        <v>8</v>
      </c>
      <c r="AC125" s="1216">
        <f t="shared" si="20"/>
        <v>7</v>
      </c>
      <c r="AD125" s="1213">
        <f t="shared" si="20"/>
        <v>44</v>
      </c>
      <c r="AE125" s="1214">
        <f t="shared" si="20"/>
        <v>7</v>
      </c>
      <c r="AF125" s="1216">
        <f t="shared" si="20"/>
        <v>0</v>
      </c>
      <c r="AG125" s="1213">
        <f t="shared" si="20"/>
        <v>1</v>
      </c>
      <c r="AH125" s="1219">
        <f t="shared" si="20"/>
        <v>0</v>
      </c>
      <c r="AI125" s="1220">
        <f t="shared" si="20"/>
        <v>4</v>
      </c>
      <c r="AJ125" s="1213">
        <f>SUM(AJ117:AJ124)</f>
        <v>0</v>
      </c>
      <c r="AK125" s="1216">
        <f t="shared" si="20"/>
        <v>1</v>
      </c>
      <c r="AL125" s="1213">
        <f t="shared" si="20"/>
        <v>0</v>
      </c>
      <c r="AM125" s="1221">
        <f t="shared" si="20"/>
        <v>0</v>
      </c>
      <c r="AN125" s="1067" t="s">
        <v>622</v>
      </c>
    </row>
    <row r="126" spans="1:40" ht="14.25" customHeight="1">
      <c r="A126" s="1062" t="s">
        <v>623</v>
      </c>
      <c r="B126" s="1077" t="s">
        <v>624</v>
      </c>
      <c r="C126" s="854">
        <v>1</v>
      </c>
      <c r="D126" s="855">
        <v>0</v>
      </c>
      <c r="E126" s="855">
        <v>1</v>
      </c>
      <c r="F126" s="855">
        <v>0</v>
      </c>
      <c r="G126" s="855">
        <v>1</v>
      </c>
      <c r="H126" s="855">
        <v>23</v>
      </c>
      <c r="I126" s="855">
        <v>0</v>
      </c>
      <c r="J126" s="855">
        <v>1</v>
      </c>
      <c r="K126" s="855">
        <v>0</v>
      </c>
      <c r="L126" s="855">
        <v>0</v>
      </c>
      <c r="M126" s="856">
        <v>3</v>
      </c>
      <c r="N126" s="1210">
        <f>SUM(C126:M126)</f>
        <v>30</v>
      </c>
      <c r="O126" s="857">
        <v>1</v>
      </c>
      <c r="P126" s="856">
        <v>0</v>
      </c>
      <c r="Q126" s="857">
        <v>0</v>
      </c>
      <c r="R126" s="855">
        <v>0</v>
      </c>
      <c r="S126" s="855">
        <v>0</v>
      </c>
      <c r="T126" s="855">
        <v>0</v>
      </c>
      <c r="U126" s="855">
        <v>0</v>
      </c>
      <c r="V126" s="855">
        <v>0</v>
      </c>
      <c r="W126" s="855">
        <v>0</v>
      </c>
      <c r="X126" s="856">
        <v>0</v>
      </c>
      <c r="Y126" s="1210">
        <f t="shared" si="17"/>
        <v>1</v>
      </c>
      <c r="Z126" s="857">
        <v>3</v>
      </c>
      <c r="AA126" s="855">
        <v>1</v>
      </c>
      <c r="AB126" s="856">
        <v>1</v>
      </c>
      <c r="AC126" s="857">
        <v>1</v>
      </c>
      <c r="AD126" s="855">
        <v>6</v>
      </c>
      <c r="AE126" s="856">
        <v>1</v>
      </c>
      <c r="AF126" s="857">
        <v>0</v>
      </c>
      <c r="AG126" s="855">
        <v>0</v>
      </c>
      <c r="AH126" s="859">
        <v>0</v>
      </c>
      <c r="AI126" s="860">
        <v>0</v>
      </c>
      <c r="AJ126" s="855">
        <v>0</v>
      </c>
      <c r="AK126" s="857">
        <v>0</v>
      </c>
      <c r="AL126" s="855">
        <v>0</v>
      </c>
      <c r="AM126" s="861">
        <v>0</v>
      </c>
      <c r="AN126" s="1077" t="s">
        <v>624</v>
      </c>
    </row>
    <row r="127" spans="1:40" ht="14.25" customHeight="1">
      <c r="A127" s="644">
        <v>8</v>
      </c>
      <c r="B127" s="1077" t="s">
        <v>625</v>
      </c>
      <c r="C127" s="854">
        <v>1</v>
      </c>
      <c r="D127" s="855">
        <v>0</v>
      </c>
      <c r="E127" s="855">
        <v>1</v>
      </c>
      <c r="F127" s="855">
        <v>0</v>
      </c>
      <c r="G127" s="855">
        <v>0</v>
      </c>
      <c r="H127" s="855">
        <v>7</v>
      </c>
      <c r="I127" s="855">
        <v>0</v>
      </c>
      <c r="J127" s="855">
        <v>1</v>
      </c>
      <c r="K127" s="855">
        <v>0</v>
      </c>
      <c r="L127" s="855">
        <v>0</v>
      </c>
      <c r="M127" s="856">
        <v>1</v>
      </c>
      <c r="N127" s="1210">
        <f t="shared" ref="N127:N133" si="21">SUM(C127:M127)</f>
        <v>11</v>
      </c>
      <c r="O127" s="857">
        <v>1</v>
      </c>
      <c r="P127" s="856">
        <v>0</v>
      </c>
      <c r="Q127" s="857">
        <v>0</v>
      </c>
      <c r="R127" s="855">
        <v>0</v>
      </c>
      <c r="S127" s="855">
        <v>0</v>
      </c>
      <c r="T127" s="855">
        <v>0</v>
      </c>
      <c r="U127" s="855">
        <v>0</v>
      </c>
      <c r="V127" s="855">
        <v>0</v>
      </c>
      <c r="W127" s="855">
        <v>0</v>
      </c>
      <c r="X127" s="856">
        <v>0</v>
      </c>
      <c r="Y127" s="1210">
        <f t="shared" si="17"/>
        <v>1</v>
      </c>
      <c r="Z127" s="857">
        <v>3</v>
      </c>
      <c r="AA127" s="855">
        <v>1</v>
      </c>
      <c r="AB127" s="856">
        <v>1</v>
      </c>
      <c r="AC127" s="857">
        <v>1</v>
      </c>
      <c r="AD127" s="855">
        <v>0</v>
      </c>
      <c r="AE127" s="856">
        <v>1</v>
      </c>
      <c r="AF127" s="857">
        <v>0</v>
      </c>
      <c r="AG127" s="855">
        <v>0</v>
      </c>
      <c r="AH127" s="859">
        <v>0</v>
      </c>
      <c r="AI127" s="860">
        <v>0</v>
      </c>
      <c r="AJ127" s="855">
        <v>0</v>
      </c>
      <c r="AK127" s="857">
        <v>0</v>
      </c>
      <c r="AL127" s="855">
        <v>0</v>
      </c>
      <c r="AM127" s="861">
        <v>0</v>
      </c>
      <c r="AN127" s="1077" t="s">
        <v>625</v>
      </c>
    </row>
    <row r="128" spans="1:40" ht="14.25" customHeight="1">
      <c r="A128" s="1062"/>
      <c r="B128" s="1077" t="s">
        <v>626</v>
      </c>
      <c r="C128" s="854">
        <v>1</v>
      </c>
      <c r="D128" s="855">
        <v>0</v>
      </c>
      <c r="E128" s="855">
        <v>1</v>
      </c>
      <c r="F128" s="855">
        <v>0</v>
      </c>
      <c r="G128" s="855">
        <v>1</v>
      </c>
      <c r="H128" s="855">
        <v>18</v>
      </c>
      <c r="I128" s="855">
        <v>0</v>
      </c>
      <c r="J128" s="855">
        <v>1</v>
      </c>
      <c r="K128" s="855">
        <v>0</v>
      </c>
      <c r="L128" s="855">
        <v>0</v>
      </c>
      <c r="M128" s="856">
        <v>3</v>
      </c>
      <c r="N128" s="1210">
        <f t="shared" si="21"/>
        <v>25</v>
      </c>
      <c r="O128" s="857">
        <v>2</v>
      </c>
      <c r="P128" s="856">
        <v>0</v>
      </c>
      <c r="Q128" s="857">
        <v>0</v>
      </c>
      <c r="R128" s="855">
        <v>0</v>
      </c>
      <c r="S128" s="855">
        <v>0</v>
      </c>
      <c r="T128" s="855">
        <v>0</v>
      </c>
      <c r="U128" s="855">
        <v>0</v>
      </c>
      <c r="V128" s="855">
        <v>0</v>
      </c>
      <c r="W128" s="855">
        <v>0</v>
      </c>
      <c r="X128" s="856">
        <v>0</v>
      </c>
      <c r="Y128" s="1210">
        <f t="shared" si="17"/>
        <v>2</v>
      </c>
      <c r="Z128" s="857">
        <v>3</v>
      </c>
      <c r="AA128" s="855">
        <v>1</v>
      </c>
      <c r="AB128" s="856">
        <v>1</v>
      </c>
      <c r="AC128" s="857">
        <v>1</v>
      </c>
      <c r="AD128" s="855">
        <v>6</v>
      </c>
      <c r="AE128" s="856">
        <v>1</v>
      </c>
      <c r="AF128" s="857">
        <v>0</v>
      </c>
      <c r="AG128" s="855">
        <v>0</v>
      </c>
      <c r="AH128" s="859">
        <v>0</v>
      </c>
      <c r="AI128" s="860">
        <v>0</v>
      </c>
      <c r="AJ128" s="855">
        <v>0</v>
      </c>
      <c r="AK128" s="857">
        <v>1</v>
      </c>
      <c r="AL128" s="855">
        <v>0</v>
      </c>
      <c r="AM128" s="861">
        <v>0</v>
      </c>
      <c r="AN128" s="1077" t="s">
        <v>626</v>
      </c>
    </row>
    <row r="129" spans="1:40" ht="14.25" customHeight="1">
      <c r="A129" s="1062"/>
      <c r="B129" s="1077" t="s">
        <v>627</v>
      </c>
      <c r="C129" s="854">
        <v>1</v>
      </c>
      <c r="D129" s="855">
        <v>0</v>
      </c>
      <c r="E129" s="855">
        <v>1</v>
      </c>
      <c r="F129" s="855">
        <v>0</v>
      </c>
      <c r="G129" s="855">
        <v>1</v>
      </c>
      <c r="H129" s="855">
        <v>12</v>
      </c>
      <c r="I129" s="855">
        <v>0</v>
      </c>
      <c r="J129" s="855">
        <v>1</v>
      </c>
      <c r="K129" s="855">
        <v>0</v>
      </c>
      <c r="L129" s="855">
        <v>1</v>
      </c>
      <c r="M129" s="856">
        <v>1</v>
      </c>
      <c r="N129" s="1210">
        <f t="shared" si="21"/>
        <v>18</v>
      </c>
      <c r="O129" s="857">
        <v>1</v>
      </c>
      <c r="P129" s="856">
        <v>0</v>
      </c>
      <c r="Q129" s="857">
        <v>0</v>
      </c>
      <c r="R129" s="855">
        <v>0</v>
      </c>
      <c r="S129" s="855">
        <v>0</v>
      </c>
      <c r="T129" s="855">
        <v>0</v>
      </c>
      <c r="U129" s="855">
        <v>0</v>
      </c>
      <c r="V129" s="855">
        <v>0</v>
      </c>
      <c r="W129" s="855">
        <v>0</v>
      </c>
      <c r="X129" s="856">
        <v>0</v>
      </c>
      <c r="Y129" s="1210">
        <f t="shared" si="17"/>
        <v>1</v>
      </c>
      <c r="Z129" s="857">
        <v>3</v>
      </c>
      <c r="AA129" s="855">
        <v>1</v>
      </c>
      <c r="AB129" s="856">
        <v>1</v>
      </c>
      <c r="AC129" s="857">
        <v>1</v>
      </c>
      <c r="AD129" s="855">
        <v>0</v>
      </c>
      <c r="AE129" s="856">
        <v>1</v>
      </c>
      <c r="AF129" s="857">
        <v>0</v>
      </c>
      <c r="AG129" s="855">
        <v>0</v>
      </c>
      <c r="AH129" s="859">
        <v>0</v>
      </c>
      <c r="AI129" s="860">
        <v>0</v>
      </c>
      <c r="AJ129" s="855">
        <v>0</v>
      </c>
      <c r="AK129" s="857">
        <v>0</v>
      </c>
      <c r="AL129" s="855">
        <v>1</v>
      </c>
      <c r="AM129" s="861">
        <v>0</v>
      </c>
      <c r="AN129" s="1077" t="s">
        <v>627</v>
      </c>
    </row>
    <row r="130" spans="1:40" ht="14.25" customHeight="1">
      <c r="A130" s="1062"/>
      <c r="B130" s="1077" t="s">
        <v>628</v>
      </c>
      <c r="C130" s="854">
        <v>1</v>
      </c>
      <c r="D130" s="855">
        <v>0</v>
      </c>
      <c r="E130" s="855">
        <v>2</v>
      </c>
      <c r="F130" s="855">
        <v>1</v>
      </c>
      <c r="G130" s="855">
        <v>1</v>
      </c>
      <c r="H130" s="855">
        <v>38</v>
      </c>
      <c r="I130" s="855">
        <v>0</v>
      </c>
      <c r="J130" s="855">
        <v>1</v>
      </c>
      <c r="K130" s="855">
        <v>0</v>
      </c>
      <c r="L130" s="855">
        <v>1</v>
      </c>
      <c r="M130" s="856">
        <v>7</v>
      </c>
      <c r="N130" s="1210">
        <f t="shared" si="21"/>
        <v>52</v>
      </c>
      <c r="O130" s="857">
        <v>3</v>
      </c>
      <c r="P130" s="856">
        <v>0</v>
      </c>
      <c r="Q130" s="857">
        <v>0</v>
      </c>
      <c r="R130" s="855">
        <v>0</v>
      </c>
      <c r="S130" s="855">
        <v>0</v>
      </c>
      <c r="T130" s="855">
        <v>0</v>
      </c>
      <c r="U130" s="855">
        <v>0</v>
      </c>
      <c r="V130" s="855">
        <v>6</v>
      </c>
      <c r="W130" s="855">
        <v>0</v>
      </c>
      <c r="X130" s="856">
        <v>0</v>
      </c>
      <c r="Y130" s="1210">
        <f t="shared" si="17"/>
        <v>9</v>
      </c>
      <c r="Z130" s="857">
        <v>4</v>
      </c>
      <c r="AA130" s="855">
        <v>2</v>
      </c>
      <c r="AB130" s="856">
        <v>1</v>
      </c>
      <c r="AC130" s="857">
        <v>1</v>
      </c>
      <c r="AD130" s="855">
        <v>6</v>
      </c>
      <c r="AE130" s="856">
        <v>1</v>
      </c>
      <c r="AF130" s="857">
        <v>0</v>
      </c>
      <c r="AG130" s="855">
        <v>0</v>
      </c>
      <c r="AH130" s="859">
        <v>0</v>
      </c>
      <c r="AI130" s="860">
        <v>5</v>
      </c>
      <c r="AJ130" s="855">
        <v>0</v>
      </c>
      <c r="AK130" s="857">
        <v>0</v>
      </c>
      <c r="AL130" s="855">
        <v>0</v>
      </c>
      <c r="AM130" s="861">
        <v>0</v>
      </c>
      <c r="AN130" s="1077" t="s">
        <v>628</v>
      </c>
    </row>
    <row r="131" spans="1:40" ht="14.25" customHeight="1">
      <c r="A131" s="1062"/>
      <c r="B131" s="1077" t="s">
        <v>16</v>
      </c>
      <c r="C131" s="854">
        <v>1</v>
      </c>
      <c r="D131" s="855">
        <v>0</v>
      </c>
      <c r="E131" s="855">
        <v>1</v>
      </c>
      <c r="F131" s="855">
        <v>0</v>
      </c>
      <c r="G131" s="855">
        <v>1</v>
      </c>
      <c r="H131" s="855">
        <v>24</v>
      </c>
      <c r="I131" s="855">
        <v>0</v>
      </c>
      <c r="J131" s="855">
        <v>1</v>
      </c>
      <c r="K131" s="855">
        <v>1</v>
      </c>
      <c r="L131" s="855">
        <v>0</v>
      </c>
      <c r="M131" s="856">
        <v>4</v>
      </c>
      <c r="N131" s="1210">
        <f t="shared" si="21"/>
        <v>33</v>
      </c>
      <c r="O131" s="857">
        <v>2</v>
      </c>
      <c r="P131" s="856">
        <v>0</v>
      </c>
      <c r="Q131" s="857">
        <v>0</v>
      </c>
      <c r="R131" s="855">
        <v>0</v>
      </c>
      <c r="S131" s="855">
        <v>0</v>
      </c>
      <c r="T131" s="855">
        <v>0</v>
      </c>
      <c r="U131" s="855">
        <v>1</v>
      </c>
      <c r="V131" s="855">
        <v>3</v>
      </c>
      <c r="W131" s="855">
        <v>0</v>
      </c>
      <c r="X131" s="856">
        <v>0</v>
      </c>
      <c r="Y131" s="1210">
        <f t="shared" si="17"/>
        <v>6</v>
      </c>
      <c r="Z131" s="857">
        <v>3</v>
      </c>
      <c r="AA131" s="855">
        <v>1</v>
      </c>
      <c r="AB131" s="856">
        <v>1</v>
      </c>
      <c r="AC131" s="857">
        <v>1</v>
      </c>
      <c r="AD131" s="855">
        <v>6</v>
      </c>
      <c r="AE131" s="856">
        <v>1</v>
      </c>
      <c r="AF131" s="857">
        <v>0</v>
      </c>
      <c r="AG131" s="855">
        <v>0</v>
      </c>
      <c r="AH131" s="859">
        <v>0</v>
      </c>
      <c r="AI131" s="860">
        <v>2</v>
      </c>
      <c r="AJ131" s="855">
        <v>0</v>
      </c>
      <c r="AK131" s="857">
        <v>0</v>
      </c>
      <c r="AL131" s="855">
        <v>0</v>
      </c>
      <c r="AM131" s="861">
        <v>0</v>
      </c>
      <c r="AN131" s="1077" t="s">
        <v>16</v>
      </c>
    </row>
    <row r="132" spans="1:40" ht="14.25" customHeight="1">
      <c r="A132" s="1062"/>
      <c r="B132" s="1077" t="s">
        <v>629</v>
      </c>
      <c r="C132" s="854">
        <v>1</v>
      </c>
      <c r="D132" s="855">
        <v>0</v>
      </c>
      <c r="E132" s="855">
        <v>1</v>
      </c>
      <c r="F132" s="855">
        <v>0</v>
      </c>
      <c r="G132" s="855">
        <v>1</v>
      </c>
      <c r="H132" s="855">
        <v>12</v>
      </c>
      <c r="I132" s="855">
        <v>0</v>
      </c>
      <c r="J132" s="855">
        <v>1</v>
      </c>
      <c r="K132" s="855">
        <v>0</v>
      </c>
      <c r="L132" s="855">
        <v>1</v>
      </c>
      <c r="M132" s="856">
        <v>3</v>
      </c>
      <c r="N132" s="1210">
        <f t="shared" si="21"/>
        <v>20</v>
      </c>
      <c r="O132" s="857">
        <v>1</v>
      </c>
      <c r="P132" s="856">
        <v>0</v>
      </c>
      <c r="Q132" s="857">
        <v>0</v>
      </c>
      <c r="R132" s="855">
        <v>0</v>
      </c>
      <c r="S132" s="855">
        <v>0</v>
      </c>
      <c r="T132" s="855">
        <v>0</v>
      </c>
      <c r="U132" s="855">
        <v>0</v>
      </c>
      <c r="V132" s="855">
        <v>7</v>
      </c>
      <c r="W132" s="855">
        <v>0</v>
      </c>
      <c r="X132" s="856">
        <v>0</v>
      </c>
      <c r="Y132" s="1210">
        <f t="shared" si="17"/>
        <v>8</v>
      </c>
      <c r="Z132" s="857">
        <v>3</v>
      </c>
      <c r="AA132" s="855">
        <v>1</v>
      </c>
      <c r="AB132" s="856">
        <v>1</v>
      </c>
      <c r="AC132" s="857">
        <v>1</v>
      </c>
      <c r="AD132" s="855">
        <v>0</v>
      </c>
      <c r="AE132" s="856">
        <v>1</v>
      </c>
      <c r="AF132" s="857">
        <v>0</v>
      </c>
      <c r="AG132" s="855">
        <v>0</v>
      </c>
      <c r="AH132" s="859">
        <v>0</v>
      </c>
      <c r="AI132" s="860">
        <v>0</v>
      </c>
      <c r="AJ132" s="855">
        <v>0</v>
      </c>
      <c r="AK132" s="857">
        <v>0</v>
      </c>
      <c r="AL132" s="855">
        <v>0</v>
      </c>
      <c r="AM132" s="861">
        <v>0</v>
      </c>
      <c r="AN132" s="1077" t="s">
        <v>629</v>
      </c>
    </row>
    <row r="133" spans="1:40" ht="14.25" customHeight="1">
      <c r="A133" s="506"/>
      <c r="B133" s="279" t="s">
        <v>721</v>
      </c>
      <c r="C133" s="862">
        <v>0</v>
      </c>
      <c r="D133" s="863">
        <v>1</v>
      </c>
      <c r="E133" s="863">
        <v>1</v>
      </c>
      <c r="F133" s="863">
        <v>0</v>
      </c>
      <c r="G133" s="863">
        <v>1</v>
      </c>
      <c r="H133" s="863">
        <v>10</v>
      </c>
      <c r="I133" s="863">
        <v>0</v>
      </c>
      <c r="J133" s="863">
        <v>1</v>
      </c>
      <c r="K133" s="863">
        <v>0</v>
      </c>
      <c r="L133" s="863">
        <v>1</v>
      </c>
      <c r="M133" s="864">
        <v>2</v>
      </c>
      <c r="N133" s="1211">
        <f t="shared" si="21"/>
        <v>17</v>
      </c>
      <c r="O133" s="865">
        <v>1</v>
      </c>
      <c r="P133" s="864">
        <v>0</v>
      </c>
      <c r="Q133" s="865">
        <v>0</v>
      </c>
      <c r="R133" s="863">
        <v>0</v>
      </c>
      <c r="S133" s="863">
        <v>1</v>
      </c>
      <c r="T133" s="863">
        <v>0</v>
      </c>
      <c r="U133" s="863">
        <v>0</v>
      </c>
      <c r="V133" s="863">
        <v>3</v>
      </c>
      <c r="W133" s="863">
        <v>1</v>
      </c>
      <c r="X133" s="864">
        <v>0</v>
      </c>
      <c r="Y133" s="1211">
        <f t="shared" si="17"/>
        <v>6</v>
      </c>
      <c r="Z133" s="865">
        <v>3</v>
      </c>
      <c r="AA133" s="863">
        <v>1</v>
      </c>
      <c r="AB133" s="864">
        <v>1</v>
      </c>
      <c r="AC133" s="865">
        <v>1</v>
      </c>
      <c r="AD133" s="863">
        <v>1</v>
      </c>
      <c r="AE133" s="864">
        <v>1</v>
      </c>
      <c r="AF133" s="865">
        <v>0</v>
      </c>
      <c r="AG133" s="863">
        <v>0</v>
      </c>
      <c r="AH133" s="866">
        <v>0</v>
      </c>
      <c r="AI133" s="867">
        <v>0</v>
      </c>
      <c r="AJ133" s="863">
        <v>0</v>
      </c>
      <c r="AK133" s="865">
        <v>0</v>
      </c>
      <c r="AL133" s="863">
        <v>0</v>
      </c>
      <c r="AM133" s="868">
        <v>0</v>
      </c>
      <c r="AN133" s="279" t="s">
        <v>630</v>
      </c>
    </row>
    <row r="134" spans="1:40" ht="14.25" customHeight="1" thickBot="1">
      <c r="A134" s="646" t="s">
        <v>631</v>
      </c>
      <c r="B134" s="647"/>
      <c r="C134" s="1212">
        <f>SUM(C126:C133)</f>
        <v>7</v>
      </c>
      <c r="D134" s="1213">
        <f t="shared" ref="D134:AM134" si="22">SUM(D126:D133)</f>
        <v>1</v>
      </c>
      <c r="E134" s="1213">
        <f t="shared" si="22"/>
        <v>9</v>
      </c>
      <c r="F134" s="1213">
        <f t="shared" si="22"/>
        <v>1</v>
      </c>
      <c r="G134" s="1213">
        <f t="shared" si="22"/>
        <v>7</v>
      </c>
      <c r="H134" s="1213">
        <f t="shared" si="22"/>
        <v>144</v>
      </c>
      <c r="I134" s="1213">
        <f t="shared" si="22"/>
        <v>0</v>
      </c>
      <c r="J134" s="1213">
        <f t="shared" si="22"/>
        <v>8</v>
      </c>
      <c r="K134" s="1213">
        <f t="shared" si="22"/>
        <v>1</v>
      </c>
      <c r="L134" s="1213">
        <f t="shared" si="22"/>
        <v>4</v>
      </c>
      <c r="M134" s="1214">
        <f t="shared" si="22"/>
        <v>24</v>
      </c>
      <c r="N134" s="1215">
        <f t="shared" si="22"/>
        <v>206</v>
      </c>
      <c r="O134" s="1216">
        <f t="shared" si="22"/>
        <v>12</v>
      </c>
      <c r="P134" s="1214">
        <f t="shared" si="22"/>
        <v>0</v>
      </c>
      <c r="Q134" s="1216">
        <f t="shared" si="22"/>
        <v>0</v>
      </c>
      <c r="R134" s="1213">
        <f t="shared" si="22"/>
        <v>0</v>
      </c>
      <c r="S134" s="1213">
        <f t="shared" si="22"/>
        <v>1</v>
      </c>
      <c r="T134" s="1213">
        <f t="shared" si="22"/>
        <v>0</v>
      </c>
      <c r="U134" s="1213">
        <f t="shared" si="22"/>
        <v>1</v>
      </c>
      <c r="V134" s="1213">
        <f t="shared" si="22"/>
        <v>19</v>
      </c>
      <c r="W134" s="1213">
        <f t="shared" si="22"/>
        <v>1</v>
      </c>
      <c r="X134" s="1214">
        <f t="shared" si="22"/>
        <v>0</v>
      </c>
      <c r="Y134" s="1215">
        <f t="shared" si="17"/>
        <v>34</v>
      </c>
      <c r="Z134" s="1216">
        <f t="shared" si="22"/>
        <v>25</v>
      </c>
      <c r="AA134" s="1213">
        <f t="shared" si="22"/>
        <v>9</v>
      </c>
      <c r="AB134" s="1214">
        <f t="shared" si="22"/>
        <v>8</v>
      </c>
      <c r="AC134" s="1216">
        <f t="shared" si="22"/>
        <v>8</v>
      </c>
      <c r="AD134" s="1213">
        <f t="shared" si="22"/>
        <v>25</v>
      </c>
      <c r="AE134" s="1214">
        <f t="shared" si="22"/>
        <v>8</v>
      </c>
      <c r="AF134" s="1216">
        <f t="shared" si="22"/>
        <v>0</v>
      </c>
      <c r="AG134" s="1213">
        <f t="shared" si="22"/>
        <v>0</v>
      </c>
      <c r="AH134" s="1219">
        <f t="shared" si="22"/>
        <v>0</v>
      </c>
      <c r="AI134" s="1220">
        <f t="shared" si="22"/>
        <v>7</v>
      </c>
      <c r="AJ134" s="1213">
        <f>SUM(AJ126:AJ133)</f>
        <v>0</v>
      </c>
      <c r="AK134" s="1216">
        <f t="shared" si="22"/>
        <v>1</v>
      </c>
      <c r="AL134" s="1213">
        <f t="shared" si="22"/>
        <v>1</v>
      </c>
      <c r="AM134" s="1221">
        <f t="shared" si="22"/>
        <v>0</v>
      </c>
      <c r="AN134" s="1067" t="s">
        <v>631</v>
      </c>
    </row>
    <row r="135" spans="1:40" ht="14.25" customHeight="1">
      <c r="A135" s="1062" t="s">
        <v>632</v>
      </c>
      <c r="B135" s="1077" t="s">
        <v>634</v>
      </c>
      <c r="C135" s="854">
        <v>1</v>
      </c>
      <c r="D135" s="855">
        <v>0</v>
      </c>
      <c r="E135" s="855">
        <v>1</v>
      </c>
      <c r="F135" s="855">
        <v>0</v>
      </c>
      <c r="G135" s="855">
        <v>1</v>
      </c>
      <c r="H135" s="855">
        <v>24</v>
      </c>
      <c r="I135" s="855">
        <v>0</v>
      </c>
      <c r="J135" s="855">
        <v>1</v>
      </c>
      <c r="K135" s="855">
        <v>0</v>
      </c>
      <c r="L135" s="855">
        <v>1</v>
      </c>
      <c r="M135" s="856">
        <v>5</v>
      </c>
      <c r="N135" s="1210">
        <f>SUM(C135:M135)</f>
        <v>34</v>
      </c>
      <c r="O135" s="857">
        <v>2</v>
      </c>
      <c r="P135" s="856">
        <v>0</v>
      </c>
      <c r="Q135" s="857">
        <v>0</v>
      </c>
      <c r="R135" s="855">
        <v>0</v>
      </c>
      <c r="S135" s="855">
        <v>0</v>
      </c>
      <c r="T135" s="855">
        <v>0</v>
      </c>
      <c r="U135" s="855">
        <v>0</v>
      </c>
      <c r="V135" s="855">
        <v>0</v>
      </c>
      <c r="W135" s="855">
        <v>0</v>
      </c>
      <c r="X135" s="856">
        <v>0</v>
      </c>
      <c r="Y135" s="1210">
        <f t="shared" si="17"/>
        <v>2</v>
      </c>
      <c r="Z135" s="857">
        <v>2</v>
      </c>
      <c r="AA135" s="855">
        <v>2</v>
      </c>
      <c r="AB135" s="856">
        <v>1</v>
      </c>
      <c r="AC135" s="857">
        <v>1</v>
      </c>
      <c r="AD135" s="855">
        <v>6</v>
      </c>
      <c r="AE135" s="856">
        <v>1</v>
      </c>
      <c r="AF135" s="857">
        <v>0</v>
      </c>
      <c r="AG135" s="855">
        <v>0</v>
      </c>
      <c r="AH135" s="859">
        <v>0</v>
      </c>
      <c r="AI135" s="860">
        <v>1</v>
      </c>
      <c r="AJ135" s="855">
        <v>0</v>
      </c>
      <c r="AK135" s="857">
        <v>1</v>
      </c>
      <c r="AL135" s="855">
        <v>0</v>
      </c>
      <c r="AM135" s="861">
        <v>0</v>
      </c>
      <c r="AN135" s="1077" t="s">
        <v>634</v>
      </c>
    </row>
    <row r="136" spans="1:40" ht="14.25" customHeight="1">
      <c r="A136" s="644">
        <v>9</v>
      </c>
      <c r="B136" s="1077" t="s">
        <v>635</v>
      </c>
      <c r="C136" s="854">
        <v>0</v>
      </c>
      <c r="D136" s="855">
        <v>0</v>
      </c>
      <c r="E136" s="855">
        <v>1</v>
      </c>
      <c r="F136" s="855">
        <v>0</v>
      </c>
      <c r="G136" s="855">
        <v>0</v>
      </c>
      <c r="H136" s="855">
        <v>4</v>
      </c>
      <c r="I136" s="855">
        <v>0</v>
      </c>
      <c r="J136" s="855">
        <v>1</v>
      </c>
      <c r="K136" s="855">
        <v>1</v>
      </c>
      <c r="L136" s="855">
        <v>0</v>
      </c>
      <c r="M136" s="856">
        <v>1</v>
      </c>
      <c r="N136" s="1210">
        <f t="shared" ref="N136:N143" si="23">SUM(C136:M136)</f>
        <v>8</v>
      </c>
      <c r="O136" s="857">
        <v>0</v>
      </c>
      <c r="P136" s="856">
        <v>0</v>
      </c>
      <c r="Q136" s="857">
        <v>0</v>
      </c>
      <c r="R136" s="855">
        <v>0</v>
      </c>
      <c r="S136" s="855">
        <v>0</v>
      </c>
      <c r="T136" s="855">
        <v>0</v>
      </c>
      <c r="U136" s="855">
        <v>0</v>
      </c>
      <c r="V136" s="855">
        <v>0</v>
      </c>
      <c r="W136" s="855">
        <v>0</v>
      </c>
      <c r="X136" s="856">
        <v>0</v>
      </c>
      <c r="Y136" s="1210">
        <f t="shared" si="17"/>
        <v>0</v>
      </c>
      <c r="Z136" s="857">
        <v>1</v>
      </c>
      <c r="AA136" s="855">
        <v>1</v>
      </c>
      <c r="AB136" s="856">
        <v>1</v>
      </c>
      <c r="AC136" s="857">
        <v>1</v>
      </c>
      <c r="AD136" s="855">
        <v>3</v>
      </c>
      <c r="AE136" s="856">
        <v>0</v>
      </c>
      <c r="AF136" s="857">
        <v>0</v>
      </c>
      <c r="AG136" s="855">
        <v>0</v>
      </c>
      <c r="AH136" s="859">
        <v>0</v>
      </c>
      <c r="AI136" s="860">
        <v>1</v>
      </c>
      <c r="AJ136" s="855">
        <v>0</v>
      </c>
      <c r="AK136" s="857">
        <v>0</v>
      </c>
      <c r="AL136" s="855">
        <v>0</v>
      </c>
      <c r="AM136" s="861">
        <v>0</v>
      </c>
      <c r="AN136" s="1077" t="s">
        <v>635</v>
      </c>
    </row>
    <row r="137" spans="1:40" ht="14.25" customHeight="1">
      <c r="A137" s="577" t="s">
        <v>615</v>
      </c>
      <c r="B137" s="1077" t="s">
        <v>636</v>
      </c>
      <c r="C137" s="854">
        <v>1</v>
      </c>
      <c r="D137" s="855">
        <v>0</v>
      </c>
      <c r="E137" s="855">
        <v>1</v>
      </c>
      <c r="F137" s="855">
        <v>0</v>
      </c>
      <c r="G137" s="855">
        <v>1</v>
      </c>
      <c r="H137" s="855">
        <v>8</v>
      </c>
      <c r="I137" s="855">
        <v>0</v>
      </c>
      <c r="J137" s="855">
        <v>1</v>
      </c>
      <c r="K137" s="855">
        <v>0</v>
      </c>
      <c r="L137" s="855">
        <v>0</v>
      </c>
      <c r="M137" s="856">
        <v>2</v>
      </c>
      <c r="N137" s="1210">
        <f t="shared" si="23"/>
        <v>14</v>
      </c>
      <c r="O137" s="857">
        <v>1</v>
      </c>
      <c r="P137" s="856">
        <v>0</v>
      </c>
      <c r="Q137" s="857">
        <v>0</v>
      </c>
      <c r="R137" s="855">
        <v>0</v>
      </c>
      <c r="S137" s="855">
        <v>0</v>
      </c>
      <c r="T137" s="855">
        <v>0</v>
      </c>
      <c r="U137" s="855">
        <v>0</v>
      </c>
      <c r="V137" s="855">
        <v>0</v>
      </c>
      <c r="W137" s="855">
        <v>0</v>
      </c>
      <c r="X137" s="856">
        <v>0</v>
      </c>
      <c r="Y137" s="1210">
        <f t="shared" si="17"/>
        <v>1</v>
      </c>
      <c r="Z137" s="857">
        <v>1</v>
      </c>
      <c r="AA137" s="855">
        <v>1</v>
      </c>
      <c r="AB137" s="856">
        <v>1</v>
      </c>
      <c r="AC137" s="857">
        <v>1</v>
      </c>
      <c r="AD137" s="855">
        <v>6</v>
      </c>
      <c r="AE137" s="856">
        <v>1</v>
      </c>
      <c r="AF137" s="857">
        <v>0</v>
      </c>
      <c r="AG137" s="855">
        <v>0</v>
      </c>
      <c r="AH137" s="859">
        <v>0</v>
      </c>
      <c r="AI137" s="860">
        <v>0</v>
      </c>
      <c r="AJ137" s="855">
        <v>0</v>
      </c>
      <c r="AK137" s="857">
        <v>0</v>
      </c>
      <c r="AL137" s="855">
        <v>1</v>
      </c>
      <c r="AM137" s="861">
        <v>0</v>
      </c>
      <c r="AN137" s="1077" t="s">
        <v>636</v>
      </c>
    </row>
    <row r="138" spans="1:40" ht="14.25" customHeight="1">
      <c r="A138" s="1062"/>
      <c r="B138" s="1077" t="s">
        <v>637</v>
      </c>
      <c r="C138" s="854">
        <v>1</v>
      </c>
      <c r="D138" s="855">
        <v>0</v>
      </c>
      <c r="E138" s="855">
        <v>1</v>
      </c>
      <c r="F138" s="855">
        <v>0</v>
      </c>
      <c r="G138" s="855">
        <v>0</v>
      </c>
      <c r="H138" s="855">
        <v>11</v>
      </c>
      <c r="I138" s="855">
        <v>0</v>
      </c>
      <c r="J138" s="855">
        <v>1</v>
      </c>
      <c r="K138" s="855">
        <v>0</v>
      </c>
      <c r="L138" s="855">
        <v>0</v>
      </c>
      <c r="M138" s="856">
        <v>0</v>
      </c>
      <c r="N138" s="1210">
        <f t="shared" si="23"/>
        <v>14</v>
      </c>
      <c r="O138" s="857">
        <v>1</v>
      </c>
      <c r="P138" s="856">
        <v>0</v>
      </c>
      <c r="Q138" s="857">
        <v>0</v>
      </c>
      <c r="R138" s="855">
        <v>0</v>
      </c>
      <c r="S138" s="855">
        <v>0</v>
      </c>
      <c r="T138" s="855">
        <v>0</v>
      </c>
      <c r="U138" s="855">
        <v>0</v>
      </c>
      <c r="V138" s="855">
        <v>0</v>
      </c>
      <c r="W138" s="855">
        <v>0</v>
      </c>
      <c r="X138" s="856">
        <v>0</v>
      </c>
      <c r="Y138" s="1210">
        <f t="shared" si="17"/>
        <v>1</v>
      </c>
      <c r="Z138" s="857">
        <v>1</v>
      </c>
      <c r="AA138" s="855">
        <v>1</v>
      </c>
      <c r="AB138" s="856">
        <v>1</v>
      </c>
      <c r="AC138" s="857">
        <v>1</v>
      </c>
      <c r="AD138" s="855">
        <v>6</v>
      </c>
      <c r="AE138" s="856">
        <v>1</v>
      </c>
      <c r="AF138" s="857">
        <v>0</v>
      </c>
      <c r="AG138" s="855">
        <v>0</v>
      </c>
      <c r="AH138" s="859">
        <v>0</v>
      </c>
      <c r="AI138" s="860">
        <v>0</v>
      </c>
      <c r="AJ138" s="855">
        <v>0</v>
      </c>
      <c r="AK138" s="857">
        <v>0</v>
      </c>
      <c r="AL138" s="855">
        <v>0</v>
      </c>
      <c r="AM138" s="861">
        <v>0</v>
      </c>
      <c r="AN138" s="1077" t="s">
        <v>637</v>
      </c>
    </row>
    <row r="139" spans="1:40" ht="14.25" customHeight="1">
      <c r="A139" s="1062"/>
      <c r="B139" s="1077" t="s">
        <v>638</v>
      </c>
      <c r="C139" s="854">
        <v>1</v>
      </c>
      <c r="D139" s="855">
        <v>0</v>
      </c>
      <c r="E139" s="855">
        <v>1</v>
      </c>
      <c r="F139" s="855">
        <v>0</v>
      </c>
      <c r="G139" s="855">
        <v>1</v>
      </c>
      <c r="H139" s="855">
        <v>13</v>
      </c>
      <c r="I139" s="855">
        <v>0</v>
      </c>
      <c r="J139" s="855">
        <v>1</v>
      </c>
      <c r="K139" s="855">
        <v>0</v>
      </c>
      <c r="L139" s="855">
        <v>0</v>
      </c>
      <c r="M139" s="856">
        <v>1</v>
      </c>
      <c r="N139" s="1210">
        <f t="shared" si="23"/>
        <v>18</v>
      </c>
      <c r="O139" s="857">
        <v>1</v>
      </c>
      <c r="P139" s="856">
        <v>0</v>
      </c>
      <c r="Q139" s="857">
        <v>0</v>
      </c>
      <c r="R139" s="855">
        <v>0</v>
      </c>
      <c r="S139" s="855">
        <v>0</v>
      </c>
      <c r="T139" s="855">
        <v>0</v>
      </c>
      <c r="U139" s="855">
        <v>0</v>
      </c>
      <c r="V139" s="855">
        <v>0</v>
      </c>
      <c r="W139" s="855">
        <v>0</v>
      </c>
      <c r="X139" s="856">
        <v>0</v>
      </c>
      <c r="Y139" s="1210">
        <f t="shared" si="17"/>
        <v>1</v>
      </c>
      <c r="Z139" s="857">
        <v>1</v>
      </c>
      <c r="AA139" s="855">
        <v>1</v>
      </c>
      <c r="AB139" s="856">
        <v>1</v>
      </c>
      <c r="AC139" s="857">
        <v>1</v>
      </c>
      <c r="AD139" s="855">
        <v>0</v>
      </c>
      <c r="AE139" s="856">
        <v>1</v>
      </c>
      <c r="AF139" s="857">
        <v>0</v>
      </c>
      <c r="AG139" s="855">
        <v>0</v>
      </c>
      <c r="AH139" s="859">
        <v>0</v>
      </c>
      <c r="AI139" s="860">
        <v>0</v>
      </c>
      <c r="AJ139" s="855">
        <v>0</v>
      </c>
      <c r="AK139" s="857">
        <v>0</v>
      </c>
      <c r="AL139" s="855">
        <v>0</v>
      </c>
      <c r="AM139" s="861">
        <v>0</v>
      </c>
      <c r="AN139" s="1077" t="s">
        <v>638</v>
      </c>
    </row>
    <row r="140" spans="1:40" s="588" customFormat="1" ht="14.25" customHeight="1">
      <c r="A140" s="649"/>
      <c r="B140" s="1073" t="s">
        <v>639</v>
      </c>
      <c r="C140" s="883">
        <v>0</v>
      </c>
      <c r="D140" s="884">
        <v>0</v>
      </c>
      <c r="E140" s="884">
        <v>0</v>
      </c>
      <c r="F140" s="884">
        <v>0</v>
      </c>
      <c r="G140" s="884">
        <v>0</v>
      </c>
      <c r="H140" s="884">
        <v>1</v>
      </c>
      <c r="I140" s="884">
        <v>0</v>
      </c>
      <c r="J140" s="884">
        <v>0</v>
      </c>
      <c r="K140" s="884">
        <v>0</v>
      </c>
      <c r="L140" s="884">
        <v>0</v>
      </c>
      <c r="M140" s="885">
        <v>0</v>
      </c>
      <c r="N140" s="1223">
        <f t="shared" si="23"/>
        <v>1</v>
      </c>
      <c r="O140" s="886">
        <v>0</v>
      </c>
      <c r="P140" s="885">
        <v>0</v>
      </c>
      <c r="Q140" s="886">
        <v>0</v>
      </c>
      <c r="R140" s="884">
        <v>0</v>
      </c>
      <c r="S140" s="884">
        <v>0</v>
      </c>
      <c r="T140" s="884">
        <v>0</v>
      </c>
      <c r="U140" s="884">
        <v>0</v>
      </c>
      <c r="V140" s="884">
        <v>0</v>
      </c>
      <c r="W140" s="884">
        <v>0</v>
      </c>
      <c r="X140" s="885">
        <v>0</v>
      </c>
      <c r="Y140" s="1223">
        <f t="shared" si="17"/>
        <v>0</v>
      </c>
      <c r="Z140" s="886">
        <v>1</v>
      </c>
      <c r="AA140" s="884">
        <v>1</v>
      </c>
      <c r="AB140" s="885">
        <v>1</v>
      </c>
      <c r="AC140" s="886">
        <v>0</v>
      </c>
      <c r="AD140" s="884">
        <v>0</v>
      </c>
      <c r="AE140" s="885">
        <v>0</v>
      </c>
      <c r="AF140" s="886">
        <v>0</v>
      </c>
      <c r="AG140" s="884">
        <v>0</v>
      </c>
      <c r="AH140" s="887">
        <v>0</v>
      </c>
      <c r="AI140" s="888">
        <v>0</v>
      </c>
      <c r="AJ140" s="884">
        <v>0</v>
      </c>
      <c r="AK140" s="886">
        <v>0</v>
      </c>
      <c r="AL140" s="884">
        <v>0</v>
      </c>
      <c r="AM140" s="889">
        <v>0</v>
      </c>
      <c r="AN140" s="1073" t="s">
        <v>639</v>
      </c>
    </row>
    <row r="141" spans="1:40" ht="14.25" customHeight="1">
      <c r="A141" s="1062"/>
      <c r="B141" s="1077" t="s">
        <v>640</v>
      </c>
      <c r="C141" s="854">
        <v>1</v>
      </c>
      <c r="D141" s="855">
        <v>0</v>
      </c>
      <c r="E141" s="855">
        <v>1</v>
      </c>
      <c r="F141" s="855">
        <v>0</v>
      </c>
      <c r="G141" s="855">
        <v>2</v>
      </c>
      <c r="H141" s="855">
        <v>9</v>
      </c>
      <c r="I141" s="855">
        <v>0</v>
      </c>
      <c r="J141" s="855">
        <v>1</v>
      </c>
      <c r="K141" s="855">
        <v>0</v>
      </c>
      <c r="L141" s="855">
        <v>0</v>
      </c>
      <c r="M141" s="856">
        <v>2</v>
      </c>
      <c r="N141" s="1210">
        <f t="shared" si="23"/>
        <v>16</v>
      </c>
      <c r="O141" s="857">
        <v>1</v>
      </c>
      <c r="P141" s="856">
        <v>0</v>
      </c>
      <c r="Q141" s="857">
        <v>0</v>
      </c>
      <c r="R141" s="855">
        <v>0</v>
      </c>
      <c r="S141" s="855">
        <v>0</v>
      </c>
      <c r="T141" s="855">
        <v>0</v>
      </c>
      <c r="U141" s="855">
        <v>0</v>
      </c>
      <c r="V141" s="855">
        <v>0</v>
      </c>
      <c r="W141" s="855">
        <v>0</v>
      </c>
      <c r="X141" s="856">
        <v>0</v>
      </c>
      <c r="Y141" s="1210">
        <f t="shared" si="17"/>
        <v>1</v>
      </c>
      <c r="Z141" s="857">
        <v>1</v>
      </c>
      <c r="AA141" s="855">
        <v>1</v>
      </c>
      <c r="AB141" s="856">
        <v>1</v>
      </c>
      <c r="AC141" s="857">
        <v>1</v>
      </c>
      <c r="AD141" s="855">
        <v>0</v>
      </c>
      <c r="AE141" s="856">
        <v>1</v>
      </c>
      <c r="AF141" s="857">
        <v>0</v>
      </c>
      <c r="AG141" s="855">
        <v>0</v>
      </c>
      <c r="AH141" s="859">
        <v>0</v>
      </c>
      <c r="AI141" s="860">
        <v>1</v>
      </c>
      <c r="AJ141" s="855">
        <v>0</v>
      </c>
      <c r="AK141" s="857">
        <v>0</v>
      </c>
      <c r="AL141" s="855">
        <v>0</v>
      </c>
      <c r="AM141" s="861">
        <v>0</v>
      </c>
      <c r="AN141" s="1077" t="s">
        <v>640</v>
      </c>
    </row>
    <row r="142" spans="1:40" ht="14.25" customHeight="1">
      <c r="A142" s="1062"/>
      <c r="B142" s="1077" t="s">
        <v>641</v>
      </c>
      <c r="C142" s="854">
        <v>1</v>
      </c>
      <c r="D142" s="855">
        <v>0</v>
      </c>
      <c r="E142" s="855">
        <v>1</v>
      </c>
      <c r="F142" s="855">
        <v>0</v>
      </c>
      <c r="G142" s="855">
        <v>1</v>
      </c>
      <c r="H142" s="855">
        <v>10</v>
      </c>
      <c r="I142" s="855">
        <v>0</v>
      </c>
      <c r="J142" s="855">
        <v>1</v>
      </c>
      <c r="K142" s="855">
        <v>0</v>
      </c>
      <c r="L142" s="855">
        <v>0</v>
      </c>
      <c r="M142" s="856">
        <v>2</v>
      </c>
      <c r="N142" s="1210">
        <f t="shared" si="23"/>
        <v>16</v>
      </c>
      <c r="O142" s="857">
        <v>1</v>
      </c>
      <c r="P142" s="856">
        <v>0</v>
      </c>
      <c r="Q142" s="857">
        <v>0</v>
      </c>
      <c r="R142" s="855">
        <v>0</v>
      </c>
      <c r="S142" s="855">
        <v>0</v>
      </c>
      <c r="T142" s="855">
        <v>0</v>
      </c>
      <c r="U142" s="855">
        <v>0</v>
      </c>
      <c r="V142" s="855">
        <v>0</v>
      </c>
      <c r="W142" s="855">
        <v>0</v>
      </c>
      <c r="X142" s="856">
        <v>0</v>
      </c>
      <c r="Y142" s="1210">
        <f t="shared" si="17"/>
        <v>1</v>
      </c>
      <c r="Z142" s="857">
        <v>1</v>
      </c>
      <c r="AA142" s="855">
        <v>1</v>
      </c>
      <c r="AB142" s="856">
        <v>1</v>
      </c>
      <c r="AC142" s="857">
        <v>1</v>
      </c>
      <c r="AD142" s="855">
        <v>6</v>
      </c>
      <c r="AE142" s="856">
        <v>1</v>
      </c>
      <c r="AF142" s="857">
        <v>0</v>
      </c>
      <c r="AG142" s="855">
        <v>0</v>
      </c>
      <c r="AH142" s="859">
        <v>0</v>
      </c>
      <c r="AI142" s="860">
        <v>0</v>
      </c>
      <c r="AJ142" s="855">
        <v>0</v>
      </c>
      <c r="AK142" s="857">
        <v>0</v>
      </c>
      <c r="AL142" s="855">
        <v>0</v>
      </c>
      <c r="AM142" s="861">
        <v>0</v>
      </c>
      <c r="AN142" s="1077" t="s">
        <v>641</v>
      </c>
    </row>
    <row r="143" spans="1:40" ht="14.25" customHeight="1">
      <c r="A143" s="1062"/>
      <c r="B143" s="1077" t="s">
        <v>642</v>
      </c>
      <c r="C143" s="862">
        <v>1</v>
      </c>
      <c r="D143" s="863">
        <v>0</v>
      </c>
      <c r="E143" s="863">
        <v>1</v>
      </c>
      <c r="F143" s="863">
        <v>0</v>
      </c>
      <c r="G143" s="863">
        <v>1</v>
      </c>
      <c r="H143" s="863">
        <v>8</v>
      </c>
      <c r="I143" s="863">
        <v>0</v>
      </c>
      <c r="J143" s="863">
        <v>1</v>
      </c>
      <c r="K143" s="863">
        <v>0</v>
      </c>
      <c r="L143" s="863">
        <v>0</v>
      </c>
      <c r="M143" s="864">
        <v>1</v>
      </c>
      <c r="N143" s="1211">
        <f t="shared" si="23"/>
        <v>13</v>
      </c>
      <c r="O143" s="865">
        <v>1</v>
      </c>
      <c r="P143" s="864">
        <v>0</v>
      </c>
      <c r="Q143" s="865">
        <v>0</v>
      </c>
      <c r="R143" s="863">
        <v>0</v>
      </c>
      <c r="S143" s="863">
        <v>0</v>
      </c>
      <c r="T143" s="863">
        <v>0</v>
      </c>
      <c r="U143" s="863">
        <v>0</v>
      </c>
      <c r="V143" s="863">
        <v>0</v>
      </c>
      <c r="W143" s="863">
        <v>0</v>
      </c>
      <c r="X143" s="864">
        <v>0</v>
      </c>
      <c r="Y143" s="1211">
        <f t="shared" si="17"/>
        <v>1</v>
      </c>
      <c r="Z143" s="865">
        <v>1</v>
      </c>
      <c r="AA143" s="863">
        <v>1</v>
      </c>
      <c r="AB143" s="864">
        <v>1</v>
      </c>
      <c r="AC143" s="865">
        <v>1</v>
      </c>
      <c r="AD143" s="863">
        <v>0</v>
      </c>
      <c r="AE143" s="864">
        <v>1</v>
      </c>
      <c r="AF143" s="865">
        <v>0</v>
      </c>
      <c r="AG143" s="863">
        <v>0</v>
      </c>
      <c r="AH143" s="866">
        <v>0</v>
      </c>
      <c r="AI143" s="867">
        <v>0</v>
      </c>
      <c r="AJ143" s="863">
        <v>0</v>
      </c>
      <c r="AK143" s="865">
        <v>0</v>
      </c>
      <c r="AL143" s="863">
        <v>0</v>
      </c>
      <c r="AM143" s="868">
        <v>0</v>
      </c>
      <c r="AN143" s="279" t="s">
        <v>642</v>
      </c>
    </row>
    <row r="144" spans="1:40" ht="14.25" customHeight="1" thickBot="1">
      <c r="A144" s="646" t="s">
        <v>643</v>
      </c>
      <c r="B144" s="647"/>
      <c r="C144" s="1212">
        <f t="shared" ref="C144:X144" si="24">SUM(C135:C143)</f>
        <v>7</v>
      </c>
      <c r="D144" s="1213">
        <f t="shared" si="24"/>
        <v>0</v>
      </c>
      <c r="E144" s="1213">
        <f t="shared" si="24"/>
        <v>8</v>
      </c>
      <c r="F144" s="1213">
        <f t="shared" si="24"/>
        <v>0</v>
      </c>
      <c r="G144" s="1213">
        <f t="shared" si="24"/>
        <v>7</v>
      </c>
      <c r="H144" s="1213">
        <f t="shared" si="24"/>
        <v>88</v>
      </c>
      <c r="I144" s="1213">
        <f t="shared" si="24"/>
        <v>0</v>
      </c>
      <c r="J144" s="1213">
        <f t="shared" si="24"/>
        <v>8</v>
      </c>
      <c r="K144" s="1213">
        <f t="shared" si="24"/>
        <v>1</v>
      </c>
      <c r="L144" s="1213">
        <f t="shared" si="24"/>
        <v>1</v>
      </c>
      <c r="M144" s="1214">
        <f t="shared" si="24"/>
        <v>14</v>
      </c>
      <c r="N144" s="1215">
        <f t="shared" si="24"/>
        <v>134</v>
      </c>
      <c r="O144" s="1216">
        <f t="shared" si="24"/>
        <v>8</v>
      </c>
      <c r="P144" s="1214">
        <f t="shared" si="24"/>
        <v>0</v>
      </c>
      <c r="Q144" s="1216">
        <f t="shared" si="24"/>
        <v>0</v>
      </c>
      <c r="R144" s="1213">
        <f t="shared" si="24"/>
        <v>0</v>
      </c>
      <c r="S144" s="1213">
        <f t="shared" si="24"/>
        <v>0</v>
      </c>
      <c r="T144" s="1213">
        <f t="shared" si="24"/>
        <v>0</v>
      </c>
      <c r="U144" s="1213">
        <f t="shared" si="24"/>
        <v>0</v>
      </c>
      <c r="V144" s="1213">
        <f t="shared" si="24"/>
        <v>0</v>
      </c>
      <c r="W144" s="1213">
        <f t="shared" si="24"/>
        <v>0</v>
      </c>
      <c r="X144" s="1214">
        <f t="shared" si="24"/>
        <v>0</v>
      </c>
      <c r="Y144" s="1215">
        <f t="shared" si="17"/>
        <v>8</v>
      </c>
      <c r="Z144" s="1216">
        <f t="shared" ref="Z144:AM144" si="25">SUM(Z135:Z143)</f>
        <v>10</v>
      </c>
      <c r="AA144" s="1213">
        <f t="shared" si="25"/>
        <v>10</v>
      </c>
      <c r="AB144" s="1214">
        <f t="shared" si="25"/>
        <v>9</v>
      </c>
      <c r="AC144" s="1216">
        <f t="shared" si="25"/>
        <v>8</v>
      </c>
      <c r="AD144" s="1213">
        <f t="shared" si="25"/>
        <v>27</v>
      </c>
      <c r="AE144" s="1214">
        <f t="shared" si="25"/>
        <v>7</v>
      </c>
      <c r="AF144" s="1216">
        <f t="shared" si="25"/>
        <v>0</v>
      </c>
      <c r="AG144" s="1213">
        <f t="shared" si="25"/>
        <v>0</v>
      </c>
      <c r="AH144" s="1219">
        <f t="shared" si="25"/>
        <v>0</v>
      </c>
      <c r="AI144" s="1220">
        <f t="shared" si="25"/>
        <v>3</v>
      </c>
      <c r="AJ144" s="1213">
        <f>SUM(AJ135:AJ143)</f>
        <v>0</v>
      </c>
      <c r="AK144" s="1216">
        <f t="shared" si="25"/>
        <v>1</v>
      </c>
      <c r="AL144" s="1213">
        <f t="shared" si="25"/>
        <v>1</v>
      </c>
      <c r="AM144" s="1221">
        <f t="shared" si="25"/>
        <v>0</v>
      </c>
      <c r="AN144" s="1067" t="s">
        <v>643</v>
      </c>
    </row>
    <row r="145" spans="1:40" ht="14.25" customHeight="1">
      <c r="A145" s="654" t="s">
        <v>644</v>
      </c>
      <c r="B145" s="1069" t="s">
        <v>17</v>
      </c>
      <c r="C145" s="869">
        <v>1</v>
      </c>
      <c r="D145" s="858">
        <v>0</v>
      </c>
      <c r="E145" s="858">
        <v>1</v>
      </c>
      <c r="F145" s="858">
        <v>1</v>
      </c>
      <c r="G145" s="858">
        <v>2</v>
      </c>
      <c r="H145" s="858">
        <v>26</v>
      </c>
      <c r="I145" s="858">
        <v>0</v>
      </c>
      <c r="J145" s="858">
        <v>1</v>
      </c>
      <c r="K145" s="858">
        <v>0</v>
      </c>
      <c r="L145" s="858">
        <v>0</v>
      </c>
      <c r="M145" s="870">
        <v>4</v>
      </c>
      <c r="N145" s="1222">
        <f>SUM(C145:M145)</f>
        <v>36</v>
      </c>
      <c r="O145" s="871">
        <v>2</v>
      </c>
      <c r="P145" s="870">
        <v>0</v>
      </c>
      <c r="Q145" s="871">
        <v>3</v>
      </c>
      <c r="R145" s="858">
        <v>1</v>
      </c>
      <c r="S145" s="858">
        <v>1</v>
      </c>
      <c r="T145" s="858">
        <v>0</v>
      </c>
      <c r="U145" s="858">
        <v>0</v>
      </c>
      <c r="V145" s="858">
        <v>0</v>
      </c>
      <c r="W145" s="858">
        <v>0</v>
      </c>
      <c r="X145" s="870">
        <v>1</v>
      </c>
      <c r="Y145" s="1222">
        <f t="shared" si="17"/>
        <v>8</v>
      </c>
      <c r="Z145" s="858">
        <v>1</v>
      </c>
      <c r="AA145" s="858">
        <v>1</v>
      </c>
      <c r="AB145" s="872">
        <v>1</v>
      </c>
      <c r="AC145" s="871">
        <v>1</v>
      </c>
      <c r="AD145" s="858">
        <v>6</v>
      </c>
      <c r="AE145" s="858">
        <v>1</v>
      </c>
      <c r="AF145" s="871">
        <v>0</v>
      </c>
      <c r="AG145" s="858">
        <v>0</v>
      </c>
      <c r="AH145" s="872">
        <v>0</v>
      </c>
      <c r="AI145" s="873">
        <v>2</v>
      </c>
      <c r="AJ145" s="858">
        <v>0</v>
      </c>
      <c r="AK145" s="871">
        <v>0</v>
      </c>
      <c r="AL145" s="858">
        <v>0</v>
      </c>
      <c r="AM145" s="882">
        <v>0</v>
      </c>
      <c r="AN145" s="1069" t="s">
        <v>17</v>
      </c>
    </row>
    <row r="146" spans="1:40" ht="14.25" customHeight="1">
      <c r="A146" s="644">
        <v>7</v>
      </c>
      <c r="B146" s="1077" t="s">
        <v>645</v>
      </c>
      <c r="C146" s="854">
        <v>1</v>
      </c>
      <c r="D146" s="855">
        <v>0</v>
      </c>
      <c r="E146" s="855">
        <v>1</v>
      </c>
      <c r="F146" s="855">
        <v>0</v>
      </c>
      <c r="G146" s="855">
        <v>1</v>
      </c>
      <c r="H146" s="855">
        <v>11</v>
      </c>
      <c r="I146" s="855">
        <v>0</v>
      </c>
      <c r="J146" s="855">
        <v>1</v>
      </c>
      <c r="K146" s="893">
        <v>0</v>
      </c>
      <c r="L146" s="855">
        <v>1</v>
      </c>
      <c r="M146" s="856">
        <v>1</v>
      </c>
      <c r="N146" s="1210">
        <f t="shared" ref="N146:N151" si="26">SUM(C146:M146)</f>
        <v>17</v>
      </c>
      <c r="O146" s="857">
        <v>1</v>
      </c>
      <c r="P146" s="856">
        <v>0</v>
      </c>
      <c r="Q146" s="857">
        <v>0</v>
      </c>
      <c r="R146" s="855">
        <v>1</v>
      </c>
      <c r="S146" s="855">
        <v>1</v>
      </c>
      <c r="T146" s="855">
        <v>0</v>
      </c>
      <c r="U146" s="855">
        <v>0</v>
      </c>
      <c r="V146" s="855">
        <v>0</v>
      </c>
      <c r="W146" s="855">
        <v>0</v>
      </c>
      <c r="X146" s="856">
        <v>3</v>
      </c>
      <c r="Y146" s="1210">
        <f t="shared" si="17"/>
        <v>6</v>
      </c>
      <c r="Z146" s="855">
        <v>1</v>
      </c>
      <c r="AA146" s="855">
        <v>1</v>
      </c>
      <c r="AB146" s="859">
        <v>1</v>
      </c>
      <c r="AC146" s="857">
        <v>1</v>
      </c>
      <c r="AD146" s="855">
        <v>6</v>
      </c>
      <c r="AE146" s="855">
        <v>1</v>
      </c>
      <c r="AF146" s="857">
        <v>0</v>
      </c>
      <c r="AG146" s="855">
        <v>0</v>
      </c>
      <c r="AH146" s="859">
        <v>0</v>
      </c>
      <c r="AI146" s="860">
        <v>0</v>
      </c>
      <c r="AJ146" s="855">
        <v>0</v>
      </c>
      <c r="AK146" s="857">
        <v>0</v>
      </c>
      <c r="AL146" s="855">
        <v>0</v>
      </c>
      <c r="AM146" s="861">
        <v>0</v>
      </c>
      <c r="AN146" s="1077" t="s">
        <v>645</v>
      </c>
    </row>
    <row r="147" spans="1:40" ht="14.25" customHeight="1">
      <c r="A147" s="1062"/>
      <c r="B147" s="1077" t="s">
        <v>646</v>
      </c>
      <c r="C147" s="854">
        <v>1</v>
      </c>
      <c r="D147" s="855">
        <v>0</v>
      </c>
      <c r="E147" s="855">
        <v>1</v>
      </c>
      <c r="F147" s="855">
        <v>0</v>
      </c>
      <c r="G147" s="855">
        <v>1</v>
      </c>
      <c r="H147" s="855">
        <v>13</v>
      </c>
      <c r="I147" s="855">
        <v>0</v>
      </c>
      <c r="J147" s="855">
        <v>1</v>
      </c>
      <c r="K147" s="893">
        <v>0</v>
      </c>
      <c r="L147" s="855">
        <v>0</v>
      </c>
      <c r="M147" s="856">
        <v>0</v>
      </c>
      <c r="N147" s="1210">
        <f t="shared" si="26"/>
        <v>17</v>
      </c>
      <c r="O147" s="857">
        <v>1</v>
      </c>
      <c r="P147" s="856">
        <v>0</v>
      </c>
      <c r="Q147" s="857">
        <v>0</v>
      </c>
      <c r="R147" s="855">
        <v>0</v>
      </c>
      <c r="S147" s="855">
        <v>0</v>
      </c>
      <c r="T147" s="855">
        <v>0</v>
      </c>
      <c r="U147" s="855">
        <v>0</v>
      </c>
      <c r="V147" s="855">
        <v>0</v>
      </c>
      <c r="W147" s="855">
        <v>0</v>
      </c>
      <c r="X147" s="856">
        <v>0</v>
      </c>
      <c r="Y147" s="1210">
        <f t="shared" si="17"/>
        <v>1</v>
      </c>
      <c r="Z147" s="855">
        <v>1</v>
      </c>
      <c r="AA147" s="855">
        <v>1</v>
      </c>
      <c r="AB147" s="859">
        <v>1</v>
      </c>
      <c r="AC147" s="857">
        <v>1</v>
      </c>
      <c r="AD147" s="855">
        <v>6</v>
      </c>
      <c r="AE147" s="855">
        <v>1</v>
      </c>
      <c r="AF147" s="857">
        <v>0</v>
      </c>
      <c r="AG147" s="855">
        <v>0</v>
      </c>
      <c r="AH147" s="859">
        <v>0</v>
      </c>
      <c r="AI147" s="860">
        <v>0</v>
      </c>
      <c r="AJ147" s="855">
        <v>0</v>
      </c>
      <c r="AK147" s="857">
        <v>0</v>
      </c>
      <c r="AL147" s="855">
        <v>0</v>
      </c>
      <c r="AM147" s="861">
        <v>0</v>
      </c>
      <c r="AN147" s="1077" t="s">
        <v>646</v>
      </c>
    </row>
    <row r="148" spans="1:40" ht="14.25" customHeight="1">
      <c r="A148" s="1062"/>
      <c r="B148" s="1077" t="s">
        <v>647</v>
      </c>
      <c r="C148" s="854">
        <v>1</v>
      </c>
      <c r="D148" s="855">
        <v>0</v>
      </c>
      <c r="E148" s="855">
        <v>1</v>
      </c>
      <c r="F148" s="855">
        <v>0</v>
      </c>
      <c r="G148" s="855">
        <v>1</v>
      </c>
      <c r="H148" s="855">
        <v>9</v>
      </c>
      <c r="I148" s="855">
        <v>0</v>
      </c>
      <c r="J148" s="855">
        <v>1</v>
      </c>
      <c r="K148" s="855">
        <v>0</v>
      </c>
      <c r="L148" s="855">
        <v>0</v>
      </c>
      <c r="M148" s="856">
        <v>0</v>
      </c>
      <c r="N148" s="1210">
        <f t="shared" si="26"/>
        <v>13</v>
      </c>
      <c r="O148" s="857">
        <v>1</v>
      </c>
      <c r="P148" s="856">
        <v>0</v>
      </c>
      <c r="Q148" s="857">
        <v>0</v>
      </c>
      <c r="R148" s="855">
        <v>1</v>
      </c>
      <c r="S148" s="855">
        <v>1</v>
      </c>
      <c r="T148" s="855">
        <v>0</v>
      </c>
      <c r="U148" s="855">
        <v>0</v>
      </c>
      <c r="V148" s="855">
        <v>0</v>
      </c>
      <c r="W148" s="855">
        <v>0</v>
      </c>
      <c r="X148" s="856">
        <v>1</v>
      </c>
      <c r="Y148" s="1210">
        <f t="shared" si="17"/>
        <v>4</v>
      </c>
      <c r="Z148" s="855">
        <v>1</v>
      </c>
      <c r="AA148" s="855">
        <v>1</v>
      </c>
      <c r="AB148" s="859">
        <v>1</v>
      </c>
      <c r="AC148" s="857">
        <v>1</v>
      </c>
      <c r="AD148" s="855">
        <v>6</v>
      </c>
      <c r="AE148" s="855">
        <v>1</v>
      </c>
      <c r="AF148" s="857">
        <v>0</v>
      </c>
      <c r="AG148" s="855">
        <v>0</v>
      </c>
      <c r="AH148" s="859">
        <v>0</v>
      </c>
      <c r="AI148" s="860">
        <v>0</v>
      </c>
      <c r="AJ148" s="855">
        <v>0</v>
      </c>
      <c r="AK148" s="857">
        <v>0</v>
      </c>
      <c r="AL148" s="855">
        <v>0</v>
      </c>
      <c r="AM148" s="861">
        <v>0</v>
      </c>
      <c r="AN148" s="1077" t="s">
        <v>647</v>
      </c>
    </row>
    <row r="149" spans="1:40" ht="14.25" customHeight="1">
      <c r="A149" s="1062"/>
      <c r="B149" s="1077" t="s">
        <v>648</v>
      </c>
      <c r="C149" s="854">
        <v>1</v>
      </c>
      <c r="D149" s="855">
        <v>0</v>
      </c>
      <c r="E149" s="855">
        <v>1</v>
      </c>
      <c r="F149" s="855">
        <v>0</v>
      </c>
      <c r="G149" s="855">
        <v>1</v>
      </c>
      <c r="H149" s="855">
        <v>10</v>
      </c>
      <c r="I149" s="855">
        <v>0</v>
      </c>
      <c r="J149" s="855">
        <v>1</v>
      </c>
      <c r="K149" s="855">
        <v>0</v>
      </c>
      <c r="L149" s="855">
        <v>1</v>
      </c>
      <c r="M149" s="856">
        <v>2</v>
      </c>
      <c r="N149" s="1210">
        <f t="shared" si="26"/>
        <v>17</v>
      </c>
      <c r="O149" s="857">
        <v>1</v>
      </c>
      <c r="P149" s="895">
        <v>1</v>
      </c>
      <c r="Q149" s="857">
        <v>0</v>
      </c>
      <c r="R149" s="855">
        <v>1</v>
      </c>
      <c r="S149" s="855">
        <v>1</v>
      </c>
      <c r="T149" s="855">
        <v>0</v>
      </c>
      <c r="U149" s="855">
        <v>0</v>
      </c>
      <c r="V149" s="855">
        <v>0</v>
      </c>
      <c r="W149" s="855">
        <v>0</v>
      </c>
      <c r="X149" s="856">
        <v>2</v>
      </c>
      <c r="Y149" s="1210">
        <f t="shared" si="17"/>
        <v>6</v>
      </c>
      <c r="Z149" s="855">
        <v>1</v>
      </c>
      <c r="AA149" s="855">
        <v>1</v>
      </c>
      <c r="AB149" s="859">
        <v>1</v>
      </c>
      <c r="AC149" s="857">
        <v>1</v>
      </c>
      <c r="AD149" s="855">
        <v>6</v>
      </c>
      <c r="AE149" s="855">
        <v>1</v>
      </c>
      <c r="AF149" s="857">
        <v>0</v>
      </c>
      <c r="AG149" s="855">
        <v>0</v>
      </c>
      <c r="AH149" s="859">
        <v>0</v>
      </c>
      <c r="AI149" s="860">
        <v>1</v>
      </c>
      <c r="AJ149" s="855">
        <v>0</v>
      </c>
      <c r="AK149" s="857">
        <v>0</v>
      </c>
      <c r="AL149" s="855">
        <v>1</v>
      </c>
      <c r="AM149" s="861">
        <v>0</v>
      </c>
      <c r="AN149" s="1077" t="s">
        <v>648</v>
      </c>
    </row>
    <row r="150" spans="1:40" ht="14.25" customHeight="1">
      <c r="A150" s="1062"/>
      <c r="B150" s="1077" t="s">
        <v>649</v>
      </c>
      <c r="C150" s="854">
        <v>1</v>
      </c>
      <c r="D150" s="855">
        <v>0</v>
      </c>
      <c r="E150" s="855">
        <v>1</v>
      </c>
      <c r="F150" s="855">
        <v>0</v>
      </c>
      <c r="G150" s="855">
        <v>2</v>
      </c>
      <c r="H150" s="855">
        <v>10</v>
      </c>
      <c r="I150" s="855">
        <v>0</v>
      </c>
      <c r="J150" s="855">
        <v>1</v>
      </c>
      <c r="K150" s="855">
        <v>0</v>
      </c>
      <c r="L150" s="855">
        <v>0</v>
      </c>
      <c r="M150" s="856">
        <v>3</v>
      </c>
      <c r="N150" s="1210">
        <f t="shared" si="26"/>
        <v>18</v>
      </c>
      <c r="O150" s="857">
        <v>1</v>
      </c>
      <c r="P150" s="856">
        <v>0</v>
      </c>
      <c r="Q150" s="857">
        <v>3</v>
      </c>
      <c r="R150" s="855">
        <v>1</v>
      </c>
      <c r="S150" s="855">
        <v>1</v>
      </c>
      <c r="T150" s="855">
        <v>0</v>
      </c>
      <c r="U150" s="855">
        <v>0</v>
      </c>
      <c r="V150" s="855">
        <v>0</v>
      </c>
      <c r="W150" s="855">
        <v>0</v>
      </c>
      <c r="X150" s="856">
        <v>0</v>
      </c>
      <c r="Y150" s="1210">
        <f t="shared" si="17"/>
        <v>6</v>
      </c>
      <c r="Z150" s="855">
        <v>1</v>
      </c>
      <c r="AA150" s="855">
        <v>1</v>
      </c>
      <c r="AB150" s="859">
        <v>1</v>
      </c>
      <c r="AC150" s="857">
        <v>1</v>
      </c>
      <c r="AD150" s="855">
        <v>6</v>
      </c>
      <c r="AE150" s="855">
        <v>1</v>
      </c>
      <c r="AF150" s="857">
        <v>0</v>
      </c>
      <c r="AG150" s="855">
        <v>0</v>
      </c>
      <c r="AH150" s="859">
        <v>0</v>
      </c>
      <c r="AI150" s="860">
        <v>0</v>
      </c>
      <c r="AJ150" s="855">
        <v>0</v>
      </c>
      <c r="AK150" s="857">
        <v>1</v>
      </c>
      <c r="AL150" s="855">
        <v>1</v>
      </c>
      <c r="AM150" s="861">
        <v>0</v>
      </c>
      <c r="AN150" s="1077" t="s">
        <v>649</v>
      </c>
    </row>
    <row r="151" spans="1:40" ht="14.25" customHeight="1">
      <c r="A151" s="506"/>
      <c r="B151" s="279" t="s">
        <v>650</v>
      </c>
      <c r="C151" s="862">
        <v>1</v>
      </c>
      <c r="D151" s="863">
        <v>0</v>
      </c>
      <c r="E151" s="863">
        <v>1</v>
      </c>
      <c r="F151" s="863">
        <v>0</v>
      </c>
      <c r="G151" s="863">
        <v>1</v>
      </c>
      <c r="H151" s="863">
        <v>6</v>
      </c>
      <c r="I151" s="863">
        <v>0</v>
      </c>
      <c r="J151" s="863">
        <v>1</v>
      </c>
      <c r="K151" s="863">
        <v>0</v>
      </c>
      <c r="L151" s="863">
        <v>0</v>
      </c>
      <c r="M151" s="896">
        <v>1</v>
      </c>
      <c r="N151" s="1211">
        <f t="shared" si="26"/>
        <v>11</v>
      </c>
      <c r="O151" s="865">
        <v>1</v>
      </c>
      <c r="P151" s="864">
        <v>0</v>
      </c>
      <c r="Q151" s="865">
        <v>0</v>
      </c>
      <c r="R151" s="863">
        <v>0</v>
      </c>
      <c r="S151" s="863">
        <v>0</v>
      </c>
      <c r="T151" s="863">
        <v>0</v>
      </c>
      <c r="U151" s="863">
        <v>0</v>
      </c>
      <c r="V151" s="863">
        <v>0</v>
      </c>
      <c r="W151" s="863">
        <v>0</v>
      </c>
      <c r="X151" s="864">
        <v>0</v>
      </c>
      <c r="Y151" s="1211">
        <f t="shared" si="17"/>
        <v>1</v>
      </c>
      <c r="Z151" s="863">
        <v>1</v>
      </c>
      <c r="AA151" s="863">
        <v>1</v>
      </c>
      <c r="AB151" s="866">
        <v>1</v>
      </c>
      <c r="AC151" s="865">
        <v>1</v>
      </c>
      <c r="AD151" s="863">
        <v>5</v>
      </c>
      <c r="AE151" s="863">
        <v>1</v>
      </c>
      <c r="AF151" s="865">
        <v>0</v>
      </c>
      <c r="AG151" s="863">
        <v>0</v>
      </c>
      <c r="AH151" s="866">
        <v>0</v>
      </c>
      <c r="AI151" s="867">
        <v>0</v>
      </c>
      <c r="AJ151" s="863">
        <v>0</v>
      </c>
      <c r="AK151" s="865">
        <v>0</v>
      </c>
      <c r="AL151" s="863">
        <v>0</v>
      </c>
      <c r="AM151" s="868">
        <v>0</v>
      </c>
      <c r="AN151" s="279" t="s">
        <v>650</v>
      </c>
    </row>
    <row r="152" spans="1:40" ht="14.25" customHeight="1" thickBot="1">
      <c r="A152" s="646" t="s">
        <v>651</v>
      </c>
      <c r="B152" s="647"/>
      <c r="C152" s="1212">
        <f>SUM(C145:C151)</f>
        <v>7</v>
      </c>
      <c r="D152" s="1213">
        <f t="shared" ref="D152:AM152" si="27">SUM(D145:D151)</f>
        <v>0</v>
      </c>
      <c r="E152" s="1213">
        <f t="shared" si="27"/>
        <v>7</v>
      </c>
      <c r="F152" s="1213">
        <f t="shared" si="27"/>
        <v>1</v>
      </c>
      <c r="G152" s="1213">
        <f t="shared" si="27"/>
        <v>9</v>
      </c>
      <c r="H152" s="1213">
        <f t="shared" si="27"/>
        <v>85</v>
      </c>
      <c r="I152" s="1213">
        <f t="shared" si="27"/>
        <v>0</v>
      </c>
      <c r="J152" s="1213">
        <f t="shared" si="27"/>
        <v>7</v>
      </c>
      <c r="K152" s="1213">
        <f t="shared" si="27"/>
        <v>0</v>
      </c>
      <c r="L152" s="1213">
        <f t="shared" si="27"/>
        <v>2</v>
      </c>
      <c r="M152" s="1214">
        <f t="shared" si="27"/>
        <v>11</v>
      </c>
      <c r="N152" s="1215">
        <f>SUM(N145:N151)</f>
        <v>129</v>
      </c>
      <c r="O152" s="1216">
        <f t="shared" si="27"/>
        <v>8</v>
      </c>
      <c r="P152" s="1214">
        <f t="shared" si="27"/>
        <v>1</v>
      </c>
      <c r="Q152" s="1216">
        <f t="shared" si="27"/>
        <v>6</v>
      </c>
      <c r="R152" s="1213">
        <f t="shared" si="27"/>
        <v>5</v>
      </c>
      <c r="S152" s="1213">
        <f t="shared" si="27"/>
        <v>5</v>
      </c>
      <c r="T152" s="1213">
        <f t="shared" si="27"/>
        <v>0</v>
      </c>
      <c r="U152" s="1213">
        <f t="shared" si="27"/>
        <v>0</v>
      </c>
      <c r="V152" s="1213">
        <f t="shared" si="27"/>
        <v>0</v>
      </c>
      <c r="W152" s="1213">
        <f t="shared" si="27"/>
        <v>0</v>
      </c>
      <c r="X152" s="1214">
        <f t="shared" si="27"/>
        <v>7</v>
      </c>
      <c r="Y152" s="1215">
        <f t="shared" si="17"/>
        <v>32</v>
      </c>
      <c r="Z152" s="1216">
        <f t="shared" si="27"/>
        <v>7</v>
      </c>
      <c r="AA152" s="1213">
        <f t="shared" si="27"/>
        <v>7</v>
      </c>
      <c r="AB152" s="1214">
        <f t="shared" si="27"/>
        <v>7</v>
      </c>
      <c r="AC152" s="1216">
        <f t="shared" si="27"/>
        <v>7</v>
      </c>
      <c r="AD152" s="1213">
        <f t="shared" si="27"/>
        <v>41</v>
      </c>
      <c r="AE152" s="1214">
        <f t="shared" si="27"/>
        <v>7</v>
      </c>
      <c r="AF152" s="1216">
        <f t="shared" si="27"/>
        <v>0</v>
      </c>
      <c r="AG152" s="1213">
        <f t="shared" si="27"/>
        <v>0</v>
      </c>
      <c r="AH152" s="1219">
        <f t="shared" si="27"/>
        <v>0</v>
      </c>
      <c r="AI152" s="1220">
        <f t="shared" si="27"/>
        <v>3</v>
      </c>
      <c r="AJ152" s="1213">
        <f>SUM(AJ145:AJ151)</f>
        <v>0</v>
      </c>
      <c r="AK152" s="1216">
        <f t="shared" si="27"/>
        <v>1</v>
      </c>
      <c r="AL152" s="1213">
        <f t="shared" si="27"/>
        <v>2</v>
      </c>
      <c r="AM152" s="1221">
        <f t="shared" si="27"/>
        <v>0</v>
      </c>
      <c r="AN152" s="1067" t="s">
        <v>651</v>
      </c>
    </row>
    <row r="153" spans="1:40" ht="14.25" customHeight="1">
      <c r="A153" s="655" t="s">
        <v>652</v>
      </c>
      <c r="B153" s="1069" t="s">
        <v>653</v>
      </c>
      <c r="C153" s="869">
        <v>1</v>
      </c>
      <c r="D153" s="858">
        <v>0</v>
      </c>
      <c r="E153" s="858">
        <v>1</v>
      </c>
      <c r="F153" s="858">
        <v>1</v>
      </c>
      <c r="G153" s="858">
        <v>2</v>
      </c>
      <c r="H153" s="858">
        <v>28</v>
      </c>
      <c r="I153" s="858">
        <v>0</v>
      </c>
      <c r="J153" s="858">
        <v>1</v>
      </c>
      <c r="K153" s="858">
        <v>0</v>
      </c>
      <c r="L153" s="858">
        <v>0</v>
      </c>
      <c r="M153" s="870">
        <v>3</v>
      </c>
      <c r="N153" s="1222">
        <f>SUM(C153:M153)</f>
        <v>37</v>
      </c>
      <c r="O153" s="871">
        <v>2</v>
      </c>
      <c r="P153" s="870">
        <v>0</v>
      </c>
      <c r="Q153" s="871">
        <v>0</v>
      </c>
      <c r="R153" s="858">
        <v>0</v>
      </c>
      <c r="S153" s="858">
        <v>0</v>
      </c>
      <c r="T153" s="858">
        <v>0</v>
      </c>
      <c r="U153" s="858">
        <v>0</v>
      </c>
      <c r="V153" s="858">
        <v>0</v>
      </c>
      <c r="W153" s="858">
        <v>0</v>
      </c>
      <c r="X153" s="870">
        <v>0</v>
      </c>
      <c r="Y153" s="1222">
        <f t="shared" si="17"/>
        <v>2</v>
      </c>
      <c r="Z153" s="871">
        <v>1</v>
      </c>
      <c r="AA153" s="858">
        <v>1</v>
      </c>
      <c r="AB153" s="870">
        <v>1</v>
      </c>
      <c r="AC153" s="871">
        <v>0</v>
      </c>
      <c r="AD153" s="858">
        <v>6</v>
      </c>
      <c r="AE153" s="870">
        <v>1</v>
      </c>
      <c r="AF153" s="871">
        <v>0</v>
      </c>
      <c r="AG153" s="858">
        <v>0</v>
      </c>
      <c r="AH153" s="872">
        <v>0</v>
      </c>
      <c r="AI153" s="873">
        <v>2</v>
      </c>
      <c r="AJ153" s="858">
        <v>0</v>
      </c>
      <c r="AK153" s="871">
        <v>0</v>
      </c>
      <c r="AL153" s="858">
        <v>0</v>
      </c>
      <c r="AM153" s="882">
        <v>0</v>
      </c>
      <c r="AN153" s="1069" t="s">
        <v>653</v>
      </c>
    </row>
    <row r="154" spans="1:40" ht="14.25" customHeight="1">
      <c r="A154" s="644">
        <v>2</v>
      </c>
      <c r="B154" s="156" t="s">
        <v>654</v>
      </c>
      <c r="C154" s="862">
        <v>1</v>
      </c>
      <c r="D154" s="863">
        <v>0</v>
      </c>
      <c r="E154" s="863">
        <v>1</v>
      </c>
      <c r="F154" s="863">
        <v>0</v>
      </c>
      <c r="G154" s="863">
        <v>1</v>
      </c>
      <c r="H154" s="863">
        <v>19</v>
      </c>
      <c r="I154" s="863">
        <v>0</v>
      </c>
      <c r="J154" s="863">
        <v>1</v>
      </c>
      <c r="K154" s="863">
        <v>0</v>
      </c>
      <c r="L154" s="863">
        <v>0</v>
      </c>
      <c r="M154" s="864">
        <v>4</v>
      </c>
      <c r="N154" s="1211">
        <f>SUM(C154:M154)</f>
        <v>27</v>
      </c>
      <c r="O154" s="865">
        <v>1</v>
      </c>
      <c r="P154" s="864">
        <v>0</v>
      </c>
      <c r="Q154" s="865">
        <v>0</v>
      </c>
      <c r="R154" s="863">
        <v>1</v>
      </c>
      <c r="S154" s="863">
        <v>1</v>
      </c>
      <c r="T154" s="863">
        <v>0</v>
      </c>
      <c r="U154" s="863">
        <v>0</v>
      </c>
      <c r="V154" s="863">
        <v>0</v>
      </c>
      <c r="W154" s="863">
        <v>1</v>
      </c>
      <c r="X154" s="864">
        <v>0</v>
      </c>
      <c r="Y154" s="1211">
        <f t="shared" si="17"/>
        <v>4</v>
      </c>
      <c r="Z154" s="865">
        <v>1</v>
      </c>
      <c r="AA154" s="863">
        <v>1</v>
      </c>
      <c r="AB154" s="864">
        <v>1</v>
      </c>
      <c r="AC154" s="865">
        <v>1</v>
      </c>
      <c r="AD154" s="863">
        <v>6</v>
      </c>
      <c r="AE154" s="864">
        <v>1</v>
      </c>
      <c r="AF154" s="865">
        <v>0</v>
      </c>
      <c r="AG154" s="863">
        <v>0</v>
      </c>
      <c r="AH154" s="866">
        <v>0</v>
      </c>
      <c r="AI154" s="867">
        <v>3</v>
      </c>
      <c r="AJ154" s="863">
        <v>0</v>
      </c>
      <c r="AK154" s="865">
        <v>0</v>
      </c>
      <c r="AL154" s="863">
        <v>0</v>
      </c>
      <c r="AM154" s="868">
        <v>0</v>
      </c>
      <c r="AN154" s="279" t="s">
        <v>655</v>
      </c>
    </row>
    <row r="155" spans="1:40" ht="14.25" customHeight="1" thickBot="1">
      <c r="A155" s="646" t="s">
        <v>656</v>
      </c>
      <c r="B155" s="647"/>
      <c r="C155" s="1212">
        <f>SUM(C153:C154)</f>
        <v>2</v>
      </c>
      <c r="D155" s="1213">
        <f t="shared" ref="D155:AM155" si="28">SUM(D153:D154)</f>
        <v>0</v>
      </c>
      <c r="E155" s="1213">
        <f t="shared" si="28"/>
        <v>2</v>
      </c>
      <c r="F155" s="1213">
        <f t="shared" si="28"/>
        <v>1</v>
      </c>
      <c r="G155" s="1213">
        <f t="shared" si="28"/>
        <v>3</v>
      </c>
      <c r="H155" s="1213">
        <f t="shared" si="28"/>
        <v>47</v>
      </c>
      <c r="I155" s="1213">
        <f t="shared" si="28"/>
        <v>0</v>
      </c>
      <c r="J155" s="1213">
        <f t="shared" si="28"/>
        <v>2</v>
      </c>
      <c r="K155" s="1213">
        <f t="shared" si="28"/>
        <v>0</v>
      </c>
      <c r="L155" s="1213">
        <f t="shared" si="28"/>
        <v>0</v>
      </c>
      <c r="M155" s="1214">
        <f t="shared" si="28"/>
        <v>7</v>
      </c>
      <c r="N155" s="1215">
        <f t="shared" si="28"/>
        <v>64</v>
      </c>
      <c r="O155" s="1216">
        <f t="shared" si="28"/>
        <v>3</v>
      </c>
      <c r="P155" s="1214">
        <f t="shared" si="28"/>
        <v>0</v>
      </c>
      <c r="Q155" s="1216">
        <f t="shared" si="28"/>
        <v>0</v>
      </c>
      <c r="R155" s="1213">
        <f>SUM(R153:R154)</f>
        <v>1</v>
      </c>
      <c r="S155" s="1213">
        <f t="shared" si="28"/>
        <v>1</v>
      </c>
      <c r="T155" s="1213">
        <f t="shared" si="28"/>
        <v>0</v>
      </c>
      <c r="U155" s="1213">
        <f t="shared" si="28"/>
        <v>0</v>
      </c>
      <c r="V155" s="1213">
        <f t="shared" si="28"/>
        <v>0</v>
      </c>
      <c r="W155" s="1213">
        <f t="shared" si="28"/>
        <v>1</v>
      </c>
      <c r="X155" s="1214">
        <f t="shared" si="28"/>
        <v>0</v>
      </c>
      <c r="Y155" s="1215">
        <f t="shared" si="17"/>
        <v>6</v>
      </c>
      <c r="Z155" s="1216">
        <f t="shared" si="28"/>
        <v>2</v>
      </c>
      <c r="AA155" s="1213">
        <f t="shared" si="28"/>
        <v>2</v>
      </c>
      <c r="AB155" s="1214">
        <f t="shared" si="28"/>
        <v>2</v>
      </c>
      <c r="AC155" s="1216">
        <f t="shared" si="28"/>
        <v>1</v>
      </c>
      <c r="AD155" s="1213">
        <f t="shared" si="28"/>
        <v>12</v>
      </c>
      <c r="AE155" s="1214">
        <f t="shared" si="28"/>
        <v>2</v>
      </c>
      <c r="AF155" s="1216">
        <f t="shared" si="28"/>
        <v>0</v>
      </c>
      <c r="AG155" s="1213">
        <f t="shared" si="28"/>
        <v>0</v>
      </c>
      <c r="AH155" s="1219">
        <f t="shared" si="28"/>
        <v>0</v>
      </c>
      <c r="AI155" s="1220">
        <f t="shared" si="28"/>
        <v>5</v>
      </c>
      <c r="AJ155" s="1213">
        <f>SUM(AJ153:AJ154)</f>
        <v>0</v>
      </c>
      <c r="AK155" s="1216">
        <f t="shared" si="28"/>
        <v>0</v>
      </c>
      <c r="AL155" s="1213">
        <f t="shared" si="28"/>
        <v>0</v>
      </c>
      <c r="AM155" s="1221">
        <f t="shared" si="28"/>
        <v>0</v>
      </c>
      <c r="AN155" s="1067" t="s">
        <v>656</v>
      </c>
    </row>
    <row r="156" spans="1:40" ht="14.25" customHeight="1">
      <c r="A156" s="1062" t="s">
        <v>657</v>
      </c>
      <c r="B156" s="235" t="s">
        <v>658</v>
      </c>
      <c r="C156" s="854">
        <v>1</v>
      </c>
      <c r="D156" s="855">
        <v>0</v>
      </c>
      <c r="E156" s="855">
        <v>1</v>
      </c>
      <c r="F156" s="855">
        <v>1</v>
      </c>
      <c r="G156" s="855">
        <v>2</v>
      </c>
      <c r="H156" s="855">
        <v>31</v>
      </c>
      <c r="I156" s="855">
        <v>0</v>
      </c>
      <c r="J156" s="855">
        <v>1</v>
      </c>
      <c r="K156" s="855">
        <v>0</v>
      </c>
      <c r="L156" s="855">
        <v>1</v>
      </c>
      <c r="M156" s="856">
        <v>4</v>
      </c>
      <c r="N156" s="1210">
        <f>SUM(C156:M156)</f>
        <v>42</v>
      </c>
      <c r="O156" s="857">
        <v>1</v>
      </c>
      <c r="P156" s="856">
        <v>0</v>
      </c>
      <c r="Q156" s="857">
        <v>0</v>
      </c>
      <c r="R156" s="855">
        <v>1</v>
      </c>
      <c r="S156" s="855">
        <v>1</v>
      </c>
      <c r="T156" s="855">
        <v>0</v>
      </c>
      <c r="U156" s="855">
        <v>0</v>
      </c>
      <c r="V156" s="855">
        <v>0</v>
      </c>
      <c r="W156" s="855">
        <v>1</v>
      </c>
      <c r="X156" s="856">
        <v>0</v>
      </c>
      <c r="Y156" s="1210">
        <f t="shared" si="17"/>
        <v>4</v>
      </c>
      <c r="Z156" s="857">
        <v>2</v>
      </c>
      <c r="AA156" s="855">
        <v>2</v>
      </c>
      <c r="AB156" s="856">
        <v>1</v>
      </c>
      <c r="AC156" s="857">
        <v>1</v>
      </c>
      <c r="AD156" s="855">
        <v>6</v>
      </c>
      <c r="AE156" s="856">
        <v>1</v>
      </c>
      <c r="AF156" s="857">
        <v>0</v>
      </c>
      <c r="AG156" s="855">
        <v>0</v>
      </c>
      <c r="AH156" s="859">
        <v>0</v>
      </c>
      <c r="AI156" s="860">
        <v>1</v>
      </c>
      <c r="AJ156" s="855">
        <v>0</v>
      </c>
      <c r="AK156" s="857">
        <v>0</v>
      </c>
      <c r="AL156" s="855">
        <v>0</v>
      </c>
      <c r="AM156" s="861">
        <v>0</v>
      </c>
      <c r="AN156" s="1077" t="s">
        <v>658</v>
      </c>
    </row>
    <row r="157" spans="1:40" ht="14.25" customHeight="1">
      <c r="A157" s="644">
        <v>2</v>
      </c>
      <c r="B157" s="279" t="s">
        <v>659</v>
      </c>
      <c r="C157" s="862">
        <v>1</v>
      </c>
      <c r="D157" s="863">
        <v>0</v>
      </c>
      <c r="E157" s="863">
        <v>1</v>
      </c>
      <c r="F157" s="863">
        <v>0</v>
      </c>
      <c r="G157" s="863">
        <v>1</v>
      </c>
      <c r="H157" s="863">
        <v>17</v>
      </c>
      <c r="I157" s="863">
        <v>0</v>
      </c>
      <c r="J157" s="863">
        <v>1</v>
      </c>
      <c r="K157" s="863">
        <v>0</v>
      </c>
      <c r="L157" s="863">
        <v>0</v>
      </c>
      <c r="M157" s="864">
        <v>5</v>
      </c>
      <c r="N157" s="1211">
        <f>SUM(C157:M157)</f>
        <v>26</v>
      </c>
      <c r="O157" s="865">
        <v>1</v>
      </c>
      <c r="P157" s="864">
        <v>0</v>
      </c>
      <c r="Q157" s="865">
        <v>0</v>
      </c>
      <c r="R157" s="863">
        <v>0</v>
      </c>
      <c r="S157" s="863">
        <v>0</v>
      </c>
      <c r="T157" s="863">
        <v>0</v>
      </c>
      <c r="U157" s="863">
        <v>0</v>
      </c>
      <c r="V157" s="863">
        <v>0</v>
      </c>
      <c r="W157" s="863">
        <v>0</v>
      </c>
      <c r="X157" s="864">
        <v>0</v>
      </c>
      <c r="Y157" s="1211">
        <f t="shared" si="17"/>
        <v>1</v>
      </c>
      <c r="Z157" s="865">
        <v>2</v>
      </c>
      <c r="AA157" s="863">
        <v>2</v>
      </c>
      <c r="AB157" s="864">
        <v>1</v>
      </c>
      <c r="AC157" s="865">
        <v>1</v>
      </c>
      <c r="AD157" s="863">
        <v>6</v>
      </c>
      <c r="AE157" s="864">
        <v>1</v>
      </c>
      <c r="AF157" s="865">
        <v>0</v>
      </c>
      <c r="AG157" s="863">
        <v>0</v>
      </c>
      <c r="AH157" s="866">
        <v>0</v>
      </c>
      <c r="AI157" s="867">
        <v>2</v>
      </c>
      <c r="AJ157" s="863">
        <v>0</v>
      </c>
      <c r="AK157" s="865">
        <v>0</v>
      </c>
      <c r="AL157" s="863">
        <v>0</v>
      </c>
      <c r="AM157" s="868">
        <v>0</v>
      </c>
      <c r="AN157" s="279" t="s">
        <v>659</v>
      </c>
    </row>
    <row r="158" spans="1:40" ht="14.25" customHeight="1">
      <c r="A158" s="506"/>
      <c r="B158" s="1049" t="s">
        <v>660</v>
      </c>
      <c r="C158" s="1230">
        <f>SUM(C156:C157)</f>
        <v>2</v>
      </c>
      <c r="D158" s="1231">
        <f t="shared" ref="D158:AM158" si="29">SUM(D156:D157)</f>
        <v>0</v>
      </c>
      <c r="E158" s="1231">
        <f t="shared" si="29"/>
        <v>2</v>
      </c>
      <c r="F158" s="1231">
        <f t="shared" si="29"/>
        <v>1</v>
      </c>
      <c r="G158" s="1231">
        <f t="shared" si="29"/>
        <v>3</v>
      </c>
      <c r="H158" s="1231">
        <f t="shared" si="29"/>
        <v>48</v>
      </c>
      <c r="I158" s="1231">
        <f t="shared" si="29"/>
        <v>0</v>
      </c>
      <c r="J158" s="1231">
        <f t="shared" si="29"/>
        <v>2</v>
      </c>
      <c r="K158" s="1231">
        <f t="shared" si="29"/>
        <v>0</v>
      </c>
      <c r="L158" s="1231">
        <f t="shared" si="29"/>
        <v>1</v>
      </c>
      <c r="M158" s="1232">
        <f t="shared" si="29"/>
        <v>9</v>
      </c>
      <c r="N158" s="1211">
        <f t="shared" si="29"/>
        <v>68</v>
      </c>
      <c r="O158" s="1233">
        <f t="shared" si="29"/>
        <v>2</v>
      </c>
      <c r="P158" s="1232">
        <f t="shared" si="29"/>
        <v>0</v>
      </c>
      <c r="Q158" s="1233">
        <f t="shared" si="29"/>
        <v>0</v>
      </c>
      <c r="R158" s="1231">
        <f t="shared" si="29"/>
        <v>1</v>
      </c>
      <c r="S158" s="1231">
        <f t="shared" si="29"/>
        <v>1</v>
      </c>
      <c r="T158" s="1231">
        <f t="shared" si="29"/>
        <v>0</v>
      </c>
      <c r="U158" s="1231">
        <f t="shared" si="29"/>
        <v>0</v>
      </c>
      <c r="V158" s="1231">
        <f t="shared" si="29"/>
        <v>0</v>
      </c>
      <c r="W158" s="1231">
        <f t="shared" si="29"/>
        <v>1</v>
      </c>
      <c r="X158" s="1232">
        <f t="shared" si="29"/>
        <v>0</v>
      </c>
      <c r="Y158" s="1211">
        <f t="shared" si="17"/>
        <v>5</v>
      </c>
      <c r="Z158" s="1233">
        <f t="shared" si="29"/>
        <v>4</v>
      </c>
      <c r="AA158" s="1231">
        <f t="shared" si="29"/>
        <v>4</v>
      </c>
      <c r="AB158" s="1232">
        <f t="shared" si="29"/>
        <v>2</v>
      </c>
      <c r="AC158" s="1233">
        <f t="shared" si="29"/>
        <v>2</v>
      </c>
      <c r="AD158" s="1231">
        <f t="shared" si="29"/>
        <v>12</v>
      </c>
      <c r="AE158" s="1232">
        <f t="shared" si="29"/>
        <v>2</v>
      </c>
      <c r="AF158" s="1233">
        <f t="shared" si="29"/>
        <v>0</v>
      </c>
      <c r="AG158" s="1231">
        <f t="shared" si="29"/>
        <v>0</v>
      </c>
      <c r="AH158" s="1234">
        <f t="shared" si="29"/>
        <v>0</v>
      </c>
      <c r="AI158" s="1235">
        <f t="shared" si="29"/>
        <v>3</v>
      </c>
      <c r="AJ158" s="1231">
        <f>SUM(AJ156:AJ157)</f>
        <v>0</v>
      </c>
      <c r="AK158" s="1233">
        <f t="shared" si="29"/>
        <v>0</v>
      </c>
      <c r="AL158" s="1231">
        <f t="shared" si="29"/>
        <v>0</v>
      </c>
      <c r="AM158" s="1236">
        <f t="shared" si="29"/>
        <v>0</v>
      </c>
      <c r="AN158" s="1049" t="s">
        <v>660</v>
      </c>
    </row>
    <row r="159" spans="1:40" ht="15.75" customHeight="1">
      <c r="A159" s="506" t="s">
        <v>661</v>
      </c>
      <c r="B159" s="279" t="s">
        <v>662</v>
      </c>
      <c r="C159" s="862">
        <v>1</v>
      </c>
      <c r="D159" s="863">
        <v>0</v>
      </c>
      <c r="E159" s="863">
        <v>1</v>
      </c>
      <c r="F159" s="863">
        <v>1</v>
      </c>
      <c r="G159" s="863">
        <v>2</v>
      </c>
      <c r="H159" s="863">
        <v>31</v>
      </c>
      <c r="I159" s="863">
        <v>0</v>
      </c>
      <c r="J159" s="863">
        <v>1</v>
      </c>
      <c r="K159" s="863">
        <v>0</v>
      </c>
      <c r="L159" s="863">
        <v>1</v>
      </c>
      <c r="M159" s="864">
        <v>5</v>
      </c>
      <c r="N159" s="1211">
        <f>SUM(C159:M159)</f>
        <v>43</v>
      </c>
      <c r="O159" s="865">
        <v>1</v>
      </c>
      <c r="P159" s="864">
        <v>0</v>
      </c>
      <c r="Q159" s="865">
        <v>2</v>
      </c>
      <c r="R159" s="863">
        <v>0</v>
      </c>
      <c r="S159" s="863">
        <v>0</v>
      </c>
      <c r="T159" s="863">
        <v>0</v>
      </c>
      <c r="U159" s="863">
        <v>0</v>
      </c>
      <c r="V159" s="863">
        <v>0</v>
      </c>
      <c r="W159" s="863">
        <v>0</v>
      </c>
      <c r="X159" s="864">
        <v>0</v>
      </c>
      <c r="Y159" s="1211">
        <f t="shared" si="17"/>
        <v>3</v>
      </c>
      <c r="Z159" s="865">
        <v>1</v>
      </c>
      <c r="AA159" s="863">
        <v>1</v>
      </c>
      <c r="AB159" s="864">
        <v>1</v>
      </c>
      <c r="AC159" s="865">
        <v>1</v>
      </c>
      <c r="AD159" s="863">
        <v>6</v>
      </c>
      <c r="AE159" s="864">
        <v>1</v>
      </c>
      <c r="AF159" s="865">
        <v>0</v>
      </c>
      <c r="AG159" s="863">
        <v>0</v>
      </c>
      <c r="AH159" s="866">
        <v>0</v>
      </c>
      <c r="AI159" s="867">
        <v>3</v>
      </c>
      <c r="AJ159" s="863">
        <v>0</v>
      </c>
      <c r="AK159" s="865">
        <v>0</v>
      </c>
      <c r="AL159" s="863">
        <v>0</v>
      </c>
      <c r="AM159" s="868">
        <v>0</v>
      </c>
      <c r="AN159" s="279" t="s">
        <v>662</v>
      </c>
    </row>
    <row r="160" spans="1:40" ht="14.25" customHeight="1">
      <c r="A160" s="1062" t="s">
        <v>663</v>
      </c>
      <c r="B160" s="1077" t="s">
        <v>664</v>
      </c>
      <c r="C160" s="854">
        <v>1</v>
      </c>
      <c r="D160" s="855">
        <v>0</v>
      </c>
      <c r="E160" s="855">
        <v>1</v>
      </c>
      <c r="F160" s="855">
        <v>0</v>
      </c>
      <c r="G160" s="855">
        <v>1</v>
      </c>
      <c r="H160" s="855">
        <v>20</v>
      </c>
      <c r="I160" s="855">
        <v>0</v>
      </c>
      <c r="J160" s="855">
        <v>1</v>
      </c>
      <c r="K160" s="855">
        <v>0</v>
      </c>
      <c r="L160" s="855">
        <v>0</v>
      </c>
      <c r="M160" s="856">
        <v>5</v>
      </c>
      <c r="N160" s="1210">
        <f>SUM(C160:M160)</f>
        <v>29</v>
      </c>
      <c r="O160" s="857">
        <v>1</v>
      </c>
      <c r="P160" s="856">
        <v>1</v>
      </c>
      <c r="Q160" s="857">
        <v>0</v>
      </c>
      <c r="R160" s="855">
        <v>0</v>
      </c>
      <c r="S160" s="855">
        <v>0</v>
      </c>
      <c r="T160" s="855">
        <v>0</v>
      </c>
      <c r="U160" s="855">
        <v>0</v>
      </c>
      <c r="V160" s="855">
        <v>0</v>
      </c>
      <c r="W160" s="855">
        <v>0</v>
      </c>
      <c r="X160" s="856">
        <v>0</v>
      </c>
      <c r="Y160" s="1210">
        <f t="shared" si="17"/>
        <v>2</v>
      </c>
      <c r="Z160" s="857">
        <v>1</v>
      </c>
      <c r="AA160" s="855">
        <v>1</v>
      </c>
      <c r="AB160" s="856">
        <v>1</v>
      </c>
      <c r="AC160" s="857">
        <v>1</v>
      </c>
      <c r="AD160" s="855">
        <v>6</v>
      </c>
      <c r="AE160" s="856">
        <v>1</v>
      </c>
      <c r="AF160" s="857">
        <v>0</v>
      </c>
      <c r="AG160" s="855">
        <v>0</v>
      </c>
      <c r="AH160" s="859">
        <v>0</v>
      </c>
      <c r="AI160" s="860">
        <v>3</v>
      </c>
      <c r="AJ160" s="855">
        <v>0</v>
      </c>
      <c r="AK160" s="857">
        <v>0</v>
      </c>
      <c r="AL160" s="855">
        <v>0</v>
      </c>
      <c r="AM160" s="861">
        <v>0</v>
      </c>
      <c r="AN160" s="1077" t="s">
        <v>664</v>
      </c>
    </row>
    <row r="161" spans="1:40" ht="14.25" customHeight="1">
      <c r="A161" s="644">
        <v>4</v>
      </c>
      <c r="B161" s="1077" t="s">
        <v>665</v>
      </c>
      <c r="C161" s="854">
        <v>1</v>
      </c>
      <c r="D161" s="855">
        <v>0</v>
      </c>
      <c r="E161" s="855">
        <v>1</v>
      </c>
      <c r="F161" s="855">
        <v>0</v>
      </c>
      <c r="G161" s="855">
        <v>2</v>
      </c>
      <c r="H161" s="855">
        <v>27</v>
      </c>
      <c r="I161" s="855">
        <v>0</v>
      </c>
      <c r="J161" s="855">
        <v>1</v>
      </c>
      <c r="K161" s="855">
        <v>0</v>
      </c>
      <c r="L161" s="855">
        <v>1</v>
      </c>
      <c r="M161" s="856">
        <v>3</v>
      </c>
      <c r="N161" s="1210">
        <f>SUM(C161:M161)</f>
        <v>36</v>
      </c>
      <c r="O161" s="857">
        <v>2</v>
      </c>
      <c r="P161" s="856">
        <v>0</v>
      </c>
      <c r="Q161" s="857">
        <v>0</v>
      </c>
      <c r="R161" s="855">
        <v>0</v>
      </c>
      <c r="S161" s="855">
        <v>0</v>
      </c>
      <c r="T161" s="855">
        <v>0</v>
      </c>
      <c r="U161" s="855">
        <v>0</v>
      </c>
      <c r="V161" s="855">
        <v>0</v>
      </c>
      <c r="W161" s="855">
        <v>0</v>
      </c>
      <c r="X161" s="856">
        <v>0</v>
      </c>
      <c r="Y161" s="1210">
        <f t="shared" si="17"/>
        <v>2</v>
      </c>
      <c r="Z161" s="857">
        <v>1</v>
      </c>
      <c r="AA161" s="855">
        <v>1</v>
      </c>
      <c r="AB161" s="856">
        <v>1</v>
      </c>
      <c r="AC161" s="857">
        <v>1</v>
      </c>
      <c r="AD161" s="855">
        <v>6</v>
      </c>
      <c r="AE161" s="856">
        <v>1</v>
      </c>
      <c r="AF161" s="857">
        <v>0</v>
      </c>
      <c r="AG161" s="855">
        <v>0</v>
      </c>
      <c r="AH161" s="859">
        <v>0</v>
      </c>
      <c r="AI161" s="860">
        <v>0</v>
      </c>
      <c r="AJ161" s="855">
        <v>0</v>
      </c>
      <c r="AK161" s="857">
        <v>0</v>
      </c>
      <c r="AL161" s="855">
        <v>0</v>
      </c>
      <c r="AM161" s="861">
        <v>0</v>
      </c>
      <c r="AN161" s="1077" t="s">
        <v>665</v>
      </c>
    </row>
    <row r="162" spans="1:40" ht="14.25" customHeight="1">
      <c r="A162" s="1062"/>
      <c r="B162" s="1077" t="s">
        <v>666</v>
      </c>
      <c r="C162" s="854">
        <v>1</v>
      </c>
      <c r="D162" s="855">
        <v>0</v>
      </c>
      <c r="E162" s="855">
        <v>1</v>
      </c>
      <c r="F162" s="855">
        <v>0</v>
      </c>
      <c r="G162" s="855">
        <v>0</v>
      </c>
      <c r="H162" s="855">
        <v>10</v>
      </c>
      <c r="I162" s="855">
        <v>0</v>
      </c>
      <c r="J162" s="855">
        <v>1</v>
      </c>
      <c r="K162" s="855">
        <v>0</v>
      </c>
      <c r="L162" s="855">
        <v>1</v>
      </c>
      <c r="M162" s="856">
        <v>1</v>
      </c>
      <c r="N162" s="1210">
        <f>SUM(C162:M162)</f>
        <v>15</v>
      </c>
      <c r="O162" s="857">
        <v>1</v>
      </c>
      <c r="P162" s="856">
        <v>0</v>
      </c>
      <c r="Q162" s="857">
        <v>0</v>
      </c>
      <c r="R162" s="855">
        <v>0</v>
      </c>
      <c r="S162" s="855">
        <v>0</v>
      </c>
      <c r="T162" s="855">
        <v>0</v>
      </c>
      <c r="U162" s="855">
        <v>0</v>
      </c>
      <c r="V162" s="855">
        <v>0</v>
      </c>
      <c r="W162" s="855">
        <v>0</v>
      </c>
      <c r="X162" s="856">
        <v>0</v>
      </c>
      <c r="Y162" s="1210">
        <f t="shared" si="17"/>
        <v>1</v>
      </c>
      <c r="Z162" s="857">
        <v>1</v>
      </c>
      <c r="AA162" s="855">
        <v>1</v>
      </c>
      <c r="AB162" s="856">
        <v>1</v>
      </c>
      <c r="AC162" s="857">
        <v>1</v>
      </c>
      <c r="AD162" s="855">
        <v>6</v>
      </c>
      <c r="AE162" s="856">
        <v>1</v>
      </c>
      <c r="AF162" s="857">
        <v>0</v>
      </c>
      <c r="AG162" s="855">
        <v>0</v>
      </c>
      <c r="AH162" s="859">
        <v>0</v>
      </c>
      <c r="AI162" s="860">
        <v>1</v>
      </c>
      <c r="AJ162" s="855">
        <v>0</v>
      </c>
      <c r="AK162" s="857">
        <v>0</v>
      </c>
      <c r="AL162" s="855">
        <v>0</v>
      </c>
      <c r="AM162" s="861">
        <v>0</v>
      </c>
      <c r="AN162" s="1077" t="s">
        <v>666</v>
      </c>
    </row>
    <row r="163" spans="1:40" ht="14.25" customHeight="1">
      <c r="A163" s="1062"/>
      <c r="B163" s="279" t="s">
        <v>667</v>
      </c>
      <c r="C163" s="862">
        <v>1</v>
      </c>
      <c r="D163" s="863">
        <v>0</v>
      </c>
      <c r="E163" s="863">
        <v>1</v>
      </c>
      <c r="F163" s="863">
        <v>0</v>
      </c>
      <c r="G163" s="863">
        <v>1</v>
      </c>
      <c r="H163" s="863">
        <v>9</v>
      </c>
      <c r="I163" s="863">
        <v>0</v>
      </c>
      <c r="J163" s="863">
        <v>1</v>
      </c>
      <c r="K163" s="863">
        <v>1</v>
      </c>
      <c r="L163" s="863">
        <v>0</v>
      </c>
      <c r="M163" s="864">
        <v>2</v>
      </c>
      <c r="N163" s="1211">
        <f>SUM(C163:M163)</f>
        <v>16</v>
      </c>
      <c r="O163" s="865">
        <v>1</v>
      </c>
      <c r="P163" s="864">
        <v>0</v>
      </c>
      <c r="Q163" s="865">
        <v>0</v>
      </c>
      <c r="R163" s="863">
        <v>0</v>
      </c>
      <c r="S163" s="863">
        <v>0</v>
      </c>
      <c r="T163" s="863">
        <v>0</v>
      </c>
      <c r="U163" s="863">
        <v>0</v>
      </c>
      <c r="V163" s="863">
        <v>0</v>
      </c>
      <c r="W163" s="863">
        <v>0</v>
      </c>
      <c r="X163" s="864">
        <v>0</v>
      </c>
      <c r="Y163" s="1211">
        <f t="shared" si="17"/>
        <v>1</v>
      </c>
      <c r="Z163" s="865">
        <v>1</v>
      </c>
      <c r="AA163" s="863">
        <v>1</v>
      </c>
      <c r="AB163" s="864">
        <v>1</v>
      </c>
      <c r="AC163" s="865">
        <v>1</v>
      </c>
      <c r="AD163" s="863">
        <v>6</v>
      </c>
      <c r="AE163" s="864">
        <v>1</v>
      </c>
      <c r="AF163" s="865">
        <v>0</v>
      </c>
      <c r="AG163" s="863">
        <v>0</v>
      </c>
      <c r="AH163" s="866">
        <v>0</v>
      </c>
      <c r="AI163" s="867">
        <v>0</v>
      </c>
      <c r="AJ163" s="863">
        <v>0</v>
      </c>
      <c r="AK163" s="865">
        <v>0</v>
      </c>
      <c r="AL163" s="863">
        <v>0</v>
      </c>
      <c r="AM163" s="868">
        <v>0</v>
      </c>
      <c r="AN163" s="279" t="s">
        <v>667</v>
      </c>
    </row>
    <row r="164" spans="1:40" ht="14.25" customHeight="1">
      <c r="A164" s="506"/>
      <c r="B164" s="1049" t="s">
        <v>668</v>
      </c>
      <c r="C164" s="1230">
        <f>SUM(C160:C163)</f>
        <v>4</v>
      </c>
      <c r="D164" s="1231">
        <f t="shared" ref="D164:AM164" si="30">SUM(D160:D163)</f>
        <v>0</v>
      </c>
      <c r="E164" s="1231">
        <f t="shared" si="30"/>
        <v>4</v>
      </c>
      <c r="F164" s="1231">
        <f t="shared" si="30"/>
        <v>0</v>
      </c>
      <c r="G164" s="1231">
        <f t="shared" si="30"/>
        <v>4</v>
      </c>
      <c r="H164" s="1231">
        <f t="shared" si="30"/>
        <v>66</v>
      </c>
      <c r="I164" s="1231">
        <f t="shared" si="30"/>
        <v>0</v>
      </c>
      <c r="J164" s="1231">
        <f t="shared" si="30"/>
        <v>4</v>
      </c>
      <c r="K164" s="1231">
        <f t="shared" si="30"/>
        <v>1</v>
      </c>
      <c r="L164" s="1231">
        <f t="shared" si="30"/>
        <v>2</v>
      </c>
      <c r="M164" s="1232">
        <f t="shared" si="30"/>
        <v>11</v>
      </c>
      <c r="N164" s="1211">
        <f t="shared" si="30"/>
        <v>96</v>
      </c>
      <c r="O164" s="1233">
        <f t="shared" si="30"/>
        <v>5</v>
      </c>
      <c r="P164" s="1232">
        <f t="shared" si="30"/>
        <v>1</v>
      </c>
      <c r="Q164" s="1233">
        <f t="shared" si="30"/>
        <v>0</v>
      </c>
      <c r="R164" s="1231">
        <f t="shared" si="30"/>
        <v>0</v>
      </c>
      <c r="S164" s="1231">
        <f t="shared" si="30"/>
        <v>0</v>
      </c>
      <c r="T164" s="1231">
        <f t="shared" si="30"/>
        <v>0</v>
      </c>
      <c r="U164" s="1231">
        <f t="shared" si="30"/>
        <v>0</v>
      </c>
      <c r="V164" s="1231">
        <f t="shared" si="30"/>
        <v>0</v>
      </c>
      <c r="W164" s="1231">
        <f t="shared" si="30"/>
        <v>0</v>
      </c>
      <c r="X164" s="1232">
        <f t="shared" si="30"/>
        <v>0</v>
      </c>
      <c r="Y164" s="1211">
        <f t="shared" si="17"/>
        <v>6</v>
      </c>
      <c r="Z164" s="1233">
        <f t="shared" si="30"/>
        <v>4</v>
      </c>
      <c r="AA164" s="1231">
        <f t="shared" si="30"/>
        <v>4</v>
      </c>
      <c r="AB164" s="1232">
        <f t="shared" si="30"/>
        <v>4</v>
      </c>
      <c r="AC164" s="1233">
        <f t="shared" si="30"/>
        <v>4</v>
      </c>
      <c r="AD164" s="1231">
        <f t="shared" si="30"/>
        <v>24</v>
      </c>
      <c r="AE164" s="1232">
        <f t="shared" si="30"/>
        <v>4</v>
      </c>
      <c r="AF164" s="1233">
        <f t="shared" si="30"/>
        <v>0</v>
      </c>
      <c r="AG164" s="1231">
        <f t="shared" si="30"/>
        <v>0</v>
      </c>
      <c r="AH164" s="1234">
        <f t="shared" si="30"/>
        <v>0</v>
      </c>
      <c r="AI164" s="1235">
        <f t="shared" si="30"/>
        <v>4</v>
      </c>
      <c r="AJ164" s="1231">
        <f>SUM(AJ160:AJ163)</f>
        <v>0</v>
      </c>
      <c r="AK164" s="1233">
        <f t="shared" si="30"/>
        <v>0</v>
      </c>
      <c r="AL164" s="1231">
        <f t="shared" si="30"/>
        <v>0</v>
      </c>
      <c r="AM164" s="1236">
        <f t="shared" si="30"/>
        <v>0</v>
      </c>
      <c r="AN164" s="1049" t="s">
        <v>668</v>
      </c>
    </row>
    <row r="165" spans="1:40" ht="14.25" customHeight="1" thickBot="1">
      <c r="A165" s="646" t="s">
        <v>669</v>
      </c>
      <c r="B165" s="647"/>
      <c r="C165" s="1212">
        <f>SUM(C158,C159,C164)</f>
        <v>7</v>
      </c>
      <c r="D165" s="1213">
        <f t="shared" ref="D165:AM165" si="31">SUM(D158,D159,D164)</f>
        <v>0</v>
      </c>
      <c r="E165" s="1213">
        <f t="shared" si="31"/>
        <v>7</v>
      </c>
      <c r="F165" s="1213">
        <f t="shared" si="31"/>
        <v>2</v>
      </c>
      <c r="G165" s="1213">
        <f t="shared" si="31"/>
        <v>9</v>
      </c>
      <c r="H165" s="1213">
        <f t="shared" si="31"/>
        <v>145</v>
      </c>
      <c r="I165" s="1213">
        <f t="shared" si="31"/>
        <v>0</v>
      </c>
      <c r="J165" s="1213">
        <f t="shared" si="31"/>
        <v>7</v>
      </c>
      <c r="K165" s="1213">
        <f t="shared" si="31"/>
        <v>1</v>
      </c>
      <c r="L165" s="1213">
        <f t="shared" si="31"/>
        <v>4</v>
      </c>
      <c r="M165" s="1214">
        <f>SUM(M158,M159,M164)</f>
        <v>25</v>
      </c>
      <c r="N165" s="1215">
        <f t="shared" si="31"/>
        <v>207</v>
      </c>
      <c r="O165" s="1216">
        <f t="shared" si="31"/>
        <v>8</v>
      </c>
      <c r="P165" s="1214">
        <f t="shared" si="31"/>
        <v>1</v>
      </c>
      <c r="Q165" s="1216">
        <f t="shared" si="31"/>
        <v>2</v>
      </c>
      <c r="R165" s="1213">
        <f t="shared" si="31"/>
        <v>1</v>
      </c>
      <c r="S165" s="1213">
        <f t="shared" si="31"/>
        <v>1</v>
      </c>
      <c r="T165" s="1213">
        <f t="shared" si="31"/>
        <v>0</v>
      </c>
      <c r="U165" s="1213">
        <f t="shared" si="31"/>
        <v>0</v>
      </c>
      <c r="V165" s="1213">
        <f t="shared" si="31"/>
        <v>0</v>
      </c>
      <c r="W165" s="1213">
        <f t="shared" si="31"/>
        <v>1</v>
      </c>
      <c r="X165" s="1214">
        <f t="shared" si="31"/>
        <v>0</v>
      </c>
      <c r="Y165" s="1215">
        <f t="shared" si="17"/>
        <v>14</v>
      </c>
      <c r="Z165" s="1216">
        <f t="shared" si="31"/>
        <v>9</v>
      </c>
      <c r="AA165" s="1213">
        <f t="shared" si="31"/>
        <v>9</v>
      </c>
      <c r="AB165" s="1214">
        <f t="shared" si="31"/>
        <v>7</v>
      </c>
      <c r="AC165" s="1216">
        <f t="shared" si="31"/>
        <v>7</v>
      </c>
      <c r="AD165" s="1213">
        <f t="shared" si="31"/>
        <v>42</v>
      </c>
      <c r="AE165" s="1214">
        <f t="shared" si="31"/>
        <v>7</v>
      </c>
      <c r="AF165" s="1216">
        <f t="shared" si="31"/>
        <v>0</v>
      </c>
      <c r="AG165" s="1213">
        <f t="shared" si="31"/>
        <v>0</v>
      </c>
      <c r="AH165" s="1219">
        <f t="shared" si="31"/>
        <v>0</v>
      </c>
      <c r="AI165" s="1220">
        <f t="shared" si="31"/>
        <v>10</v>
      </c>
      <c r="AJ165" s="1213">
        <f>SUM(AJ158,AJ159,AJ164)</f>
        <v>0</v>
      </c>
      <c r="AK165" s="1216">
        <f t="shared" si="31"/>
        <v>0</v>
      </c>
      <c r="AL165" s="1213">
        <f t="shared" si="31"/>
        <v>0</v>
      </c>
      <c r="AM165" s="1221">
        <f t="shared" si="31"/>
        <v>0</v>
      </c>
      <c r="AN165" s="1067" t="s">
        <v>669</v>
      </c>
    </row>
    <row r="166" spans="1:40" ht="14.25" customHeight="1">
      <c r="A166" s="1062" t="s">
        <v>670</v>
      </c>
      <c r="B166" s="1069" t="s">
        <v>671</v>
      </c>
      <c r="C166" s="854">
        <v>1</v>
      </c>
      <c r="D166" s="855">
        <v>0</v>
      </c>
      <c r="E166" s="855">
        <v>1</v>
      </c>
      <c r="F166" s="855">
        <v>0</v>
      </c>
      <c r="G166" s="855">
        <v>1</v>
      </c>
      <c r="H166" s="855">
        <v>8</v>
      </c>
      <c r="I166" s="855">
        <v>0</v>
      </c>
      <c r="J166" s="855">
        <v>1</v>
      </c>
      <c r="K166" s="855">
        <v>0</v>
      </c>
      <c r="L166" s="855">
        <v>0</v>
      </c>
      <c r="M166" s="856">
        <v>0</v>
      </c>
      <c r="N166" s="1210">
        <f>SUM(C166:M166)</f>
        <v>12</v>
      </c>
      <c r="O166" s="857">
        <v>1</v>
      </c>
      <c r="P166" s="856">
        <v>0</v>
      </c>
      <c r="Q166" s="857">
        <v>0</v>
      </c>
      <c r="R166" s="855">
        <v>0</v>
      </c>
      <c r="S166" s="855">
        <v>1</v>
      </c>
      <c r="T166" s="855">
        <v>0</v>
      </c>
      <c r="U166" s="855">
        <v>0</v>
      </c>
      <c r="V166" s="855">
        <v>0</v>
      </c>
      <c r="W166" s="855">
        <v>1</v>
      </c>
      <c r="X166" s="856">
        <v>3</v>
      </c>
      <c r="Y166" s="1210">
        <f t="shared" si="17"/>
        <v>6</v>
      </c>
      <c r="Z166" s="857">
        <v>1</v>
      </c>
      <c r="AA166" s="855">
        <v>1</v>
      </c>
      <c r="AB166" s="856">
        <v>1</v>
      </c>
      <c r="AC166" s="857">
        <v>1</v>
      </c>
      <c r="AD166" s="855">
        <v>0</v>
      </c>
      <c r="AE166" s="856">
        <v>1</v>
      </c>
      <c r="AF166" s="857">
        <v>0</v>
      </c>
      <c r="AG166" s="855">
        <v>0</v>
      </c>
      <c r="AH166" s="859">
        <v>0</v>
      </c>
      <c r="AI166" s="860">
        <v>0</v>
      </c>
      <c r="AJ166" s="855">
        <v>0</v>
      </c>
      <c r="AK166" s="857">
        <v>0</v>
      </c>
      <c r="AL166" s="855">
        <v>0</v>
      </c>
      <c r="AM166" s="861">
        <v>0</v>
      </c>
      <c r="AN166" s="1077" t="s">
        <v>671</v>
      </c>
    </row>
    <row r="167" spans="1:40" ht="14.25" customHeight="1">
      <c r="A167" s="644">
        <v>4</v>
      </c>
      <c r="B167" s="1077" t="s">
        <v>672</v>
      </c>
      <c r="C167" s="854">
        <v>1</v>
      </c>
      <c r="D167" s="855">
        <v>0</v>
      </c>
      <c r="E167" s="855">
        <v>1</v>
      </c>
      <c r="F167" s="855">
        <v>1</v>
      </c>
      <c r="G167" s="855">
        <v>1</v>
      </c>
      <c r="H167" s="855">
        <v>24</v>
      </c>
      <c r="I167" s="855">
        <v>0</v>
      </c>
      <c r="J167" s="855">
        <v>1</v>
      </c>
      <c r="K167" s="855">
        <v>0</v>
      </c>
      <c r="L167" s="855">
        <v>1</v>
      </c>
      <c r="M167" s="856">
        <v>4</v>
      </c>
      <c r="N167" s="1210">
        <f>SUM(C167:M167)</f>
        <v>34</v>
      </c>
      <c r="O167" s="857">
        <v>1</v>
      </c>
      <c r="P167" s="856">
        <v>0</v>
      </c>
      <c r="Q167" s="857">
        <v>0</v>
      </c>
      <c r="R167" s="855">
        <v>0</v>
      </c>
      <c r="S167" s="855">
        <v>1</v>
      </c>
      <c r="T167" s="855">
        <v>0</v>
      </c>
      <c r="U167" s="855">
        <v>0</v>
      </c>
      <c r="V167" s="855">
        <v>8</v>
      </c>
      <c r="W167" s="855">
        <v>1</v>
      </c>
      <c r="X167" s="856">
        <v>5</v>
      </c>
      <c r="Y167" s="1210">
        <f t="shared" si="17"/>
        <v>16</v>
      </c>
      <c r="Z167" s="857">
        <v>1</v>
      </c>
      <c r="AA167" s="855">
        <v>1</v>
      </c>
      <c r="AB167" s="856">
        <v>1</v>
      </c>
      <c r="AC167" s="857">
        <v>1</v>
      </c>
      <c r="AD167" s="855">
        <v>6</v>
      </c>
      <c r="AE167" s="856">
        <v>1</v>
      </c>
      <c r="AF167" s="857">
        <v>0</v>
      </c>
      <c r="AG167" s="855">
        <v>0</v>
      </c>
      <c r="AH167" s="859">
        <v>0</v>
      </c>
      <c r="AI167" s="860">
        <v>0</v>
      </c>
      <c r="AJ167" s="855">
        <v>0</v>
      </c>
      <c r="AK167" s="857">
        <v>0</v>
      </c>
      <c r="AL167" s="855">
        <v>0</v>
      </c>
      <c r="AM167" s="861">
        <v>0</v>
      </c>
      <c r="AN167" s="1077" t="s">
        <v>672</v>
      </c>
    </row>
    <row r="168" spans="1:40" ht="14.25" customHeight="1">
      <c r="A168" s="1062"/>
      <c r="B168" s="1077" t="s">
        <v>673</v>
      </c>
      <c r="C168" s="854">
        <v>1</v>
      </c>
      <c r="D168" s="855">
        <v>0</v>
      </c>
      <c r="E168" s="855">
        <v>1</v>
      </c>
      <c r="F168" s="855">
        <v>0</v>
      </c>
      <c r="G168" s="855">
        <v>1</v>
      </c>
      <c r="H168" s="855">
        <v>13</v>
      </c>
      <c r="I168" s="855">
        <v>0</v>
      </c>
      <c r="J168" s="855">
        <v>0</v>
      </c>
      <c r="K168" s="855">
        <v>1</v>
      </c>
      <c r="L168" s="855">
        <v>0</v>
      </c>
      <c r="M168" s="856">
        <v>2</v>
      </c>
      <c r="N168" s="1210">
        <f>SUM(C168:M168)</f>
        <v>19</v>
      </c>
      <c r="O168" s="857">
        <v>1</v>
      </c>
      <c r="P168" s="856">
        <v>0</v>
      </c>
      <c r="Q168" s="857">
        <v>0</v>
      </c>
      <c r="R168" s="855">
        <v>0</v>
      </c>
      <c r="S168" s="855">
        <v>1</v>
      </c>
      <c r="T168" s="855">
        <v>0</v>
      </c>
      <c r="U168" s="855">
        <v>0</v>
      </c>
      <c r="V168" s="855">
        <v>0</v>
      </c>
      <c r="W168" s="855">
        <v>1</v>
      </c>
      <c r="X168" s="856">
        <v>3</v>
      </c>
      <c r="Y168" s="1210">
        <f t="shared" si="17"/>
        <v>6</v>
      </c>
      <c r="Z168" s="857">
        <v>1</v>
      </c>
      <c r="AA168" s="855">
        <v>1</v>
      </c>
      <c r="AB168" s="856">
        <v>1</v>
      </c>
      <c r="AC168" s="857">
        <v>1</v>
      </c>
      <c r="AD168" s="855">
        <v>0</v>
      </c>
      <c r="AE168" s="856">
        <v>1</v>
      </c>
      <c r="AF168" s="857">
        <v>0</v>
      </c>
      <c r="AG168" s="855">
        <v>0</v>
      </c>
      <c r="AH168" s="859">
        <v>0</v>
      </c>
      <c r="AI168" s="860">
        <v>1</v>
      </c>
      <c r="AJ168" s="855">
        <v>0</v>
      </c>
      <c r="AK168" s="857">
        <v>0</v>
      </c>
      <c r="AL168" s="855">
        <v>0</v>
      </c>
      <c r="AM168" s="861">
        <v>0</v>
      </c>
      <c r="AN168" s="1077" t="s">
        <v>673</v>
      </c>
    </row>
    <row r="169" spans="1:40" ht="14.25" customHeight="1">
      <c r="A169" s="1062"/>
      <c r="B169" s="279" t="s">
        <v>674</v>
      </c>
      <c r="C169" s="862">
        <v>1</v>
      </c>
      <c r="D169" s="863">
        <v>0</v>
      </c>
      <c r="E169" s="863">
        <v>1</v>
      </c>
      <c r="F169" s="863">
        <v>0</v>
      </c>
      <c r="G169" s="863">
        <v>0</v>
      </c>
      <c r="H169" s="863">
        <v>16</v>
      </c>
      <c r="I169" s="863">
        <v>0</v>
      </c>
      <c r="J169" s="863">
        <v>1</v>
      </c>
      <c r="K169" s="863">
        <v>0</v>
      </c>
      <c r="L169" s="863">
        <v>0</v>
      </c>
      <c r="M169" s="864">
        <v>1</v>
      </c>
      <c r="N169" s="1211">
        <f>SUM(C169:M169)</f>
        <v>20</v>
      </c>
      <c r="O169" s="865">
        <v>1</v>
      </c>
      <c r="P169" s="864">
        <v>0</v>
      </c>
      <c r="Q169" s="865">
        <v>0</v>
      </c>
      <c r="R169" s="863">
        <v>0</v>
      </c>
      <c r="S169" s="863">
        <v>1</v>
      </c>
      <c r="T169" s="863">
        <v>0</v>
      </c>
      <c r="U169" s="863">
        <v>0</v>
      </c>
      <c r="V169" s="863">
        <v>0</v>
      </c>
      <c r="W169" s="863">
        <v>1</v>
      </c>
      <c r="X169" s="864">
        <v>3</v>
      </c>
      <c r="Y169" s="1211">
        <f t="shared" si="17"/>
        <v>6</v>
      </c>
      <c r="Z169" s="865">
        <v>1</v>
      </c>
      <c r="AA169" s="863">
        <v>1</v>
      </c>
      <c r="AB169" s="864">
        <v>1</v>
      </c>
      <c r="AC169" s="865">
        <v>1</v>
      </c>
      <c r="AD169" s="863">
        <v>6</v>
      </c>
      <c r="AE169" s="864">
        <v>1</v>
      </c>
      <c r="AF169" s="865">
        <v>0</v>
      </c>
      <c r="AG169" s="863">
        <v>0</v>
      </c>
      <c r="AH169" s="866">
        <v>0</v>
      </c>
      <c r="AI169" s="867">
        <v>0</v>
      </c>
      <c r="AJ169" s="863">
        <v>0</v>
      </c>
      <c r="AK169" s="865">
        <v>0</v>
      </c>
      <c r="AL169" s="863">
        <v>0</v>
      </c>
      <c r="AM169" s="868">
        <v>0</v>
      </c>
      <c r="AN169" s="279" t="s">
        <v>674</v>
      </c>
    </row>
    <row r="170" spans="1:40" ht="14.25" customHeight="1" thickBot="1">
      <c r="A170" s="646" t="s">
        <v>675</v>
      </c>
      <c r="B170" s="647"/>
      <c r="C170" s="1212">
        <f>SUM(C166:C169)</f>
        <v>4</v>
      </c>
      <c r="D170" s="1213">
        <f t="shared" ref="D170:AM170" si="32">SUM(D166:D169)</f>
        <v>0</v>
      </c>
      <c r="E170" s="1213">
        <f t="shared" si="32"/>
        <v>4</v>
      </c>
      <c r="F170" s="1213">
        <f t="shared" si="32"/>
        <v>1</v>
      </c>
      <c r="G170" s="1213">
        <f t="shared" si="32"/>
        <v>3</v>
      </c>
      <c r="H170" s="1213">
        <f t="shared" si="32"/>
        <v>61</v>
      </c>
      <c r="I170" s="1213">
        <f t="shared" si="32"/>
        <v>0</v>
      </c>
      <c r="J170" s="1213">
        <f t="shared" si="32"/>
        <v>3</v>
      </c>
      <c r="K170" s="1213">
        <f t="shared" si="32"/>
        <v>1</v>
      </c>
      <c r="L170" s="1213">
        <f t="shared" si="32"/>
        <v>1</v>
      </c>
      <c r="M170" s="1214">
        <f t="shared" si="32"/>
        <v>7</v>
      </c>
      <c r="N170" s="1215">
        <f t="shared" si="32"/>
        <v>85</v>
      </c>
      <c r="O170" s="1216">
        <f t="shared" si="32"/>
        <v>4</v>
      </c>
      <c r="P170" s="1214">
        <f t="shared" si="32"/>
        <v>0</v>
      </c>
      <c r="Q170" s="1216">
        <f t="shared" si="32"/>
        <v>0</v>
      </c>
      <c r="R170" s="1213">
        <f t="shared" si="32"/>
        <v>0</v>
      </c>
      <c r="S170" s="1213">
        <f t="shared" si="32"/>
        <v>4</v>
      </c>
      <c r="T170" s="1213">
        <f t="shared" si="32"/>
        <v>0</v>
      </c>
      <c r="U170" s="1213">
        <f t="shared" si="32"/>
        <v>0</v>
      </c>
      <c r="V170" s="1213">
        <f t="shared" si="32"/>
        <v>8</v>
      </c>
      <c r="W170" s="1213">
        <f t="shared" si="32"/>
        <v>4</v>
      </c>
      <c r="X170" s="1214">
        <f t="shared" si="32"/>
        <v>14</v>
      </c>
      <c r="Y170" s="1215">
        <f t="shared" si="17"/>
        <v>34</v>
      </c>
      <c r="Z170" s="1216">
        <f t="shared" si="32"/>
        <v>4</v>
      </c>
      <c r="AA170" s="1213">
        <f t="shared" si="32"/>
        <v>4</v>
      </c>
      <c r="AB170" s="1214">
        <f t="shared" si="32"/>
        <v>4</v>
      </c>
      <c r="AC170" s="1216">
        <f t="shared" si="32"/>
        <v>4</v>
      </c>
      <c r="AD170" s="1213">
        <f t="shared" si="32"/>
        <v>12</v>
      </c>
      <c r="AE170" s="1214">
        <f t="shared" si="32"/>
        <v>4</v>
      </c>
      <c r="AF170" s="1216">
        <f t="shared" si="32"/>
        <v>0</v>
      </c>
      <c r="AG170" s="1213">
        <f t="shared" si="32"/>
        <v>0</v>
      </c>
      <c r="AH170" s="1219">
        <f t="shared" si="32"/>
        <v>0</v>
      </c>
      <c r="AI170" s="1220">
        <f t="shared" si="32"/>
        <v>1</v>
      </c>
      <c r="AJ170" s="1213">
        <f>SUM(AJ166:AJ169)</f>
        <v>0</v>
      </c>
      <c r="AK170" s="1216">
        <f t="shared" si="32"/>
        <v>0</v>
      </c>
      <c r="AL170" s="1213">
        <f t="shared" si="32"/>
        <v>0</v>
      </c>
      <c r="AM170" s="1221">
        <f t="shared" si="32"/>
        <v>0</v>
      </c>
      <c r="AN170" s="1067" t="s">
        <v>675</v>
      </c>
    </row>
    <row r="171" spans="1:40" ht="14.25" customHeight="1">
      <c r="A171" s="10" t="s">
        <v>676</v>
      </c>
      <c r="B171" s="193" t="s">
        <v>677</v>
      </c>
      <c r="C171" s="897">
        <v>1</v>
      </c>
      <c r="D171" s="898">
        <v>0</v>
      </c>
      <c r="E171" s="898">
        <v>1</v>
      </c>
      <c r="F171" s="898">
        <v>1</v>
      </c>
      <c r="G171" s="898">
        <v>1</v>
      </c>
      <c r="H171" s="898">
        <v>29</v>
      </c>
      <c r="I171" s="898">
        <v>0</v>
      </c>
      <c r="J171" s="898">
        <v>1</v>
      </c>
      <c r="K171" s="898">
        <v>0</v>
      </c>
      <c r="L171" s="898">
        <v>1</v>
      </c>
      <c r="M171" s="899">
        <v>3</v>
      </c>
      <c r="N171" s="1237">
        <f>SUM(C171:M171)</f>
        <v>38</v>
      </c>
      <c r="O171" s="900">
        <v>1</v>
      </c>
      <c r="P171" s="899">
        <v>0</v>
      </c>
      <c r="Q171" s="900">
        <v>0</v>
      </c>
      <c r="R171" s="898">
        <v>1</v>
      </c>
      <c r="S171" s="898">
        <v>1</v>
      </c>
      <c r="T171" s="898">
        <v>0</v>
      </c>
      <c r="U171" s="898">
        <v>0</v>
      </c>
      <c r="V171" s="898">
        <v>0</v>
      </c>
      <c r="W171" s="898">
        <v>1</v>
      </c>
      <c r="X171" s="899">
        <v>8</v>
      </c>
      <c r="Y171" s="1237">
        <f t="shared" si="17"/>
        <v>12</v>
      </c>
      <c r="Z171" s="900">
        <v>1</v>
      </c>
      <c r="AA171" s="898">
        <v>1</v>
      </c>
      <c r="AB171" s="899">
        <v>1</v>
      </c>
      <c r="AC171" s="900">
        <v>1</v>
      </c>
      <c r="AD171" s="898">
        <v>6</v>
      </c>
      <c r="AE171" s="899">
        <v>1</v>
      </c>
      <c r="AF171" s="900">
        <v>1</v>
      </c>
      <c r="AG171" s="898">
        <v>0</v>
      </c>
      <c r="AH171" s="901">
        <v>0</v>
      </c>
      <c r="AI171" s="902">
        <v>1</v>
      </c>
      <c r="AJ171" s="898">
        <v>0</v>
      </c>
      <c r="AK171" s="900">
        <v>0</v>
      </c>
      <c r="AL171" s="898">
        <v>0</v>
      </c>
      <c r="AM171" s="903">
        <v>0</v>
      </c>
      <c r="AN171" s="193" t="s">
        <v>677</v>
      </c>
    </row>
    <row r="172" spans="1:40" ht="14.25" customHeight="1">
      <c r="A172" s="1062" t="s">
        <v>678</v>
      </c>
      <c r="B172" s="1077" t="s">
        <v>679</v>
      </c>
      <c r="C172" s="854">
        <v>1</v>
      </c>
      <c r="D172" s="855">
        <v>0</v>
      </c>
      <c r="E172" s="855">
        <v>1</v>
      </c>
      <c r="F172" s="855">
        <v>0</v>
      </c>
      <c r="G172" s="855">
        <v>1</v>
      </c>
      <c r="H172" s="855">
        <v>11</v>
      </c>
      <c r="I172" s="855">
        <v>0</v>
      </c>
      <c r="J172" s="855">
        <v>1</v>
      </c>
      <c r="K172" s="855">
        <v>0</v>
      </c>
      <c r="L172" s="855">
        <v>0</v>
      </c>
      <c r="M172" s="856">
        <v>0</v>
      </c>
      <c r="N172" s="1210">
        <f>SUM(C172:M172)</f>
        <v>15</v>
      </c>
      <c r="O172" s="857">
        <v>1</v>
      </c>
      <c r="P172" s="856">
        <v>0</v>
      </c>
      <c r="Q172" s="857">
        <v>0</v>
      </c>
      <c r="R172" s="855">
        <v>0</v>
      </c>
      <c r="S172" s="855">
        <v>1</v>
      </c>
      <c r="T172" s="855">
        <v>0</v>
      </c>
      <c r="U172" s="855">
        <v>0</v>
      </c>
      <c r="V172" s="855">
        <v>0</v>
      </c>
      <c r="W172" s="855">
        <v>1</v>
      </c>
      <c r="X172" s="856">
        <v>0</v>
      </c>
      <c r="Y172" s="1210">
        <f t="shared" si="17"/>
        <v>3</v>
      </c>
      <c r="Z172" s="857">
        <v>1</v>
      </c>
      <c r="AA172" s="855">
        <v>1</v>
      </c>
      <c r="AB172" s="856">
        <v>1</v>
      </c>
      <c r="AC172" s="857">
        <v>1</v>
      </c>
      <c r="AD172" s="855">
        <v>0</v>
      </c>
      <c r="AE172" s="856">
        <v>1</v>
      </c>
      <c r="AF172" s="857">
        <v>0</v>
      </c>
      <c r="AG172" s="855">
        <v>0</v>
      </c>
      <c r="AH172" s="859">
        <v>0</v>
      </c>
      <c r="AI172" s="860">
        <v>0</v>
      </c>
      <c r="AJ172" s="855">
        <v>0</v>
      </c>
      <c r="AK172" s="857">
        <v>0</v>
      </c>
      <c r="AL172" s="855">
        <v>1</v>
      </c>
      <c r="AM172" s="861">
        <v>0</v>
      </c>
      <c r="AN172" s="1077" t="s">
        <v>679</v>
      </c>
    </row>
    <row r="173" spans="1:40" ht="14.25" customHeight="1">
      <c r="A173" s="644">
        <v>8</v>
      </c>
      <c r="B173" s="1077" t="s">
        <v>680</v>
      </c>
      <c r="C173" s="854">
        <v>1</v>
      </c>
      <c r="D173" s="855">
        <v>0</v>
      </c>
      <c r="E173" s="855">
        <v>1</v>
      </c>
      <c r="F173" s="855">
        <v>0</v>
      </c>
      <c r="G173" s="855">
        <v>1</v>
      </c>
      <c r="H173" s="855">
        <v>8</v>
      </c>
      <c r="I173" s="855">
        <v>0</v>
      </c>
      <c r="J173" s="855">
        <v>1</v>
      </c>
      <c r="K173" s="855">
        <v>0</v>
      </c>
      <c r="L173" s="855">
        <v>0</v>
      </c>
      <c r="M173" s="856">
        <v>1</v>
      </c>
      <c r="N173" s="1210">
        <f t="shared" ref="N173:N179" si="33">SUM(C173:M173)</f>
        <v>13</v>
      </c>
      <c r="O173" s="857">
        <v>1</v>
      </c>
      <c r="P173" s="856">
        <v>0</v>
      </c>
      <c r="Q173" s="857">
        <v>0</v>
      </c>
      <c r="R173" s="855">
        <v>0</v>
      </c>
      <c r="S173" s="855">
        <v>1</v>
      </c>
      <c r="T173" s="855">
        <v>0</v>
      </c>
      <c r="U173" s="855">
        <v>0</v>
      </c>
      <c r="V173" s="855">
        <v>0</v>
      </c>
      <c r="W173" s="855">
        <v>1</v>
      </c>
      <c r="X173" s="856">
        <v>0</v>
      </c>
      <c r="Y173" s="1210">
        <f t="shared" si="17"/>
        <v>3</v>
      </c>
      <c r="Z173" s="857">
        <v>1</v>
      </c>
      <c r="AA173" s="855">
        <v>1</v>
      </c>
      <c r="AB173" s="856">
        <v>1</v>
      </c>
      <c r="AC173" s="857">
        <v>1</v>
      </c>
      <c r="AD173" s="855">
        <v>0</v>
      </c>
      <c r="AE173" s="856">
        <v>1</v>
      </c>
      <c r="AF173" s="857">
        <v>0</v>
      </c>
      <c r="AG173" s="855">
        <v>0</v>
      </c>
      <c r="AH173" s="859">
        <v>0</v>
      </c>
      <c r="AI173" s="860">
        <v>0</v>
      </c>
      <c r="AJ173" s="855">
        <v>0</v>
      </c>
      <c r="AK173" s="857">
        <v>0</v>
      </c>
      <c r="AL173" s="855">
        <v>0</v>
      </c>
      <c r="AM173" s="861">
        <v>0</v>
      </c>
      <c r="AN173" s="1077" t="s">
        <v>680</v>
      </c>
    </row>
    <row r="174" spans="1:40" ht="14.25" customHeight="1">
      <c r="A174" s="1062"/>
      <c r="B174" s="1077" t="s">
        <v>681</v>
      </c>
      <c r="C174" s="854">
        <v>1</v>
      </c>
      <c r="D174" s="855">
        <v>0</v>
      </c>
      <c r="E174" s="855">
        <v>1</v>
      </c>
      <c r="F174" s="855">
        <v>0</v>
      </c>
      <c r="G174" s="855">
        <v>1</v>
      </c>
      <c r="H174" s="855">
        <v>10</v>
      </c>
      <c r="I174" s="855">
        <v>0</v>
      </c>
      <c r="J174" s="855">
        <v>1</v>
      </c>
      <c r="K174" s="855">
        <v>0</v>
      </c>
      <c r="L174" s="855">
        <v>0</v>
      </c>
      <c r="M174" s="856">
        <v>2</v>
      </c>
      <c r="N174" s="1210">
        <f t="shared" si="33"/>
        <v>16</v>
      </c>
      <c r="O174" s="857">
        <v>1</v>
      </c>
      <c r="P174" s="856">
        <v>0</v>
      </c>
      <c r="Q174" s="857">
        <v>0</v>
      </c>
      <c r="R174" s="855">
        <v>0</v>
      </c>
      <c r="S174" s="855">
        <v>1</v>
      </c>
      <c r="T174" s="855">
        <v>0</v>
      </c>
      <c r="U174" s="855">
        <v>0</v>
      </c>
      <c r="V174" s="855">
        <v>0</v>
      </c>
      <c r="W174" s="855">
        <v>1</v>
      </c>
      <c r="X174" s="856">
        <v>0</v>
      </c>
      <c r="Y174" s="1210">
        <f t="shared" si="17"/>
        <v>3</v>
      </c>
      <c r="Z174" s="857">
        <v>1</v>
      </c>
      <c r="AA174" s="855">
        <v>1</v>
      </c>
      <c r="AB174" s="856">
        <v>1</v>
      </c>
      <c r="AC174" s="857">
        <v>1</v>
      </c>
      <c r="AD174" s="855">
        <v>0</v>
      </c>
      <c r="AE174" s="856">
        <v>1</v>
      </c>
      <c r="AF174" s="857">
        <v>0</v>
      </c>
      <c r="AG174" s="855">
        <v>0</v>
      </c>
      <c r="AH174" s="859">
        <v>0</v>
      </c>
      <c r="AI174" s="860">
        <v>0</v>
      </c>
      <c r="AJ174" s="855">
        <v>0</v>
      </c>
      <c r="AK174" s="857">
        <v>0</v>
      </c>
      <c r="AL174" s="855">
        <v>0</v>
      </c>
      <c r="AM174" s="861">
        <v>0</v>
      </c>
      <c r="AN174" s="1077" t="s">
        <v>681</v>
      </c>
    </row>
    <row r="175" spans="1:40" ht="14.25" customHeight="1">
      <c r="A175" s="1062"/>
      <c r="B175" s="1077" t="s">
        <v>682</v>
      </c>
      <c r="C175" s="854">
        <v>1</v>
      </c>
      <c r="D175" s="855">
        <v>0</v>
      </c>
      <c r="E175" s="855">
        <v>1</v>
      </c>
      <c r="F175" s="855">
        <v>0</v>
      </c>
      <c r="G175" s="855">
        <v>1</v>
      </c>
      <c r="H175" s="855">
        <v>11</v>
      </c>
      <c r="I175" s="855">
        <v>0</v>
      </c>
      <c r="J175" s="855">
        <v>1</v>
      </c>
      <c r="K175" s="855">
        <v>0</v>
      </c>
      <c r="L175" s="855">
        <v>0</v>
      </c>
      <c r="M175" s="856">
        <v>1</v>
      </c>
      <c r="N175" s="1210">
        <f t="shared" si="33"/>
        <v>16</v>
      </c>
      <c r="O175" s="857">
        <v>1</v>
      </c>
      <c r="P175" s="856">
        <v>0</v>
      </c>
      <c r="Q175" s="857">
        <v>0</v>
      </c>
      <c r="R175" s="855">
        <v>0</v>
      </c>
      <c r="S175" s="855">
        <v>1</v>
      </c>
      <c r="T175" s="855">
        <v>0</v>
      </c>
      <c r="U175" s="855">
        <v>0</v>
      </c>
      <c r="V175" s="855">
        <v>0</v>
      </c>
      <c r="W175" s="855">
        <v>1</v>
      </c>
      <c r="X175" s="856">
        <v>0</v>
      </c>
      <c r="Y175" s="1210">
        <f t="shared" si="17"/>
        <v>3</v>
      </c>
      <c r="Z175" s="857">
        <v>1</v>
      </c>
      <c r="AA175" s="855">
        <v>1</v>
      </c>
      <c r="AB175" s="856">
        <v>1</v>
      </c>
      <c r="AC175" s="857">
        <v>1</v>
      </c>
      <c r="AD175" s="855">
        <v>0</v>
      </c>
      <c r="AE175" s="856">
        <v>1</v>
      </c>
      <c r="AF175" s="857">
        <v>0</v>
      </c>
      <c r="AG175" s="855">
        <v>0</v>
      </c>
      <c r="AH175" s="859">
        <v>0</v>
      </c>
      <c r="AI175" s="860">
        <v>0</v>
      </c>
      <c r="AJ175" s="855">
        <v>0</v>
      </c>
      <c r="AK175" s="857">
        <v>0</v>
      </c>
      <c r="AL175" s="855">
        <v>0</v>
      </c>
      <c r="AM175" s="861">
        <v>0</v>
      </c>
      <c r="AN175" s="1077" t="s">
        <v>682</v>
      </c>
    </row>
    <row r="176" spans="1:40" ht="14.25" customHeight="1">
      <c r="A176" s="1062"/>
      <c r="B176" s="1077" t="s">
        <v>683</v>
      </c>
      <c r="C176" s="854">
        <v>1</v>
      </c>
      <c r="D176" s="855">
        <v>0</v>
      </c>
      <c r="E176" s="855">
        <v>1</v>
      </c>
      <c r="F176" s="855">
        <v>0</v>
      </c>
      <c r="G176" s="855">
        <v>1</v>
      </c>
      <c r="H176" s="855">
        <v>18</v>
      </c>
      <c r="I176" s="855">
        <v>0</v>
      </c>
      <c r="J176" s="855">
        <v>1</v>
      </c>
      <c r="K176" s="855">
        <v>0</v>
      </c>
      <c r="L176" s="855">
        <v>0</v>
      </c>
      <c r="M176" s="856">
        <v>2</v>
      </c>
      <c r="N176" s="1210">
        <f t="shared" si="33"/>
        <v>24</v>
      </c>
      <c r="O176" s="857">
        <v>3</v>
      </c>
      <c r="P176" s="856">
        <v>1</v>
      </c>
      <c r="Q176" s="857">
        <v>0</v>
      </c>
      <c r="R176" s="855">
        <v>0</v>
      </c>
      <c r="S176" s="855">
        <v>1</v>
      </c>
      <c r="T176" s="855">
        <v>0</v>
      </c>
      <c r="U176" s="855">
        <v>0</v>
      </c>
      <c r="V176" s="855">
        <v>0</v>
      </c>
      <c r="W176" s="855">
        <v>1</v>
      </c>
      <c r="X176" s="856">
        <v>0</v>
      </c>
      <c r="Y176" s="1210">
        <f t="shared" si="17"/>
        <v>6</v>
      </c>
      <c r="Z176" s="857">
        <v>1</v>
      </c>
      <c r="AA176" s="855">
        <v>1</v>
      </c>
      <c r="AB176" s="856">
        <v>1</v>
      </c>
      <c r="AC176" s="857">
        <v>1</v>
      </c>
      <c r="AD176" s="855">
        <v>6</v>
      </c>
      <c r="AE176" s="856">
        <v>1</v>
      </c>
      <c r="AF176" s="857">
        <v>0</v>
      </c>
      <c r="AG176" s="855">
        <v>0</v>
      </c>
      <c r="AH176" s="859">
        <v>0</v>
      </c>
      <c r="AI176" s="860">
        <v>1</v>
      </c>
      <c r="AJ176" s="855">
        <v>0</v>
      </c>
      <c r="AK176" s="857">
        <v>0</v>
      </c>
      <c r="AL176" s="855">
        <v>1</v>
      </c>
      <c r="AM176" s="861">
        <v>0</v>
      </c>
      <c r="AN176" s="1077" t="s">
        <v>683</v>
      </c>
    </row>
    <row r="177" spans="1:40" ht="14.25" customHeight="1">
      <c r="A177" s="1062"/>
      <c r="B177" s="1077" t="s">
        <v>684</v>
      </c>
      <c r="C177" s="854">
        <v>1</v>
      </c>
      <c r="D177" s="855">
        <v>0</v>
      </c>
      <c r="E177" s="855">
        <v>1</v>
      </c>
      <c r="F177" s="855">
        <v>0</v>
      </c>
      <c r="G177" s="855">
        <v>1</v>
      </c>
      <c r="H177" s="855">
        <v>12</v>
      </c>
      <c r="I177" s="855">
        <v>0</v>
      </c>
      <c r="J177" s="855">
        <v>1</v>
      </c>
      <c r="K177" s="855">
        <v>1</v>
      </c>
      <c r="L177" s="855">
        <v>0</v>
      </c>
      <c r="M177" s="856">
        <v>1</v>
      </c>
      <c r="N177" s="1210">
        <f t="shared" si="33"/>
        <v>18</v>
      </c>
      <c r="O177" s="857">
        <v>1</v>
      </c>
      <c r="P177" s="856">
        <v>0</v>
      </c>
      <c r="Q177" s="857">
        <v>0</v>
      </c>
      <c r="R177" s="855">
        <v>0</v>
      </c>
      <c r="S177" s="855">
        <v>1</v>
      </c>
      <c r="T177" s="855">
        <v>0</v>
      </c>
      <c r="U177" s="855">
        <v>0</v>
      </c>
      <c r="V177" s="855">
        <v>4</v>
      </c>
      <c r="W177" s="855">
        <v>1</v>
      </c>
      <c r="X177" s="856">
        <v>0</v>
      </c>
      <c r="Y177" s="1210">
        <f t="shared" si="17"/>
        <v>7</v>
      </c>
      <c r="Z177" s="857">
        <v>1</v>
      </c>
      <c r="AA177" s="855">
        <v>1</v>
      </c>
      <c r="AB177" s="856">
        <v>1</v>
      </c>
      <c r="AC177" s="857">
        <v>1</v>
      </c>
      <c r="AD177" s="855">
        <v>0</v>
      </c>
      <c r="AE177" s="856">
        <v>1</v>
      </c>
      <c r="AF177" s="857">
        <v>0</v>
      </c>
      <c r="AG177" s="855">
        <v>0</v>
      </c>
      <c r="AH177" s="859">
        <v>1</v>
      </c>
      <c r="AI177" s="860">
        <v>1</v>
      </c>
      <c r="AJ177" s="855">
        <v>0</v>
      </c>
      <c r="AK177" s="857">
        <v>0</v>
      </c>
      <c r="AL177" s="855">
        <v>0</v>
      </c>
      <c r="AM177" s="861">
        <v>0</v>
      </c>
      <c r="AN177" s="1077" t="s">
        <v>684</v>
      </c>
    </row>
    <row r="178" spans="1:40" ht="14.25" customHeight="1">
      <c r="A178" s="1062"/>
      <c r="B178" s="1077" t="s">
        <v>685</v>
      </c>
      <c r="C178" s="854">
        <v>1</v>
      </c>
      <c r="D178" s="855">
        <v>0</v>
      </c>
      <c r="E178" s="855">
        <v>1</v>
      </c>
      <c r="F178" s="855">
        <v>0</v>
      </c>
      <c r="G178" s="855">
        <v>1</v>
      </c>
      <c r="H178" s="855">
        <v>11</v>
      </c>
      <c r="I178" s="855">
        <v>0</v>
      </c>
      <c r="J178" s="855">
        <v>1</v>
      </c>
      <c r="K178" s="855">
        <v>0</v>
      </c>
      <c r="L178" s="855">
        <v>0</v>
      </c>
      <c r="M178" s="856">
        <v>1</v>
      </c>
      <c r="N178" s="1210">
        <f t="shared" si="33"/>
        <v>16</v>
      </c>
      <c r="O178" s="857">
        <v>1</v>
      </c>
      <c r="P178" s="856">
        <v>0</v>
      </c>
      <c r="Q178" s="857">
        <v>0</v>
      </c>
      <c r="R178" s="855">
        <v>0</v>
      </c>
      <c r="S178" s="855">
        <v>1</v>
      </c>
      <c r="T178" s="855">
        <v>0</v>
      </c>
      <c r="U178" s="855">
        <v>0</v>
      </c>
      <c r="V178" s="855">
        <v>3</v>
      </c>
      <c r="W178" s="855">
        <v>1</v>
      </c>
      <c r="X178" s="856">
        <v>0</v>
      </c>
      <c r="Y178" s="1210">
        <f t="shared" si="17"/>
        <v>6</v>
      </c>
      <c r="Z178" s="857">
        <v>1</v>
      </c>
      <c r="AA178" s="855">
        <v>1</v>
      </c>
      <c r="AB178" s="856">
        <v>1</v>
      </c>
      <c r="AC178" s="857">
        <v>1</v>
      </c>
      <c r="AD178" s="855">
        <v>0</v>
      </c>
      <c r="AE178" s="856">
        <v>1</v>
      </c>
      <c r="AF178" s="857">
        <v>0</v>
      </c>
      <c r="AG178" s="855">
        <v>0</v>
      </c>
      <c r="AH178" s="859">
        <v>0</v>
      </c>
      <c r="AI178" s="860">
        <v>1</v>
      </c>
      <c r="AJ178" s="855">
        <v>0</v>
      </c>
      <c r="AK178" s="857">
        <v>0</v>
      </c>
      <c r="AL178" s="855">
        <v>0</v>
      </c>
      <c r="AM178" s="861">
        <v>0</v>
      </c>
      <c r="AN178" s="1077" t="s">
        <v>685</v>
      </c>
    </row>
    <row r="179" spans="1:40" ht="14.25" customHeight="1">
      <c r="A179" s="1062"/>
      <c r="B179" s="1077" t="s">
        <v>686</v>
      </c>
      <c r="C179" s="862">
        <v>1</v>
      </c>
      <c r="D179" s="863">
        <v>0</v>
      </c>
      <c r="E179" s="863">
        <v>1</v>
      </c>
      <c r="F179" s="863">
        <v>0</v>
      </c>
      <c r="G179" s="863">
        <v>1</v>
      </c>
      <c r="H179" s="863">
        <v>7</v>
      </c>
      <c r="I179" s="863">
        <v>0</v>
      </c>
      <c r="J179" s="863">
        <v>1</v>
      </c>
      <c r="K179" s="863">
        <v>0</v>
      </c>
      <c r="L179" s="863">
        <v>0</v>
      </c>
      <c r="M179" s="864">
        <v>1</v>
      </c>
      <c r="N179" s="1211">
        <f t="shared" si="33"/>
        <v>12</v>
      </c>
      <c r="O179" s="865">
        <v>1</v>
      </c>
      <c r="P179" s="864">
        <v>0</v>
      </c>
      <c r="Q179" s="865">
        <v>0</v>
      </c>
      <c r="R179" s="863">
        <v>0</v>
      </c>
      <c r="S179" s="863">
        <v>1</v>
      </c>
      <c r="T179" s="863">
        <v>0</v>
      </c>
      <c r="U179" s="863">
        <v>0</v>
      </c>
      <c r="V179" s="863">
        <v>4</v>
      </c>
      <c r="W179" s="863">
        <v>1</v>
      </c>
      <c r="X179" s="864">
        <v>0</v>
      </c>
      <c r="Y179" s="1211">
        <f t="shared" si="17"/>
        <v>7</v>
      </c>
      <c r="Z179" s="865">
        <v>1</v>
      </c>
      <c r="AA179" s="863">
        <v>1</v>
      </c>
      <c r="AB179" s="864">
        <v>1</v>
      </c>
      <c r="AC179" s="865">
        <v>1</v>
      </c>
      <c r="AD179" s="863">
        <v>0</v>
      </c>
      <c r="AE179" s="864">
        <v>1</v>
      </c>
      <c r="AF179" s="865">
        <v>0</v>
      </c>
      <c r="AG179" s="863">
        <v>0</v>
      </c>
      <c r="AH179" s="866">
        <v>0</v>
      </c>
      <c r="AI179" s="867">
        <v>0</v>
      </c>
      <c r="AJ179" s="863">
        <v>0</v>
      </c>
      <c r="AK179" s="865">
        <v>0</v>
      </c>
      <c r="AL179" s="863">
        <v>0</v>
      </c>
      <c r="AM179" s="868">
        <v>0</v>
      </c>
      <c r="AN179" s="279" t="s">
        <v>686</v>
      </c>
    </row>
    <row r="180" spans="1:40" ht="14.25" customHeight="1">
      <c r="A180" s="506"/>
      <c r="B180" s="1051" t="s">
        <v>687</v>
      </c>
      <c r="C180" s="1230">
        <f>SUM(C172:C179)</f>
        <v>8</v>
      </c>
      <c r="D180" s="1231">
        <f t="shared" ref="D180:AM180" si="34">SUM(D172:D179)</f>
        <v>0</v>
      </c>
      <c r="E180" s="1231">
        <f t="shared" si="34"/>
        <v>8</v>
      </c>
      <c r="F180" s="1231">
        <f t="shared" si="34"/>
        <v>0</v>
      </c>
      <c r="G180" s="1231">
        <f t="shared" si="34"/>
        <v>8</v>
      </c>
      <c r="H180" s="1231">
        <f t="shared" si="34"/>
        <v>88</v>
      </c>
      <c r="I180" s="1231">
        <f t="shared" si="34"/>
        <v>0</v>
      </c>
      <c r="J180" s="1231">
        <f t="shared" si="34"/>
        <v>8</v>
      </c>
      <c r="K180" s="1231">
        <f t="shared" si="34"/>
        <v>1</v>
      </c>
      <c r="L180" s="1231">
        <f t="shared" si="34"/>
        <v>0</v>
      </c>
      <c r="M180" s="1232">
        <f t="shared" si="34"/>
        <v>9</v>
      </c>
      <c r="N180" s="1211">
        <f>SUM(N172:N179)</f>
        <v>130</v>
      </c>
      <c r="O180" s="1233">
        <f t="shared" si="34"/>
        <v>10</v>
      </c>
      <c r="P180" s="1232">
        <f t="shared" si="34"/>
        <v>1</v>
      </c>
      <c r="Q180" s="1233">
        <f t="shared" si="34"/>
        <v>0</v>
      </c>
      <c r="R180" s="1231">
        <f t="shared" si="34"/>
        <v>0</v>
      </c>
      <c r="S180" s="1231">
        <f t="shared" si="34"/>
        <v>8</v>
      </c>
      <c r="T180" s="1231">
        <f t="shared" si="34"/>
        <v>0</v>
      </c>
      <c r="U180" s="1231">
        <f t="shared" si="34"/>
        <v>0</v>
      </c>
      <c r="V180" s="1231">
        <f t="shared" si="34"/>
        <v>11</v>
      </c>
      <c r="W180" s="1231">
        <f t="shared" si="34"/>
        <v>8</v>
      </c>
      <c r="X180" s="1232">
        <f t="shared" si="34"/>
        <v>0</v>
      </c>
      <c r="Y180" s="1211">
        <f t="shared" si="17"/>
        <v>38</v>
      </c>
      <c r="Z180" s="1233">
        <f t="shared" si="34"/>
        <v>8</v>
      </c>
      <c r="AA180" s="1231">
        <f t="shared" si="34"/>
        <v>8</v>
      </c>
      <c r="AB180" s="1232">
        <f t="shared" si="34"/>
        <v>8</v>
      </c>
      <c r="AC180" s="1233">
        <f t="shared" si="34"/>
        <v>8</v>
      </c>
      <c r="AD180" s="1231">
        <f t="shared" si="34"/>
        <v>6</v>
      </c>
      <c r="AE180" s="1232">
        <f t="shared" si="34"/>
        <v>8</v>
      </c>
      <c r="AF180" s="1233">
        <f t="shared" si="34"/>
        <v>0</v>
      </c>
      <c r="AG180" s="1231">
        <f t="shared" si="34"/>
        <v>0</v>
      </c>
      <c r="AH180" s="1234">
        <f t="shared" si="34"/>
        <v>1</v>
      </c>
      <c r="AI180" s="1235">
        <f t="shared" si="34"/>
        <v>3</v>
      </c>
      <c r="AJ180" s="1231">
        <f>SUM(AJ172:AJ179)</f>
        <v>0</v>
      </c>
      <c r="AK180" s="1233">
        <f t="shared" si="34"/>
        <v>0</v>
      </c>
      <c r="AL180" s="1231">
        <f t="shared" si="34"/>
        <v>2</v>
      </c>
      <c r="AM180" s="1236">
        <f t="shared" si="34"/>
        <v>0</v>
      </c>
      <c r="AN180" s="1049" t="s">
        <v>687</v>
      </c>
    </row>
    <row r="181" spans="1:40" ht="14.25" customHeight="1" thickBot="1">
      <c r="A181" s="646" t="s">
        <v>688</v>
      </c>
      <c r="B181" s="647"/>
      <c r="C181" s="1212">
        <f>SUM(C171,C180)</f>
        <v>9</v>
      </c>
      <c r="D181" s="1213">
        <f t="shared" ref="D181:AM181" si="35">SUM(D171,D180)</f>
        <v>0</v>
      </c>
      <c r="E181" s="1213">
        <f t="shared" si="35"/>
        <v>9</v>
      </c>
      <c r="F181" s="1213">
        <f t="shared" si="35"/>
        <v>1</v>
      </c>
      <c r="G181" s="1213">
        <f t="shared" si="35"/>
        <v>9</v>
      </c>
      <c r="H181" s="1213">
        <f t="shared" si="35"/>
        <v>117</v>
      </c>
      <c r="I181" s="1213">
        <f t="shared" si="35"/>
        <v>0</v>
      </c>
      <c r="J181" s="1213">
        <f t="shared" si="35"/>
        <v>9</v>
      </c>
      <c r="K181" s="1213">
        <f t="shared" si="35"/>
        <v>1</v>
      </c>
      <c r="L181" s="1213">
        <f t="shared" si="35"/>
        <v>1</v>
      </c>
      <c r="M181" s="1214">
        <f t="shared" si="35"/>
        <v>12</v>
      </c>
      <c r="N181" s="1215">
        <f t="shared" si="35"/>
        <v>168</v>
      </c>
      <c r="O181" s="1216">
        <f t="shared" si="35"/>
        <v>11</v>
      </c>
      <c r="P181" s="1214">
        <f t="shared" si="35"/>
        <v>1</v>
      </c>
      <c r="Q181" s="1216">
        <f t="shared" si="35"/>
        <v>0</v>
      </c>
      <c r="R181" s="1213">
        <f t="shared" si="35"/>
        <v>1</v>
      </c>
      <c r="S181" s="1213">
        <f t="shared" si="35"/>
        <v>9</v>
      </c>
      <c r="T181" s="1213">
        <f t="shared" si="35"/>
        <v>0</v>
      </c>
      <c r="U181" s="1213">
        <f t="shared" si="35"/>
        <v>0</v>
      </c>
      <c r="V181" s="1213">
        <f t="shared" si="35"/>
        <v>11</v>
      </c>
      <c r="W181" s="1213">
        <f t="shared" si="35"/>
        <v>9</v>
      </c>
      <c r="X181" s="1214">
        <f t="shared" si="35"/>
        <v>8</v>
      </c>
      <c r="Y181" s="1215">
        <f t="shared" si="17"/>
        <v>50</v>
      </c>
      <c r="Z181" s="1216">
        <f t="shared" si="35"/>
        <v>9</v>
      </c>
      <c r="AA181" s="1213">
        <f t="shared" si="35"/>
        <v>9</v>
      </c>
      <c r="AB181" s="1214">
        <f t="shared" si="35"/>
        <v>9</v>
      </c>
      <c r="AC181" s="1216">
        <f t="shared" si="35"/>
        <v>9</v>
      </c>
      <c r="AD181" s="1213">
        <f t="shared" si="35"/>
        <v>12</v>
      </c>
      <c r="AE181" s="1214">
        <f t="shared" si="35"/>
        <v>9</v>
      </c>
      <c r="AF181" s="1216">
        <f t="shared" si="35"/>
        <v>1</v>
      </c>
      <c r="AG181" s="1213">
        <f t="shared" si="35"/>
        <v>0</v>
      </c>
      <c r="AH181" s="1219">
        <f t="shared" si="35"/>
        <v>1</v>
      </c>
      <c r="AI181" s="1220">
        <f t="shared" si="35"/>
        <v>4</v>
      </c>
      <c r="AJ181" s="1213">
        <f>SUM(AJ171,AJ180)</f>
        <v>0</v>
      </c>
      <c r="AK181" s="1216">
        <f t="shared" si="35"/>
        <v>0</v>
      </c>
      <c r="AL181" s="1213">
        <f t="shared" si="35"/>
        <v>2</v>
      </c>
      <c r="AM181" s="1221">
        <f t="shared" si="35"/>
        <v>0</v>
      </c>
      <c r="AN181" s="1067" t="s">
        <v>688</v>
      </c>
    </row>
    <row r="182" spans="1:40" ht="14.25" customHeight="1">
      <c r="A182" s="1062" t="s">
        <v>689</v>
      </c>
      <c r="B182" s="1069" t="s">
        <v>690</v>
      </c>
      <c r="C182" s="854">
        <v>1</v>
      </c>
      <c r="D182" s="855">
        <v>0</v>
      </c>
      <c r="E182" s="855">
        <v>1</v>
      </c>
      <c r="F182" s="855">
        <v>0</v>
      </c>
      <c r="G182" s="855">
        <v>1</v>
      </c>
      <c r="H182" s="855">
        <v>11</v>
      </c>
      <c r="I182" s="855">
        <v>0</v>
      </c>
      <c r="J182" s="855">
        <v>1</v>
      </c>
      <c r="K182" s="855">
        <v>0</v>
      </c>
      <c r="L182" s="855">
        <v>1</v>
      </c>
      <c r="M182" s="856">
        <v>0</v>
      </c>
      <c r="N182" s="1210">
        <f>SUM(C182:M182)</f>
        <v>16</v>
      </c>
      <c r="O182" s="857">
        <v>1</v>
      </c>
      <c r="P182" s="856">
        <v>1</v>
      </c>
      <c r="Q182" s="857">
        <v>0</v>
      </c>
      <c r="R182" s="855">
        <v>0</v>
      </c>
      <c r="S182" s="855">
        <v>1</v>
      </c>
      <c r="T182" s="855">
        <v>0</v>
      </c>
      <c r="U182" s="855">
        <v>0</v>
      </c>
      <c r="V182" s="855">
        <v>0</v>
      </c>
      <c r="W182" s="855">
        <v>1</v>
      </c>
      <c r="X182" s="856">
        <v>4</v>
      </c>
      <c r="Y182" s="1210">
        <f t="shared" si="17"/>
        <v>8</v>
      </c>
      <c r="Z182" s="857">
        <v>1</v>
      </c>
      <c r="AA182" s="855">
        <v>1</v>
      </c>
      <c r="AB182" s="856">
        <v>1</v>
      </c>
      <c r="AC182" s="857">
        <v>1</v>
      </c>
      <c r="AD182" s="855">
        <v>6</v>
      </c>
      <c r="AE182" s="856">
        <v>1</v>
      </c>
      <c r="AF182" s="857">
        <v>0</v>
      </c>
      <c r="AG182" s="855">
        <v>0</v>
      </c>
      <c r="AH182" s="859">
        <v>0</v>
      </c>
      <c r="AI182" s="860">
        <v>1</v>
      </c>
      <c r="AJ182" s="855">
        <v>0</v>
      </c>
      <c r="AK182" s="857">
        <v>0</v>
      </c>
      <c r="AL182" s="855">
        <v>0</v>
      </c>
      <c r="AM182" s="861">
        <v>0</v>
      </c>
      <c r="AN182" s="1077" t="s">
        <v>690</v>
      </c>
    </row>
    <row r="183" spans="1:40" ht="14.25" customHeight="1">
      <c r="A183" s="644">
        <v>2</v>
      </c>
      <c r="B183" s="279" t="s">
        <v>691</v>
      </c>
      <c r="C183" s="862">
        <v>1</v>
      </c>
      <c r="D183" s="863">
        <v>0</v>
      </c>
      <c r="E183" s="863">
        <v>1</v>
      </c>
      <c r="F183" s="863">
        <v>0</v>
      </c>
      <c r="G183" s="863">
        <v>1</v>
      </c>
      <c r="H183" s="863">
        <v>11</v>
      </c>
      <c r="I183" s="863">
        <v>0</v>
      </c>
      <c r="J183" s="863">
        <v>1</v>
      </c>
      <c r="K183" s="863">
        <v>0</v>
      </c>
      <c r="L183" s="863">
        <v>0</v>
      </c>
      <c r="M183" s="864">
        <v>3</v>
      </c>
      <c r="N183" s="1211">
        <f>SUM(C183:M183)</f>
        <v>18</v>
      </c>
      <c r="O183" s="865">
        <v>1</v>
      </c>
      <c r="P183" s="864">
        <v>0</v>
      </c>
      <c r="Q183" s="865">
        <v>0</v>
      </c>
      <c r="R183" s="863">
        <v>0</v>
      </c>
      <c r="S183" s="863">
        <v>1</v>
      </c>
      <c r="T183" s="863">
        <v>0</v>
      </c>
      <c r="U183" s="863">
        <v>0</v>
      </c>
      <c r="V183" s="863">
        <v>0</v>
      </c>
      <c r="W183" s="863">
        <v>1</v>
      </c>
      <c r="X183" s="864">
        <v>1</v>
      </c>
      <c r="Y183" s="1211">
        <f t="shared" ref="Y183:Y184" si="36">SUM(O183:X183)</f>
        <v>4</v>
      </c>
      <c r="Z183" s="865">
        <v>1</v>
      </c>
      <c r="AA183" s="863">
        <v>1</v>
      </c>
      <c r="AB183" s="864">
        <v>1</v>
      </c>
      <c r="AC183" s="865">
        <v>1</v>
      </c>
      <c r="AD183" s="863">
        <v>6</v>
      </c>
      <c r="AE183" s="864">
        <v>1</v>
      </c>
      <c r="AF183" s="865">
        <v>0</v>
      </c>
      <c r="AG183" s="863">
        <v>0</v>
      </c>
      <c r="AH183" s="866">
        <v>0</v>
      </c>
      <c r="AI183" s="867">
        <v>2</v>
      </c>
      <c r="AJ183" s="863">
        <v>0</v>
      </c>
      <c r="AK183" s="865">
        <v>0</v>
      </c>
      <c r="AL183" s="863">
        <v>0</v>
      </c>
      <c r="AM183" s="868">
        <v>0</v>
      </c>
      <c r="AN183" s="279" t="s">
        <v>691</v>
      </c>
    </row>
    <row r="184" spans="1:40" s="621" customFormat="1" ht="14.25" customHeight="1" thickBot="1">
      <c r="A184" s="1766" t="s">
        <v>692</v>
      </c>
      <c r="B184" s="1767"/>
      <c r="C184" s="1238">
        <f>SUM(C182:C183)</f>
        <v>2</v>
      </c>
      <c r="D184" s="1239">
        <f t="shared" ref="D184:AM184" si="37">SUM(D182:D183)</f>
        <v>0</v>
      </c>
      <c r="E184" s="1239">
        <f t="shared" si="37"/>
        <v>2</v>
      </c>
      <c r="F184" s="1239">
        <f t="shared" si="37"/>
        <v>0</v>
      </c>
      <c r="G184" s="1239">
        <f t="shared" si="37"/>
        <v>2</v>
      </c>
      <c r="H184" s="1239">
        <f t="shared" si="37"/>
        <v>22</v>
      </c>
      <c r="I184" s="1239">
        <f t="shared" si="37"/>
        <v>0</v>
      </c>
      <c r="J184" s="1239">
        <f t="shared" si="37"/>
        <v>2</v>
      </c>
      <c r="K184" s="1239">
        <f t="shared" si="37"/>
        <v>0</v>
      </c>
      <c r="L184" s="1239">
        <f t="shared" si="37"/>
        <v>1</v>
      </c>
      <c r="M184" s="1240">
        <f t="shared" si="37"/>
        <v>3</v>
      </c>
      <c r="N184" s="1241">
        <f t="shared" si="37"/>
        <v>34</v>
      </c>
      <c r="O184" s="1242">
        <f t="shared" si="37"/>
        <v>2</v>
      </c>
      <c r="P184" s="1240">
        <f t="shared" si="37"/>
        <v>1</v>
      </c>
      <c r="Q184" s="1242">
        <f t="shared" si="37"/>
        <v>0</v>
      </c>
      <c r="R184" s="1239">
        <f t="shared" si="37"/>
        <v>0</v>
      </c>
      <c r="S184" s="1239">
        <f t="shared" si="37"/>
        <v>2</v>
      </c>
      <c r="T184" s="1239">
        <f t="shared" si="37"/>
        <v>0</v>
      </c>
      <c r="U184" s="1239">
        <f t="shared" si="37"/>
        <v>0</v>
      </c>
      <c r="V184" s="1239">
        <f t="shared" si="37"/>
        <v>0</v>
      </c>
      <c r="W184" s="1239">
        <f t="shared" si="37"/>
        <v>2</v>
      </c>
      <c r="X184" s="1240">
        <f t="shared" si="37"/>
        <v>5</v>
      </c>
      <c r="Y184" s="1241">
        <f t="shared" si="36"/>
        <v>12</v>
      </c>
      <c r="Z184" s="1242">
        <f t="shared" si="37"/>
        <v>2</v>
      </c>
      <c r="AA184" s="1239">
        <f t="shared" si="37"/>
        <v>2</v>
      </c>
      <c r="AB184" s="1240">
        <f t="shared" si="37"/>
        <v>2</v>
      </c>
      <c r="AC184" s="1242">
        <f t="shared" si="37"/>
        <v>2</v>
      </c>
      <c r="AD184" s="1239">
        <f t="shared" si="37"/>
        <v>12</v>
      </c>
      <c r="AE184" s="1240">
        <f t="shared" si="37"/>
        <v>2</v>
      </c>
      <c r="AF184" s="1242">
        <f t="shared" si="37"/>
        <v>0</v>
      </c>
      <c r="AG184" s="1239">
        <f t="shared" si="37"/>
        <v>0</v>
      </c>
      <c r="AH184" s="1243">
        <f t="shared" si="37"/>
        <v>0</v>
      </c>
      <c r="AI184" s="1244">
        <f t="shared" si="37"/>
        <v>3</v>
      </c>
      <c r="AJ184" s="1239">
        <f>SUM(AJ182:AJ183)</f>
        <v>0</v>
      </c>
      <c r="AK184" s="1242">
        <f t="shared" si="37"/>
        <v>0</v>
      </c>
      <c r="AL184" s="1239">
        <f t="shared" si="37"/>
        <v>0</v>
      </c>
      <c r="AM184" s="1245">
        <f t="shared" si="37"/>
        <v>0</v>
      </c>
      <c r="AN184" s="1067" t="s">
        <v>692</v>
      </c>
    </row>
    <row r="185" spans="1:40" s="621" customFormat="1" ht="14.25" customHeight="1" thickBot="1">
      <c r="A185" s="1768" t="s">
        <v>693</v>
      </c>
      <c r="B185" s="1769"/>
      <c r="C185" s="1238">
        <f>SUM(C40,C77,C86,C101,C116,C125,C134,C144,C152)</f>
        <v>120</v>
      </c>
      <c r="D185" s="1239">
        <f t="shared" ref="D185:AM185" si="38">SUM(D40,D77,D86,D101,D116,D125,D134,D144,D152)</f>
        <v>5</v>
      </c>
      <c r="E185" s="1239">
        <f t="shared" si="38"/>
        <v>133</v>
      </c>
      <c r="F185" s="1239">
        <f t="shared" si="38"/>
        <v>22</v>
      </c>
      <c r="G185" s="1239">
        <f t="shared" si="38"/>
        <v>128</v>
      </c>
      <c r="H185" s="1239">
        <f t="shared" si="38"/>
        <v>2003</v>
      </c>
      <c r="I185" s="1239">
        <f t="shared" si="38"/>
        <v>0</v>
      </c>
      <c r="J185" s="1239">
        <f t="shared" si="38"/>
        <v>121</v>
      </c>
      <c r="K185" s="1239">
        <f t="shared" si="38"/>
        <v>23</v>
      </c>
      <c r="L185" s="1239">
        <f t="shared" si="38"/>
        <v>38</v>
      </c>
      <c r="M185" s="1240">
        <f t="shared" si="38"/>
        <v>299</v>
      </c>
      <c r="N185" s="1241">
        <f t="shared" si="38"/>
        <v>2892</v>
      </c>
      <c r="O185" s="1242">
        <f t="shared" si="38"/>
        <v>162</v>
      </c>
      <c r="P185" s="1240">
        <f t="shared" si="38"/>
        <v>13</v>
      </c>
      <c r="Q185" s="1242">
        <f t="shared" si="38"/>
        <v>16</v>
      </c>
      <c r="R185" s="1239">
        <f t="shared" si="38"/>
        <v>23</v>
      </c>
      <c r="S185" s="1239">
        <f t="shared" si="38"/>
        <v>46</v>
      </c>
      <c r="T185" s="1239">
        <f t="shared" si="38"/>
        <v>0</v>
      </c>
      <c r="U185" s="1239">
        <f t="shared" si="38"/>
        <v>1</v>
      </c>
      <c r="V185" s="1239">
        <f t="shared" si="38"/>
        <v>54</v>
      </c>
      <c r="W185" s="1239">
        <f t="shared" si="38"/>
        <v>63</v>
      </c>
      <c r="X185" s="1240">
        <f t="shared" si="38"/>
        <v>28</v>
      </c>
      <c r="Y185" s="1241">
        <f t="shared" si="38"/>
        <v>406</v>
      </c>
      <c r="Z185" s="1242">
        <f t="shared" si="38"/>
        <v>286</v>
      </c>
      <c r="AA185" s="1239">
        <f t="shared" si="38"/>
        <v>147</v>
      </c>
      <c r="AB185" s="1240">
        <f t="shared" si="38"/>
        <v>132</v>
      </c>
      <c r="AC185" s="1242">
        <f t="shared" si="38"/>
        <v>131</v>
      </c>
      <c r="AD185" s="1239">
        <f t="shared" si="38"/>
        <v>517</v>
      </c>
      <c r="AE185" s="1240">
        <f t="shared" si="38"/>
        <v>127</v>
      </c>
      <c r="AF185" s="1242">
        <f t="shared" si="38"/>
        <v>1</v>
      </c>
      <c r="AG185" s="1239">
        <f t="shared" si="38"/>
        <v>2</v>
      </c>
      <c r="AH185" s="1243">
        <f t="shared" si="38"/>
        <v>7</v>
      </c>
      <c r="AI185" s="1244">
        <f t="shared" si="38"/>
        <v>92</v>
      </c>
      <c r="AJ185" s="1239">
        <f>SUM(AJ40,AJ77,AJ86,AJ101,AJ116,AJ125,AJ134,AJ144,AJ152)</f>
        <v>1</v>
      </c>
      <c r="AK185" s="1242">
        <f t="shared" si="38"/>
        <v>12</v>
      </c>
      <c r="AL185" s="1239">
        <f t="shared" si="38"/>
        <v>6</v>
      </c>
      <c r="AM185" s="1245">
        <f t="shared" si="38"/>
        <v>4</v>
      </c>
      <c r="AN185" s="1067" t="s">
        <v>693</v>
      </c>
    </row>
    <row r="186" spans="1:40" s="621" customFormat="1" ht="14.25" customHeight="1" thickBot="1">
      <c r="A186" s="1768" t="s">
        <v>694</v>
      </c>
      <c r="B186" s="1769"/>
      <c r="C186" s="1238">
        <f>SUM(C155,C165,C170,C181,C184)</f>
        <v>24</v>
      </c>
      <c r="D186" s="1239">
        <f t="shared" ref="D186:AM186" si="39">SUM(D155,D165,D170,D181,D184)</f>
        <v>0</v>
      </c>
      <c r="E186" s="1239">
        <f t="shared" si="39"/>
        <v>24</v>
      </c>
      <c r="F186" s="1239">
        <f t="shared" si="39"/>
        <v>5</v>
      </c>
      <c r="G186" s="1239">
        <f t="shared" si="39"/>
        <v>26</v>
      </c>
      <c r="H186" s="1239">
        <f t="shared" si="39"/>
        <v>392</v>
      </c>
      <c r="I186" s="1239">
        <f t="shared" si="39"/>
        <v>0</v>
      </c>
      <c r="J186" s="1239">
        <f t="shared" si="39"/>
        <v>23</v>
      </c>
      <c r="K186" s="1239">
        <f t="shared" si="39"/>
        <v>3</v>
      </c>
      <c r="L186" s="1239">
        <f t="shared" si="39"/>
        <v>7</v>
      </c>
      <c r="M186" s="1240">
        <f t="shared" si="39"/>
        <v>54</v>
      </c>
      <c r="N186" s="1241">
        <f t="shared" si="39"/>
        <v>558</v>
      </c>
      <c r="O186" s="1242">
        <f t="shared" si="39"/>
        <v>28</v>
      </c>
      <c r="P186" s="1240">
        <f t="shared" si="39"/>
        <v>3</v>
      </c>
      <c r="Q186" s="1242">
        <f t="shared" si="39"/>
        <v>2</v>
      </c>
      <c r="R186" s="1239">
        <f t="shared" si="39"/>
        <v>3</v>
      </c>
      <c r="S186" s="1239">
        <f t="shared" si="39"/>
        <v>17</v>
      </c>
      <c r="T186" s="1239">
        <f t="shared" si="39"/>
        <v>0</v>
      </c>
      <c r="U186" s="1239">
        <f t="shared" si="39"/>
        <v>0</v>
      </c>
      <c r="V186" s="1239">
        <f t="shared" si="39"/>
        <v>19</v>
      </c>
      <c r="W186" s="1239">
        <f t="shared" si="39"/>
        <v>17</v>
      </c>
      <c r="X186" s="1240">
        <f t="shared" si="39"/>
        <v>27</v>
      </c>
      <c r="Y186" s="1241">
        <f t="shared" si="39"/>
        <v>116</v>
      </c>
      <c r="Z186" s="1242">
        <f t="shared" si="39"/>
        <v>26</v>
      </c>
      <c r="AA186" s="1239">
        <f t="shared" si="39"/>
        <v>26</v>
      </c>
      <c r="AB186" s="1240">
        <f t="shared" si="39"/>
        <v>24</v>
      </c>
      <c r="AC186" s="1242">
        <f t="shared" si="39"/>
        <v>23</v>
      </c>
      <c r="AD186" s="1239">
        <f t="shared" si="39"/>
        <v>90</v>
      </c>
      <c r="AE186" s="1240">
        <f t="shared" si="39"/>
        <v>24</v>
      </c>
      <c r="AF186" s="1242">
        <f t="shared" si="39"/>
        <v>1</v>
      </c>
      <c r="AG186" s="1239">
        <f t="shared" si="39"/>
        <v>0</v>
      </c>
      <c r="AH186" s="1243">
        <f t="shared" si="39"/>
        <v>1</v>
      </c>
      <c r="AI186" s="1244">
        <f t="shared" si="39"/>
        <v>23</v>
      </c>
      <c r="AJ186" s="1239">
        <f>SUM(AJ155,AJ165,AJ170,AJ181,AJ184)</f>
        <v>0</v>
      </c>
      <c r="AK186" s="1242">
        <f t="shared" si="39"/>
        <v>0</v>
      </c>
      <c r="AL186" s="1239">
        <f t="shared" si="39"/>
        <v>2</v>
      </c>
      <c r="AM186" s="1245">
        <f t="shared" si="39"/>
        <v>0</v>
      </c>
      <c r="AN186" s="1067" t="s">
        <v>694</v>
      </c>
    </row>
    <row r="187" spans="1:40" s="621" customFormat="1" ht="14.25" customHeight="1" thickBot="1">
      <c r="A187" s="1768" t="s">
        <v>695</v>
      </c>
      <c r="B187" s="1769"/>
      <c r="C187" s="1238">
        <f>SUM(C185:C186)</f>
        <v>144</v>
      </c>
      <c r="D187" s="1239">
        <f t="shared" ref="D187:AM187" si="40">SUM(D185:D186)</f>
        <v>5</v>
      </c>
      <c r="E187" s="1239">
        <f t="shared" si="40"/>
        <v>157</v>
      </c>
      <c r="F187" s="1239">
        <f t="shared" si="40"/>
        <v>27</v>
      </c>
      <c r="G187" s="1239">
        <f t="shared" si="40"/>
        <v>154</v>
      </c>
      <c r="H187" s="1239">
        <f t="shared" si="40"/>
        <v>2395</v>
      </c>
      <c r="I187" s="1239">
        <f t="shared" si="40"/>
        <v>0</v>
      </c>
      <c r="J187" s="1239">
        <f t="shared" si="40"/>
        <v>144</v>
      </c>
      <c r="K187" s="1239">
        <f t="shared" si="40"/>
        <v>26</v>
      </c>
      <c r="L187" s="1239">
        <f t="shared" si="40"/>
        <v>45</v>
      </c>
      <c r="M187" s="1240">
        <f t="shared" si="40"/>
        <v>353</v>
      </c>
      <c r="N187" s="1241">
        <f>SUM(N185:N186)</f>
        <v>3450</v>
      </c>
      <c r="O187" s="1242">
        <f t="shared" si="40"/>
        <v>190</v>
      </c>
      <c r="P187" s="1240">
        <f t="shared" si="40"/>
        <v>16</v>
      </c>
      <c r="Q187" s="1242">
        <f t="shared" si="40"/>
        <v>18</v>
      </c>
      <c r="R187" s="1239">
        <f t="shared" si="40"/>
        <v>26</v>
      </c>
      <c r="S187" s="1239">
        <f t="shared" si="40"/>
        <v>63</v>
      </c>
      <c r="T187" s="1239">
        <f t="shared" si="40"/>
        <v>0</v>
      </c>
      <c r="U187" s="1239">
        <f t="shared" si="40"/>
        <v>1</v>
      </c>
      <c r="V187" s="1239">
        <f t="shared" si="40"/>
        <v>73</v>
      </c>
      <c r="W187" s="1239">
        <f t="shared" si="40"/>
        <v>80</v>
      </c>
      <c r="X187" s="1240">
        <f t="shared" si="40"/>
        <v>55</v>
      </c>
      <c r="Y187" s="1241">
        <f t="shared" ref="Y187" si="41">SUM(O187:X187)</f>
        <v>522</v>
      </c>
      <c r="Z187" s="1242">
        <f t="shared" si="40"/>
        <v>312</v>
      </c>
      <c r="AA187" s="1239">
        <f t="shared" si="40"/>
        <v>173</v>
      </c>
      <c r="AB187" s="1240">
        <f t="shared" si="40"/>
        <v>156</v>
      </c>
      <c r="AC187" s="1242">
        <f t="shared" si="40"/>
        <v>154</v>
      </c>
      <c r="AD187" s="1239">
        <f t="shared" si="40"/>
        <v>607</v>
      </c>
      <c r="AE187" s="1240">
        <f t="shared" si="40"/>
        <v>151</v>
      </c>
      <c r="AF187" s="1242">
        <f t="shared" si="40"/>
        <v>2</v>
      </c>
      <c r="AG187" s="1239">
        <f t="shared" si="40"/>
        <v>2</v>
      </c>
      <c r="AH187" s="1243">
        <f t="shared" si="40"/>
        <v>8</v>
      </c>
      <c r="AI187" s="1244">
        <f t="shared" si="40"/>
        <v>115</v>
      </c>
      <c r="AJ187" s="1239">
        <f>SUM(AJ185:AJ186)</f>
        <v>1</v>
      </c>
      <c r="AK187" s="1242">
        <f t="shared" si="40"/>
        <v>12</v>
      </c>
      <c r="AL187" s="1239">
        <f t="shared" si="40"/>
        <v>8</v>
      </c>
      <c r="AM187" s="1245">
        <f t="shared" si="40"/>
        <v>4</v>
      </c>
      <c r="AN187" s="1067" t="s">
        <v>695</v>
      </c>
    </row>
  </sheetData>
  <autoFilter ref="A4:AN187"/>
  <mergeCells count="10">
    <mergeCell ref="O2:Y2"/>
    <mergeCell ref="Z2:AB3"/>
    <mergeCell ref="AC2:AE2"/>
    <mergeCell ref="AK2:AM3"/>
    <mergeCell ref="O3:P3"/>
    <mergeCell ref="A184:B184"/>
    <mergeCell ref="A185:B185"/>
    <mergeCell ref="A186:B186"/>
    <mergeCell ref="A187:B187"/>
    <mergeCell ref="C2:N3"/>
  </mergeCells>
  <phoneticPr fontId="4"/>
  <pageMargins left="0.70866141732283472" right="0.70866141732283472" top="0.55118110236220474" bottom="0.55118110236220474" header="0.31496062992125984" footer="0.31496062992125984"/>
  <pageSetup paperSize="9" fitToWidth="2" fitToHeight="0" pageOrder="overThenDown" orientation="portrait" r:id="rId1"/>
  <headerFooter alignWithMargins="0"/>
  <rowBreaks count="3" manualBreakCount="3">
    <brk id="53" max="16383" man="1"/>
    <brk id="101" max="16383" man="1"/>
    <brk id="14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view="pageBreakPreview" zoomScale="90" zoomScaleNormal="100" zoomScaleSheetLayoutView="90" workbookViewId="0">
      <selection activeCell="AM1" sqref="AM1"/>
    </sheetView>
  </sheetViews>
  <sheetFormatPr defaultRowHeight="13.5"/>
  <cols>
    <col min="1" max="1" width="10.5" style="658" customWidth="1"/>
    <col min="2" max="2" width="12.75" style="658" customWidth="1"/>
    <col min="3" max="3" width="6.625" style="658" customWidth="1"/>
    <col min="4" max="18" width="6.75" style="658" customWidth="1"/>
    <col min="19" max="21" width="7.875" style="658" customWidth="1"/>
    <col min="22" max="24" width="5.625" style="658" customWidth="1"/>
    <col min="25" max="25" width="12.625" style="658" customWidth="1"/>
    <col min="26" max="16384" width="9" style="658"/>
  </cols>
  <sheetData>
    <row r="1" spans="1:25" ht="21.75" customHeight="1">
      <c r="A1" s="543" t="s">
        <v>722</v>
      </c>
      <c r="B1" s="656"/>
      <c r="C1" s="656"/>
      <c r="D1" s="657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</row>
    <row r="2" spans="1:25" ht="21.75" customHeight="1" thickBot="1">
      <c r="A2" s="544" t="s">
        <v>723</v>
      </c>
      <c r="B2" s="656"/>
      <c r="C2" s="656"/>
      <c r="D2" s="656"/>
      <c r="E2" s="656"/>
      <c r="F2" s="656"/>
      <c r="G2" s="656"/>
      <c r="H2" s="656"/>
      <c r="I2" s="656" t="s">
        <v>444</v>
      </c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</row>
    <row r="3" spans="1:25" ht="21.75" customHeight="1">
      <c r="A3" s="659"/>
      <c r="B3" s="660"/>
      <c r="C3" s="661" t="s">
        <v>724</v>
      </c>
      <c r="D3" s="661"/>
      <c r="E3" s="661"/>
      <c r="F3" s="661"/>
      <c r="G3" s="661"/>
      <c r="H3" s="661"/>
      <c r="I3" s="662"/>
      <c r="J3" s="661" t="s">
        <v>725</v>
      </c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3"/>
      <c r="V3" s="1787" t="s">
        <v>726</v>
      </c>
      <c r="W3" s="1788"/>
      <c r="X3" s="1789"/>
      <c r="Y3" s="660"/>
    </row>
    <row r="4" spans="1:25" ht="21.75" customHeight="1">
      <c r="A4" s="1043" t="s">
        <v>486</v>
      </c>
      <c r="B4" s="664" t="s">
        <v>0</v>
      </c>
      <c r="C4" s="665" t="s">
        <v>727</v>
      </c>
      <c r="D4" s="665"/>
      <c r="E4" s="665"/>
      <c r="F4" s="665"/>
      <c r="G4" s="666" t="s">
        <v>471</v>
      </c>
      <c r="H4" s="667" t="s">
        <v>728</v>
      </c>
      <c r="I4" s="1793" t="s">
        <v>2</v>
      </c>
      <c r="J4" s="665" t="s">
        <v>729</v>
      </c>
      <c r="K4" s="665"/>
      <c r="L4" s="668"/>
      <c r="M4" s="669" t="s">
        <v>730</v>
      </c>
      <c r="N4" s="665"/>
      <c r="O4" s="665"/>
      <c r="P4" s="670" t="s">
        <v>731</v>
      </c>
      <c r="Q4" s="665"/>
      <c r="R4" s="671"/>
      <c r="S4" s="665" t="s">
        <v>732</v>
      </c>
      <c r="T4" s="665"/>
      <c r="U4" s="672"/>
      <c r="V4" s="1790"/>
      <c r="W4" s="1791"/>
      <c r="X4" s="1792"/>
      <c r="Y4" s="664" t="s">
        <v>0</v>
      </c>
    </row>
    <row r="5" spans="1:25" ht="21.75" customHeight="1" thickBot="1">
      <c r="A5" s="673"/>
      <c r="B5" s="674"/>
      <c r="C5" s="553" t="s">
        <v>733</v>
      </c>
      <c r="D5" s="675" t="s">
        <v>734</v>
      </c>
      <c r="E5" s="554" t="s">
        <v>735</v>
      </c>
      <c r="F5" s="560" t="s">
        <v>441</v>
      </c>
      <c r="G5" s="555" t="s">
        <v>736</v>
      </c>
      <c r="H5" s="676" t="s">
        <v>737</v>
      </c>
      <c r="I5" s="1794"/>
      <c r="J5" s="677" t="s">
        <v>9</v>
      </c>
      <c r="K5" s="554" t="s">
        <v>10</v>
      </c>
      <c r="L5" s="555" t="s">
        <v>11</v>
      </c>
      <c r="M5" s="556" t="s">
        <v>9</v>
      </c>
      <c r="N5" s="554" t="s">
        <v>10</v>
      </c>
      <c r="O5" s="557" t="s">
        <v>54</v>
      </c>
      <c r="P5" s="556" t="s">
        <v>9</v>
      </c>
      <c r="Q5" s="554" t="s">
        <v>10</v>
      </c>
      <c r="R5" s="560" t="s">
        <v>11</v>
      </c>
      <c r="S5" s="556" t="s">
        <v>9</v>
      </c>
      <c r="T5" s="554" t="s">
        <v>10</v>
      </c>
      <c r="U5" s="562" t="s">
        <v>11</v>
      </c>
      <c r="V5" s="556" t="s">
        <v>9</v>
      </c>
      <c r="W5" s="554" t="s">
        <v>10</v>
      </c>
      <c r="X5" s="562" t="s">
        <v>11</v>
      </c>
      <c r="Y5" s="674"/>
    </row>
    <row r="6" spans="1:25" ht="18" customHeight="1">
      <c r="A6" s="659" t="s">
        <v>738</v>
      </c>
      <c r="B6" s="660" t="s">
        <v>39</v>
      </c>
      <c r="C6" s="904">
        <v>3</v>
      </c>
      <c r="D6" s="905">
        <v>3</v>
      </c>
      <c r="E6" s="906">
        <v>3</v>
      </c>
      <c r="F6" s="1246">
        <f>SUM(C6:E6)</f>
        <v>9</v>
      </c>
      <c r="G6" s="907">
        <v>0</v>
      </c>
      <c r="H6" s="907">
        <v>0</v>
      </c>
      <c r="I6" s="1247">
        <f t="shared" ref="I6:I62" si="0">SUM(F6:H6)</f>
        <v>9</v>
      </c>
      <c r="J6" s="908">
        <v>60</v>
      </c>
      <c r="K6" s="909">
        <v>60</v>
      </c>
      <c r="L6" s="1246">
        <f>SUM(J6,K6)</f>
        <v>120</v>
      </c>
      <c r="M6" s="910">
        <v>59</v>
      </c>
      <c r="N6" s="909">
        <v>60</v>
      </c>
      <c r="O6" s="1246">
        <f>SUM(M6,N6)</f>
        <v>119</v>
      </c>
      <c r="P6" s="910">
        <v>60</v>
      </c>
      <c r="Q6" s="909">
        <v>60</v>
      </c>
      <c r="R6" s="1248">
        <f>SUM(P6,Q6)</f>
        <v>120</v>
      </c>
      <c r="S6" s="910">
        <f>SUM(J6,M6,P6)</f>
        <v>179</v>
      </c>
      <c r="T6" s="909">
        <f>SUM(K6,N6,Q6)</f>
        <v>180</v>
      </c>
      <c r="U6" s="1249">
        <f>SUM(L6,O6,R6)</f>
        <v>359</v>
      </c>
      <c r="V6" s="910">
        <v>0</v>
      </c>
      <c r="W6" s="909">
        <v>0</v>
      </c>
      <c r="X6" s="1249">
        <f>SUM(V6:W6)</f>
        <v>0</v>
      </c>
      <c r="Y6" s="567" t="s">
        <v>39</v>
      </c>
    </row>
    <row r="7" spans="1:25" ht="18" customHeight="1">
      <c r="A7" s="568">
        <v>4</v>
      </c>
      <c r="B7" s="572" t="s">
        <v>40</v>
      </c>
      <c r="C7" s="911">
        <v>3</v>
      </c>
      <c r="D7" s="912">
        <v>3</v>
      </c>
      <c r="E7" s="913">
        <v>3</v>
      </c>
      <c r="F7" s="1250">
        <f>SUM(C7:E7)</f>
        <v>9</v>
      </c>
      <c r="G7" s="914">
        <v>0</v>
      </c>
      <c r="H7" s="914">
        <v>0</v>
      </c>
      <c r="I7" s="1251">
        <f t="shared" si="0"/>
        <v>9</v>
      </c>
      <c r="J7" s="915">
        <v>60</v>
      </c>
      <c r="K7" s="916">
        <v>60</v>
      </c>
      <c r="L7" s="1252">
        <f t="shared" ref="L7:L8" si="1">SUM(J7,K7)</f>
        <v>120</v>
      </c>
      <c r="M7" s="917">
        <v>60</v>
      </c>
      <c r="N7" s="916">
        <v>60</v>
      </c>
      <c r="O7" s="1252">
        <f t="shared" ref="O7:O9" si="2">SUM(M7,N7)</f>
        <v>120</v>
      </c>
      <c r="P7" s="917">
        <v>59</v>
      </c>
      <c r="Q7" s="916">
        <v>60</v>
      </c>
      <c r="R7" s="1250">
        <f t="shared" ref="R7:R48" si="3">SUM(P7,Q7)</f>
        <v>119</v>
      </c>
      <c r="S7" s="917">
        <f t="shared" ref="S7:U22" si="4">SUM(J7,M7,P7)</f>
        <v>179</v>
      </c>
      <c r="T7" s="916">
        <f t="shared" si="4"/>
        <v>180</v>
      </c>
      <c r="U7" s="1253">
        <f t="shared" si="4"/>
        <v>359</v>
      </c>
      <c r="V7" s="917">
        <v>0</v>
      </c>
      <c r="W7" s="916">
        <v>0</v>
      </c>
      <c r="X7" s="1253">
        <f t="shared" ref="X7:X9" si="5">SUM(V7:W7)</f>
        <v>0</v>
      </c>
      <c r="Y7" s="564" t="s">
        <v>201</v>
      </c>
    </row>
    <row r="8" spans="1:25" ht="18" customHeight="1">
      <c r="A8" s="678"/>
      <c r="B8" s="572" t="s">
        <v>739</v>
      </c>
      <c r="C8" s="911">
        <v>3</v>
      </c>
      <c r="D8" s="912">
        <v>3</v>
      </c>
      <c r="E8" s="913">
        <v>3</v>
      </c>
      <c r="F8" s="1250">
        <f>SUM(C8:E8)</f>
        <v>9</v>
      </c>
      <c r="G8" s="914">
        <v>0</v>
      </c>
      <c r="H8" s="914">
        <v>0</v>
      </c>
      <c r="I8" s="1251">
        <f t="shared" si="0"/>
        <v>9</v>
      </c>
      <c r="J8" s="915">
        <v>60</v>
      </c>
      <c r="K8" s="916">
        <v>60</v>
      </c>
      <c r="L8" s="1252">
        <f t="shared" si="1"/>
        <v>120</v>
      </c>
      <c r="M8" s="917">
        <v>59</v>
      </c>
      <c r="N8" s="916">
        <v>60</v>
      </c>
      <c r="O8" s="1252">
        <f t="shared" si="2"/>
        <v>119</v>
      </c>
      <c r="P8" s="917">
        <v>60</v>
      </c>
      <c r="Q8" s="916">
        <v>60</v>
      </c>
      <c r="R8" s="1250">
        <f t="shared" si="3"/>
        <v>120</v>
      </c>
      <c r="S8" s="917">
        <f t="shared" si="4"/>
        <v>179</v>
      </c>
      <c r="T8" s="916">
        <f t="shared" si="4"/>
        <v>180</v>
      </c>
      <c r="U8" s="1253">
        <f t="shared" si="4"/>
        <v>359</v>
      </c>
      <c r="V8" s="917">
        <v>0</v>
      </c>
      <c r="W8" s="916">
        <v>0</v>
      </c>
      <c r="X8" s="1253">
        <f t="shared" si="5"/>
        <v>0</v>
      </c>
      <c r="Y8" s="564" t="s">
        <v>739</v>
      </c>
    </row>
    <row r="9" spans="1:25" ht="18" customHeight="1">
      <c r="A9" s="679"/>
      <c r="B9" s="680" t="s">
        <v>740</v>
      </c>
      <c r="C9" s="918">
        <v>3</v>
      </c>
      <c r="D9" s="919">
        <v>3</v>
      </c>
      <c r="E9" s="920">
        <v>3</v>
      </c>
      <c r="F9" s="1254">
        <f>SUM(C9:E9)</f>
        <v>9</v>
      </c>
      <c r="G9" s="921">
        <v>0</v>
      </c>
      <c r="H9" s="921">
        <v>0</v>
      </c>
      <c r="I9" s="1255">
        <f t="shared" si="0"/>
        <v>9</v>
      </c>
      <c r="J9" s="922">
        <v>60</v>
      </c>
      <c r="K9" s="923">
        <v>60</v>
      </c>
      <c r="L9" s="1256">
        <f>SUM(J9,K9)</f>
        <v>120</v>
      </c>
      <c r="M9" s="924">
        <v>60</v>
      </c>
      <c r="N9" s="923">
        <v>60</v>
      </c>
      <c r="O9" s="1256">
        <f t="shared" si="2"/>
        <v>120</v>
      </c>
      <c r="P9" s="924">
        <v>60</v>
      </c>
      <c r="Q9" s="923">
        <v>60</v>
      </c>
      <c r="R9" s="1254">
        <f t="shared" si="3"/>
        <v>120</v>
      </c>
      <c r="S9" s="924">
        <f t="shared" si="4"/>
        <v>180</v>
      </c>
      <c r="T9" s="923">
        <f t="shared" si="4"/>
        <v>180</v>
      </c>
      <c r="U9" s="1257">
        <f t="shared" si="4"/>
        <v>360</v>
      </c>
      <c r="V9" s="924">
        <v>0</v>
      </c>
      <c r="W9" s="923">
        <v>0</v>
      </c>
      <c r="X9" s="1257">
        <f t="shared" si="5"/>
        <v>0</v>
      </c>
      <c r="Y9" s="606" t="s">
        <v>740</v>
      </c>
    </row>
    <row r="10" spans="1:25" ht="18" customHeight="1" thickBot="1">
      <c r="A10" s="681" t="s">
        <v>741</v>
      </c>
      <c r="B10" s="682"/>
      <c r="C10" s="1258">
        <f>SUM(C6:C9)</f>
        <v>12</v>
      </c>
      <c r="D10" s="1259">
        <f>SUM(D6:D9)</f>
        <v>12</v>
      </c>
      <c r="E10" s="1260">
        <f>SUM(E6:E9)</f>
        <v>12</v>
      </c>
      <c r="F10" s="1261">
        <f>SUM(C10:E10)</f>
        <v>36</v>
      </c>
      <c r="G10" s="1261">
        <f>SUM(G6:G9)</f>
        <v>0</v>
      </c>
      <c r="H10" s="1261">
        <f>SUM(H6:H9)</f>
        <v>0</v>
      </c>
      <c r="I10" s="1262">
        <f t="shared" si="0"/>
        <v>36</v>
      </c>
      <c r="J10" s="1263">
        <f>SUM(J6:J9)</f>
        <v>240</v>
      </c>
      <c r="K10" s="1264">
        <f>SUM(K6:K9)</f>
        <v>240</v>
      </c>
      <c r="L10" s="1265">
        <f>SUM(J10,K10)</f>
        <v>480</v>
      </c>
      <c r="M10" s="1266">
        <f>SUM(M6:M9)</f>
        <v>238</v>
      </c>
      <c r="N10" s="1267">
        <f>SUM(N6:N9)</f>
        <v>240</v>
      </c>
      <c r="O10" s="1265">
        <f>SUM(M10,N10)</f>
        <v>478</v>
      </c>
      <c r="P10" s="1266">
        <f t="shared" ref="P10:Q10" si="6">SUM(P6:P9)</f>
        <v>239</v>
      </c>
      <c r="Q10" s="1267">
        <f t="shared" si="6"/>
        <v>240</v>
      </c>
      <c r="R10" s="1261">
        <f t="shared" si="3"/>
        <v>479</v>
      </c>
      <c r="S10" s="1266">
        <f t="shared" si="4"/>
        <v>717</v>
      </c>
      <c r="T10" s="1267">
        <f t="shared" si="4"/>
        <v>720</v>
      </c>
      <c r="U10" s="1268">
        <f>SUM(L10,O10,R10)</f>
        <v>1437</v>
      </c>
      <c r="V10" s="1266">
        <f>SUM(V6:V9)</f>
        <v>0</v>
      </c>
      <c r="W10" s="1267">
        <f t="shared" ref="W10:X10" si="7">SUM(W6:W9)</f>
        <v>0</v>
      </c>
      <c r="X10" s="1268">
        <f t="shared" si="7"/>
        <v>0</v>
      </c>
      <c r="Y10" s="683" t="s">
        <v>742</v>
      </c>
    </row>
    <row r="11" spans="1:25" ht="18" customHeight="1">
      <c r="A11" s="563" t="s">
        <v>497</v>
      </c>
      <c r="B11" s="572" t="s">
        <v>743</v>
      </c>
      <c r="C11" s="911">
        <v>4</v>
      </c>
      <c r="D11" s="912">
        <v>4</v>
      </c>
      <c r="E11" s="913">
        <v>4</v>
      </c>
      <c r="F11" s="1250">
        <f t="shared" ref="F11:F28" si="8">SUM(C11:E11)</f>
        <v>12</v>
      </c>
      <c r="G11" s="914">
        <v>0</v>
      </c>
      <c r="H11" s="914">
        <v>6</v>
      </c>
      <c r="I11" s="1251">
        <f t="shared" si="0"/>
        <v>18</v>
      </c>
      <c r="J11" s="908">
        <v>72</v>
      </c>
      <c r="K11" s="909">
        <v>86</v>
      </c>
      <c r="L11" s="1246">
        <f t="shared" ref="L11:L62" si="9">SUM(J11,K11)</f>
        <v>158</v>
      </c>
      <c r="M11" s="910">
        <v>74</v>
      </c>
      <c r="N11" s="909">
        <v>69</v>
      </c>
      <c r="O11" s="1246">
        <f t="shared" ref="O11:O62" si="10">SUM(M11,N11)</f>
        <v>143</v>
      </c>
      <c r="P11" s="910">
        <v>78</v>
      </c>
      <c r="Q11" s="909">
        <v>66</v>
      </c>
      <c r="R11" s="1248">
        <f t="shared" si="3"/>
        <v>144</v>
      </c>
      <c r="S11" s="917">
        <f t="shared" si="4"/>
        <v>224</v>
      </c>
      <c r="T11" s="916">
        <f t="shared" si="4"/>
        <v>221</v>
      </c>
      <c r="U11" s="1253">
        <f>SUM(L11,O11,R11)</f>
        <v>445</v>
      </c>
      <c r="V11" s="917">
        <v>12</v>
      </c>
      <c r="W11" s="916">
        <v>8</v>
      </c>
      <c r="X11" s="1253">
        <f t="shared" ref="X11:X28" si="11">SUM(V11:W11)</f>
        <v>20</v>
      </c>
      <c r="Y11" s="564" t="s">
        <v>743</v>
      </c>
    </row>
    <row r="12" spans="1:25" ht="18" customHeight="1">
      <c r="A12" s="568">
        <v>18</v>
      </c>
      <c r="B12" s="572" t="s">
        <v>744</v>
      </c>
      <c r="C12" s="911">
        <v>5</v>
      </c>
      <c r="D12" s="912">
        <v>4</v>
      </c>
      <c r="E12" s="913">
        <v>4</v>
      </c>
      <c r="F12" s="1250">
        <f t="shared" si="8"/>
        <v>13</v>
      </c>
      <c r="G12" s="914">
        <v>0</v>
      </c>
      <c r="H12" s="914">
        <v>2</v>
      </c>
      <c r="I12" s="1251">
        <f t="shared" si="0"/>
        <v>15</v>
      </c>
      <c r="J12" s="915">
        <v>78</v>
      </c>
      <c r="K12" s="916">
        <v>85</v>
      </c>
      <c r="L12" s="1252">
        <f t="shared" si="9"/>
        <v>163</v>
      </c>
      <c r="M12" s="917">
        <v>82</v>
      </c>
      <c r="N12" s="916">
        <v>81</v>
      </c>
      <c r="O12" s="1252">
        <f t="shared" si="10"/>
        <v>163</v>
      </c>
      <c r="P12" s="917">
        <v>77</v>
      </c>
      <c r="Q12" s="916">
        <v>79</v>
      </c>
      <c r="R12" s="1250">
        <f t="shared" si="3"/>
        <v>156</v>
      </c>
      <c r="S12" s="917">
        <f t="shared" si="4"/>
        <v>237</v>
      </c>
      <c r="T12" s="916">
        <f t="shared" si="4"/>
        <v>245</v>
      </c>
      <c r="U12" s="1253">
        <f t="shared" si="4"/>
        <v>482</v>
      </c>
      <c r="V12" s="917">
        <v>8</v>
      </c>
      <c r="W12" s="916">
        <v>2</v>
      </c>
      <c r="X12" s="1253">
        <f t="shared" si="11"/>
        <v>10</v>
      </c>
      <c r="Y12" s="564" t="s">
        <v>744</v>
      </c>
    </row>
    <row r="13" spans="1:25" ht="18" customHeight="1">
      <c r="A13" s="563"/>
      <c r="B13" s="572" t="s">
        <v>745</v>
      </c>
      <c r="C13" s="911">
        <v>5</v>
      </c>
      <c r="D13" s="912">
        <v>5</v>
      </c>
      <c r="E13" s="913">
        <v>5</v>
      </c>
      <c r="F13" s="1250">
        <f t="shared" si="8"/>
        <v>15</v>
      </c>
      <c r="G13" s="914">
        <v>0</v>
      </c>
      <c r="H13" s="914">
        <v>5</v>
      </c>
      <c r="I13" s="1251">
        <f t="shared" si="0"/>
        <v>20</v>
      </c>
      <c r="J13" s="915">
        <v>86</v>
      </c>
      <c r="K13" s="916">
        <v>88</v>
      </c>
      <c r="L13" s="1252">
        <f t="shared" si="9"/>
        <v>174</v>
      </c>
      <c r="M13" s="917">
        <v>67</v>
      </c>
      <c r="N13" s="916">
        <v>82</v>
      </c>
      <c r="O13" s="1252">
        <f t="shared" si="10"/>
        <v>149</v>
      </c>
      <c r="P13" s="917">
        <v>92</v>
      </c>
      <c r="Q13" s="916">
        <v>79</v>
      </c>
      <c r="R13" s="1250">
        <f t="shared" si="3"/>
        <v>171</v>
      </c>
      <c r="S13" s="917">
        <f t="shared" si="4"/>
        <v>245</v>
      </c>
      <c r="T13" s="916">
        <f t="shared" si="4"/>
        <v>249</v>
      </c>
      <c r="U13" s="1253">
        <f t="shared" si="4"/>
        <v>494</v>
      </c>
      <c r="V13" s="917">
        <v>15</v>
      </c>
      <c r="W13" s="916">
        <v>6</v>
      </c>
      <c r="X13" s="1253">
        <f t="shared" si="11"/>
        <v>21</v>
      </c>
      <c r="Y13" s="564" t="s">
        <v>745</v>
      </c>
    </row>
    <row r="14" spans="1:25" ht="18" customHeight="1">
      <c r="A14" s="563"/>
      <c r="B14" s="572" t="s">
        <v>746</v>
      </c>
      <c r="C14" s="911">
        <v>6</v>
      </c>
      <c r="D14" s="912">
        <v>6</v>
      </c>
      <c r="E14" s="913">
        <v>5</v>
      </c>
      <c r="F14" s="1250">
        <f t="shared" si="8"/>
        <v>17</v>
      </c>
      <c r="G14" s="914">
        <v>0</v>
      </c>
      <c r="H14" s="914">
        <v>6</v>
      </c>
      <c r="I14" s="1251">
        <f t="shared" si="0"/>
        <v>23</v>
      </c>
      <c r="J14" s="915">
        <v>106</v>
      </c>
      <c r="K14" s="916">
        <v>98</v>
      </c>
      <c r="L14" s="1252">
        <f t="shared" si="9"/>
        <v>204</v>
      </c>
      <c r="M14" s="917">
        <v>116</v>
      </c>
      <c r="N14" s="916">
        <v>96</v>
      </c>
      <c r="O14" s="1252">
        <f t="shared" si="10"/>
        <v>212</v>
      </c>
      <c r="P14" s="917">
        <v>112</v>
      </c>
      <c r="Q14" s="916">
        <v>88</v>
      </c>
      <c r="R14" s="1250">
        <f t="shared" si="3"/>
        <v>200</v>
      </c>
      <c r="S14" s="917">
        <f t="shared" si="4"/>
        <v>334</v>
      </c>
      <c r="T14" s="916">
        <f t="shared" si="4"/>
        <v>282</v>
      </c>
      <c r="U14" s="1253">
        <f t="shared" si="4"/>
        <v>616</v>
      </c>
      <c r="V14" s="917">
        <v>18</v>
      </c>
      <c r="W14" s="916">
        <v>7</v>
      </c>
      <c r="X14" s="1253">
        <f t="shared" si="11"/>
        <v>25</v>
      </c>
      <c r="Y14" s="564" t="s">
        <v>746</v>
      </c>
    </row>
    <row r="15" spans="1:25" ht="18" customHeight="1">
      <c r="A15" s="563"/>
      <c r="B15" s="572" t="s">
        <v>747</v>
      </c>
      <c r="C15" s="911">
        <v>4</v>
      </c>
      <c r="D15" s="912">
        <v>3</v>
      </c>
      <c r="E15" s="913">
        <v>4</v>
      </c>
      <c r="F15" s="1250">
        <f t="shared" si="8"/>
        <v>11</v>
      </c>
      <c r="G15" s="914">
        <v>0</v>
      </c>
      <c r="H15" s="914">
        <v>4</v>
      </c>
      <c r="I15" s="1251">
        <f t="shared" si="0"/>
        <v>15</v>
      </c>
      <c r="J15" s="915">
        <v>48</v>
      </c>
      <c r="K15" s="916">
        <v>74</v>
      </c>
      <c r="L15" s="1252">
        <f t="shared" si="9"/>
        <v>122</v>
      </c>
      <c r="M15" s="917">
        <v>53</v>
      </c>
      <c r="N15" s="916">
        <v>43</v>
      </c>
      <c r="O15" s="1252">
        <f t="shared" si="10"/>
        <v>96</v>
      </c>
      <c r="P15" s="917">
        <v>59</v>
      </c>
      <c r="Q15" s="916">
        <v>58</v>
      </c>
      <c r="R15" s="1250">
        <f t="shared" si="3"/>
        <v>117</v>
      </c>
      <c r="S15" s="917">
        <f t="shared" si="4"/>
        <v>160</v>
      </c>
      <c r="T15" s="916">
        <f t="shared" si="4"/>
        <v>175</v>
      </c>
      <c r="U15" s="1253">
        <f t="shared" si="4"/>
        <v>335</v>
      </c>
      <c r="V15" s="917">
        <v>9</v>
      </c>
      <c r="W15" s="916">
        <v>9</v>
      </c>
      <c r="X15" s="1253">
        <f t="shared" si="11"/>
        <v>18</v>
      </c>
      <c r="Y15" s="564" t="s">
        <v>747</v>
      </c>
    </row>
    <row r="16" spans="1:25" ht="18" customHeight="1">
      <c r="A16" s="563"/>
      <c r="B16" s="572" t="s">
        <v>748</v>
      </c>
      <c r="C16" s="911">
        <v>4</v>
      </c>
      <c r="D16" s="912">
        <v>4</v>
      </c>
      <c r="E16" s="913">
        <v>4</v>
      </c>
      <c r="F16" s="1250">
        <f t="shared" si="8"/>
        <v>12</v>
      </c>
      <c r="G16" s="914">
        <v>0</v>
      </c>
      <c r="H16" s="914">
        <v>4</v>
      </c>
      <c r="I16" s="1251">
        <f t="shared" si="0"/>
        <v>16</v>
      </c>
      <c r="J16" s="915">
        <v>86</v>
      </c>
      <c r="K16" s="916">
        <v>75</v>
      </c>
      <c r="L16" s="1252">
        <f t="shared" si="9"/>
        <v>161</v>
      </c>
      <c r="M16" s="917">
        <v>79</v>
      </c>
      <c r="N16" s="916">
        <v>77</v>
      </c>
      <c r="O16" s="1252">
        <f t="shared" si="10"/>
        <v>156</v>
      </c>
      <c r="P16" s="917">
        <v>70</v>
      </c>
      <c r="Q16" s="916">
        <v>88</v>
      </c>
      <c r="R16" s="1250">
        <f t="shared" si="3"/>
        <v>158</v>
      </c>
      <c r="S16" s="917">
        <f t="shared" si="4"/>
        <v>235</v>
      </c>
      <c r="T16" s="916">
        <f t="shared" si="4"/>
        <v>240</v>
      </c>
      <c r="U16" s="1253">
        <f t="shared" si="4"/>
        <v>475</v>
      </c>
      <c r="V16" s="917">
        <v>15</v>
      </c>
      <c r="W16" s="916">
        <v>4</v>
      </c>
      <c r="X16" s="1253">
        <f t="shared" si="11"/>
        <v>19</v>
      </c>
      <c r="Y16" s="564" t="s">
        <v>748</v>
      </c>
    </row>
    <row r="17" spans="1:25" ht="18" customHeight="1">
      <c r="A17" s="563"/>
      <c r="B17" s="572" t="s">
        <v>749</v>
      </c>
      <c r="C17" s="911">
        <v>2</v>
      </c>
      <c r="D17" s="912">
        <v>2</v>
      </c>
      <c r="E17" s="913">
        <v>2</v>
      </c>
      <c r="F17" s="1250">
        <f t="shared" si="8"/>
        <v>6</v>
      </c>
      <c r="G17" s="914">
        <v>0</v>
      </c>
      <c r="H17" s="916">
        <v>4</v>
      </c>
      <c r="I17" s="1251">
        <f t="shared" si="0"/>
        <v>10</v>
      </c>
      <c r="J17" s="915">
        <v>31</v>
      </c>
      <c r="K17" s="916">
        <v>38</v>
      </c>
      <c r="L17" s="1252">
        <f t="shared" si="9"/>
        <v>69</v>
      </c>
      <c r="M17" s="917">
        <v>37</v>
      </c>
      <c r="N17" s="916">
        <v>28</v>
      </c>
      <c r="O17" s="1252">
        <f t="shared" si="10"/>
        <v>65</v>
      </c>
      <c r="P17" s="917">
        <v>35</v>
      </c>
      <c r="Q17" s="916">
        <v>19</v>
      </c>
      <c r="R17" s="1250">
        <f t="shared" si="3"/>
        <v>54</v>
      </c>
      <c r="S17" s="917">
        <f t="shared" si="4"/>
        <v>103</v>
      </c>
      <c r="T17" s="916">
        <f t="shared" si="4"/>
        <v>85</v>
      </c>
      <c r="U17" s="1253">
        <f t="shared" si="4"/>
        <v>188</v>
      </c>
      <c r="V17" s="917">
        <v>8</v>
      </c>
      <c r="W17" s="916">
        <v>5</v>
      </c>
      <c r="X17" s="1253">
        <f t="shared" si="11"/>
        <v>13</v>
      </c>
      <c r="Y17" s="564" t="s">
        <v>749</v>
      </c>
    </row>
    <row r="18" spans="1:25" ht="18" customHeight="1">
      <c r="A18" s="563"/>
      <c r="B18" s="572" t="s">
        <v>513</v>
      </c>
      <c r="C18" s="911">
        <v>1</v>
      </c>
      <c r="D18" s="912">
        <v>1</v>
      </c>
      <c r="E18" s="913">
        <v>1</v>
      </c>
      <c r="F18" s="1250">
        <f t="shared" si="8"/>
        <v>3</v>
      </c>
      <c r="G18" s="914">
        <v>0</v>
      </c>
      <c r="H18" s="916">
        <v>2</v>
      </c>
      <c r="I18" s="1251">
        <f t="shared" si="0"/>
        <v>5</v>
      </c>
      <c r="J18" s="915">
        <v>7</v>
      </c>
      <c r="K18" s="916">
        <v>9</v>
      </c>
      <c r="L18" s="1252">
        <f t="shared" si="9"/>
        <v>16</v>
      </c>
      <c r="M18" s="917">
        <v>5</v>
      </c>
      <c r="N18" s="916">
        <v>2</v>
      </c>
      <c r="O18" s="1252">
        <f t="shared" si="10"/>
        <v>7</v>
      </c>
      <c r="P18" s="917">
        <v>5</v>
      </c>
      <c r="Q18" s="916">
        <v>9</v>
      </c>
      <c r="R18" s="1250">
        <f t="shared" si="3"/>
        <v>14</v>
      </c>
      <c r="S18" s="917">
        <f t="shared" si="4"/>
        <v>17</v>
      </c>
      <c r="T18" s="916">
        <f t="shared" si="4"/>
        <v>20</v>
      </c>
      <c r="U18" s="1253">
        <f t="shared" si="4"/>
        <v>37</v>
      </c>
      <c r="V18" s="917">
        <v>2</v>
      </c>
      <c r="W18" s="916">
        <v>1</v>
      </c>
      <c r="X18" s="1253">
        <f t="shared" si="11"/>
        <v>3</v>
      </c>
      <c r="Y18" s="564" t="s">
        <v>513</v>
      </c>
    </row>
    <row r="19" spans="1:25" ht="18" customHeight="1">
      <c r="A19" s="563"/>
      <c r="B19" s="572" t="s">
        <v>510</v>
      </c>
      <c r="C19" s="911">
        <v>6</v>
      </c>
      <c r="D19" s="912">
        <v>6</v>
      </c>
      <c r="E19" s="913">
        <v>6</v>
      </c>
      <c r="F19" s="1250">
        <f t="shared" si="8"/>
        <v>18</v>
      </c>
      <c r="G19" s="914">
        <v>0</v>
      </c>
      <c r="H19" s="914">
        <v>5</v>
      </c>
      <c r="I19" s="1251">
        <f t="shared" si="0"/>
        <v>23</v>
      </c>
      <c r="J19" s="915">
        <v>114</v>
      </c>
      <c r="K19" s="916">
        <v>103</v>
      </c>
      <c r="L19" s="1252">
        <f t="shared" si="9"/>
        <v>217</v>
      </c>
      <c r="M19" s="917">
        <v>96</v>
      </c>
      <c r="N19" s="916">
        <v>115</v>
      </c>
      <c r="O19" s="1252">
        <f t="shared" si="10"/>
        <v>211</v>
      </c>
      <c r="P19" s="917">
        <v>106</v>
      </c>
      <c r="Q19" s="916">
        <v>87</v>
      </c>
      <c r="R19" s="1250">
        <f t="shared" si="3"/>
        <v>193</v>
      </c>
      <c r="S19" s="917">
        <f t="shared" si="4"/>
        <v>316</v>
      </c>
      <c r="T19" s="916">
        <f t="shared" si="4"/>
        <v>305</v>
      </c>
      <c r="U19" s="1253">
        <f t="shared" si="4"/>
        <v>621</v>
      </c>
      <c r="V19" s="917">
        <v>14</v>
      </c>
      <c r="W19" s="916">
        <v>10</v>
      </c>
      <c r="X19" s="1253">
        <f t="shared" si="11"/>
        <v>24</v>
      </c>
      <c r="Y19" s="564" t="s">
        <v>510</v>
      </c>
    </row>
    <row r="20" spans="1:25" ht="18" customHeight="1">
      <c r="A20" s="563"/>
      <c r="B20" s="572" t="s">
        <v>750</v>
      </c>
      <c r="C20" s="911">
        <v>3</v>
      </c>
      <c r="D20" s="912">
        <v>3</v>
      </c>
      <c r="E20" s="913">
        <v>3</v>
      </c>
      <c r="F20" s="1250">
        <f t="shared" si="8"/>
        <v>9</v>
      </c>
      <c r="G20" s="914">
        <v>0</v>
      </c>
      <c r="H20" s="914">
        <v>2</v>
      </c>
      <c r="I20" s="1251">
        <f t="shared" si="0"/>
        <v>11</v>
      </c>
      <c r="J20" s="915">
        <v>51</v>
      </c>
      <c r="K20" s="916">
        <v>39</v>
      </c>
      <c r="L20" s="1252">
        <f t="shared" si="9"/>
        <v>90</v>
      </c>
      <c r="M20" s="917">
        <v>36</v>
      </c>
      <c r="N20" s="916">
        <v>44</v>
      </c>
      <c r="O20" s="1252">
        <f t="shared" si="10"/>
        <v>80</v>
      </c>
      <c r="P20" s="917">
        <v>58</v>
      </c>
      <c r="Q20" s="916">
        <v>40</v>
      </c>
      <c r="R20" s="1250">
        <f t="shared" si="3"/>
        <v>98</v>
      </c>
      <c r="S20" s="917">
        <f t="shared" si="4"/>
        <v>145</v>
      </c>
      <c r="T20" s="916">
        <f t="shared" si="4"/>
        <v>123</v>
      </c>
      <c r="U20" s="1253">
        <f t="shared" si="4"/>
        <v>268</v>
      </c>
      <c r="V20" s="917">
        <v>7</v>
      </c>
      <c r="W20" s="916">
        <v>5</v>
      </c>
      <c r="X20" s="1253">
        <f t="shared" si="11"/>
        <v>12</v>
      </c>
      <c r="Y20" s="564" t="s">
        <v>750</v>
      </c>
    </row>
    <row r="21" spans="1:25" ht="18" customHeight="1">
      <c r="A21" s="563"/>
      <c r="B21" s="564" t="s">
        <v>751</v>
      </c>
      <c r="C21" s="911">
        <v>3</v>
      </c>
      <c r="D21" s="912">
        <v>3</v>
      </c>
      <c r="E21" s="913">
        <v>3</v>
      </c>
      <c r="F21" s="1250">
        <f t="shared" si="8"/>
        <v>9</v>
      </c>
      <c r="G21" s="914">
        <v>0</v>
      </c>
      <c r="H21" s="914">
        <v>3</v>
      </c>
      <c r="I21" s="1251">
        <f t="shared" si="0"/>
        <v>12</v>
      </c>
      <c r="J21" s="915">
        <v>47</v>
      </c>
      <c r="K21" s="916">
        <v>45</v>
      </c>
      <c r="L21" s="1252">
        <f t="shared" si="9"/>
        <v>92</v>
      </c>
      <c r="M21" s="917">
        <v>46</v>
      </c>
      <c r="N21" s="916">
        <v>51</v>
      </c>
      <c r="O21" s="1252">
        <f t="shared" si="10"/>
        <v>97</v>
      </c>
      <c r="P21" s="917">
        <v>53</v>
      </c>
      <c r="Q21" s="916">
        <v>37</v>
      </c>
      <c r="R21" s="1250">
        <f t="shared" si="3"/>
        <v>90</v>
      </c>
      <c r="S21" s="917">
        <f t="shared" si="4"/>
        <v>146</v>
      </c>
      <c r="T21" s="916">
        <f t="shared" si="4"/>
        <v>133</v>
      </c>
      <c r="U21" s="1253">
        <f t="shared" si="4"/>
        <v>279</v>
      </c>
      <c r="V21" s="917">
        <v>9</v>
      </c>
      <c r="W21" s="916">
        <v>0</v>
      </c>
      <c r="X21" s="1253">
        <f t="shared" si="11"/>
        <v>9</v>
      </c>
      <c r="Y21" s="564" t="s">
        <v>751</v>
      </c>
    </row>
    <row r="22" spans="1:25" ht="18" customHeight="1">
      <c r="A22" s="563"/>
      <c r="B22" s="564" t="s">
        <v>752</v>
      </c>
      <c r="C22" s="911">
        <v>2</v>
      </c>
      <c r="D22" s="912">
        <v>2</v>
      </c>
      <c r="E22" s="913">
        <v>2</v>
      </c>
      <c r="F22" s="1250">
        <f t="shared" si="8"/>
        <v>6</v>
      </c>
      <c r="G22" s="914">
        <v>0</v>
      </c>
      <c r="H22" s="916">
        <v>4</v>
      </c>
      <c r="I22" s="1251">
        <f t="shared" si="0"/>
        <v>10</v>
      </c>
      <c r="J22" s="915">
        <v>37</v>
      </c>
      <c r="K22" s="916">
        <v>31</v>
      </c>
      <c r="L22" s="1252">
        <f t="shared" si="9"/>
        <v>68</v>
      </c>
      <c r="M22" s="917">
        <v>35</v>
      </c>
      <c r="N22" s="916">
        <v>43</v>
      </c>
      <c r="O22" s="1252">
        <f t="shared" si="10"/>
        <v>78</v>
      </c>
      <c r="P22" s="917">
        <v>44</v>
      </c>
      <c r="Q22" s="916">
        <v>36</v>
      </c>
      <c r="R22" s="1250">
        <f t="shared" si="3"/>
        <v>80</v>
      </c>
      <c r="S22" s="917">
        <f t="shared" si="4"/>
        <v>116</v>
      </c>
      <c r="T22" s="916">
        <f t="shared" si="4"/>
        <v>110</v>
      </c>
      <c r="U22" s="1253">
        <f t="shared" si="4"/>
        <v>226</v>
      </c>
      <c r="V22" s="917">
        <v>15</v>
      </c>
      <c r="W22" s="916">
        <v>6</v>
      </c>
      <c r="X22" s="1253">
        <f t="shared" si="11"/>
        <v>21</v>
      </c>
      <c r="Y22" s="564" t="s">
        <v>752</v>
      </c>
    </row>
    <row r="23" spans="1:25" ht="18" customHeight="1">
      <c r="A23" s="563"/>
      <c r="B23" s="564" t="s">
        <v>753</v>
      </c>
      <c r="C23" s="911">
        <v>2</v>
      </c>
      <c r="D23" s="912">
        <v>2</v>
      </c>
      <c r="E23" s="913">
        <v>3</v>
      </c>
      <c r="F23" s="1250">
        <f t="shared" si="8"/>
        <v>7</v>
      </c>
      <c r="G23" s="914">
        <v>0</v>
      </c>
      <c r="H23" s="916">
        <v>2</v>
      </c>
      <c r="I23" s="1251">
        <f t="shared" si="0"/>
        <v>9</v>
      </c>
      <c r="J23" s="915">
        <v>30</v>
      </c>
      <c r="K23" s="916">
        <v>33</v>
      </c>
      <c r="L23" s="1252">
        <f t="shared" si="9"/>
        <v>63</v>
      </c>
      <c r="M23" s="917">
        <v>38</v>
      </c>
      <c r="N23" s="916">
        <v>37</v>
      </c>
      <c r="O23" s="1252">
        <f t="shared" si="10"/>
        <v>75</v>
      </c>
      <c r="P23" s="917">
        <v>40</v>
      </c>
      <c r="Q23" s="916">
        <v>44</v>
      </c>
      <c r="R23" s="1250">
        <f t="shared" si="3"/>
        <v>84</v>
      </c>
      <c r="S23" s="917">
        <f t="shared" ref="S23:U41" si="12">SUM(J23,M23,P23)</f>
        <v>108</v>
      </c>
      <c r="T23" s="916">
        <f t="shared" si="12"/>
        <v>114</v>
      </c>
      <c r="U23" s="1253">
        <f t="shared" si="12"/>
        <v>222</v>
      </c>
      <c r="V23" s="917">
        <v>5</v>
      </c>
      <c r="W23" s="916">
        <v>4</v>
      </c>
      <c r="X23" s="1253">
        <f t="shared" si="11"/>
        <v>9</v>
      </c>
      <c r="Y23" s="564" t="s">
        <v>753</v>
      </c>
    </row>
    <row r="24" spans="1:25" ht="18" customHeight="1">
      <c r="A24" s="563"/>
      <c r="B24" s="564" t="s">
        <v>754</v>
      </c>
      <c r="C24" s="911">
        <v>6</v>
      </c>
      <c r="D24" s="912">
        <v>6</v>
      </c>
      <c r="E24" s="913">
        <v>5</v>
      </c>
      <c r="F24" s="1250">
        <f t="shared" si="8"/>
        <v>17</v>
      </c>
      <c r="G24" s="914">
        <v>0</v>
      </c>
      <c r="H24" s="914">
        <v>5</v>
      </c>
      <c r="I24" s="1251">
        <f t="shared" si="0"/>
        <v>22</v>
      </c>
      <c r="J24" s="915">
        <v>118</v>
      </c>
      <c r="K24" s="916">
        <v>104</v>
      </c>
      <c r="L24" s="1252">
        <f t="shared" si="9"/>
        <v>222</v>
      </c>
      <c r="M24" s="917">
        <v>112</v>
      </c>
      <c r="N24" s="916">
        <v>96</v>
      </c>
      <c r="O24" s="1252">
        <f t="shared" si="10"/>
        <v>208</v>
      </c>
      <c r="P24" s="917">
        <v>93</v>
      </c>
      <c r="Q24" s="916">
        <v>94</v>
      </c>
      <c r="R24" s="1250">
        <f t="shared" si="3"/>
        <v>187</v>
      </c>
      <c r="S24" s="917">
        <f t="shared" si="12"/>
        <v>323</v>
      </c>
      <c r="T24" s="916">
        <f t="shared" si="12"/>
        <v>294</v>
      </c>
      <c r="U24" s="1253">
        <f t="shared" si="12"/>
        <v>617</v>
      </c>
      <c r="V24" s="917">
        <v>14</v>
      </c>
      <c r="W24" s="916">
        <v>10</v>
      </c>
      <c r="X24" s="1253">
        <f t="shared" si="11"/>
        <v>24</v>
      </c>
      <c r="Y24" s="564" t="s">
        <v>754</v>
      </c>
    </row>
    <row r="25" spans="1:25" ht="18" customHeight="1">
      <c r="A25" s="563"/>
      <c r="B25" s="564" t="s">
        <v>527</v>
      </c>
      <c r="C25" s="911">
        <v>1</v>
      </c>
      <c r="D25" s="912">
        <v>1</v>
      </c>
      <c r="E25" s="913">
        <v>1</v>
      </c>
      <c r="F25" s="1250">
        <f t="shared" si="8"/>
        <v>3</v>
      </c>
      <c r="G25" s="914">
        <v>0</v>
      </c>
      <c r="H25" s="916">
        <v>1</v>
      </c>
      <c r="I25" s="1251">
        <f t="shared" si="0"/>
        <v>4</v>
      </c>
      <c r="J25" s="915">
        <v>9</v>
      </c>
      <c r="K25" s="916">
        <v>2</v>
      </c>
      <c r="L25" s="1252">
        <f t="shared" si="9"/>
        <v>11</v>
      </c>
      <c r="M25" s="917">
        <v>3</v>
      </c>
      <c r="N25" s="916">
        <v>5</v>
      </c>
      <c r="O25" s="1252">
        <f t="shared" si="10"/>
        <v>8</v>
      </c>
      <c r="P25" s="917">
        <v>6</v>
      </c>
      <c r="Q25" s="916">
        <v>6</v>
      </c>
      <c r="R25" s="1250">
        <f t="shared" si="3"/>
        <v>12</v>
      </c>
      <c r="S25" s="917">
        <f t="shared" si="12"/>
        <v>18</v>
      </c>
      <c r="T25" s="916">
        <f t="shared" si="12"/>
        <v>13</v>
      </c>
      <c r="U25" s="1253">
        <f t="shared" si="12"/>
        <v>31</v>
      </c>
      <c r="V25" s="917">
        <v>2</v>
      </c>
      <c r="W25" s="916">
        <v>0</v>
      </c>
      <c r="X25" s="1253">
        <f t="shared" si="11"/>
        <v>2</v>
      </c>
      <c r="Y25" s="564" t="s">
        <v>527</v>
      </c>
    </row>
    <row r="26" spans="1:25" ht="18" customHeight="1">
      <c r="A26" s="563"/>
      <c r="B26" s="564" t="s">
        <v>529</v>
      </c>
      <c r="C26" s="911">
        <v>1</v>
      </c>
      <c r="D26" s="912">
        <v>1</v>
      </c>
      <c r="E26" s="913">
        <v>1</v>
      </c>
      <c r="F26" s="1250">
        <f t="shared" si="8"/>
        <v>3</v>
      </c>
      <c r="G26" s="914">
        <v>0</v>
      </c>
      <c r="H26" s="914">
        <v>1</v>
      </c>
      <c r="I26" s="1251">
        <f t="shared" si="0"/>
        <v>4</v>
      </c>
      <c r="J26" s="915">
        <v>8</v>
      </c>
      <c r="K26" s="916">
        <v>5</v>
      </c>
      <c r="L26" s="1252">
        <f t="shared" si="9"/>
        <v>13</v>
      </c>
      <c r="M26" s="917">
        <v>4</v>
      </c>
      <c r="N26" s="916">
        <v>10</v>
      </c>
      <c r="O26" s="1252">
        <f t="shared" si="10"/>
        <v>14</v>
      </c>
      <c r="P26" s="917">
        <v>6</v>
      </c>
      <c r="Q26" s="916">
        <v>8</v>
      </c>
      <c r="R26" s="1250">
        <f t="shared" si="3"/>
        <v>14</v>
      </c>
      <c r="S26" s="917">
        <f t="shared" si="12"/>
        <v>18</v>
      </c>
      <c r="T26" s="916">
        <f t="shared" si="12"/>
        <v>23</v>
      </c>
      <c r="U26" s="1253">
        <f t="shared" si="12"/>
        <v>41</v>
      </c>
      <c r="V26" s="917">
        <v>1</v>
      </c>
      <c r="W26" s="916">
        <v>1</v>
      </c>
      <c r="X26" s="1253">
        <f t="shared" si="11"/>
        <v>2</v>
      </c>
      <c r="Y26" s="564" t="s">
        <v>529</v>
      </c>
    </row>
    <row r="27" spans="1:25" ht="18" customHeight="1">
      <c r="A27" s="563"/>
      <c r="B27" s="564" t="s">
        <v>755</v>
      </c>
      <c r="C27" s="911">
        <v>1</v>
      </c>
      <c r="D27" s="912">
        <v>1</v>
      </c>
      <c r="E27" s="913">
        <v>1</v>
      </c>
      <c r="F27" s="1250">
        <f t="shared" si="8"/>
        <v>3</v>
      </c>
      <c r="G27" s="914">
        <v>0</v>
      </c>
      <c r="H27" s="914">
        <v>1</v>
      </c>
      <c r="I27" s="1251">
        <f t="shared" si="0"/>
        <v>4</v>
      </c>
      <c r="J27" s="915">
        <v>4</v>
      </c>
      <c r="K27" s="916">
        <v>3</v>
      </c>
      <c r="L27" s="1252">
        <f t="shared" si="9"/>
        <v>7</v>
      </c>
      <c r="M27" s="917">
        <v>3</v>
      </c>
      <c r="N27" s="916">
        <v>4</v>
      </c>
      <c r="O27" s="1252">
        <f t="shared" si="10"/>
        <v>7</v>
      </c>
      <c r="P27" s="917">
        <v>5</v>
      </c>
      <c r="Q27" s="916">
        <v>1</v>
      </c>
      <c r="R27" s="1250">
        <f t="shared" si="3"/>
        <v>6</v>
      </c>
      <c r="S27" s="917">
        <f t="shared" si="12"/>
        <v>12</v>
      </c>
      <c r="T27" s="916">
        <f t="shared" si="12"/>
        <v>8</v>
      </c>
      <c r="U27" s="1253">
        <f t="shared" si="12"/>
        <v>20</v>
      </c>
      <c r="V27" s="917">
        <v>2</v>
      </c>
      <c r="W27" s="916">
        <v>0</v>
      </c>
      <c r="X27" s="1253">
        <f t="shared" si="11"/>
        <v>2</v>
      </c>
      <c r="Y27" s="564" t="s">
        <v>755</v>
      </c>
    </row>
    <row r="28" spans="1:25" ht="18" customHeight="1">
      <c r="A28" s="610"/>
      <c r="B28" s="606" t="s">
        <v>756</v>
      </c>
      <c r="C28" s="918">
        <v>1</v>
      </c>
      <c r="D28" s="919">
        <v>1</v>
      </c>
      <c r="E28" s="920">
        <v>1</v>
      </c>
      <c r="F28" s="1254">
        <f t="shared" si="8"/>
        <v>3</v>
      </c>
      <c r="G28" s="921">
        <v>0</v>
      </c>
      <c r="H28" s="921">
        <v>0</v>
      </c>
      <c r="I28" s="1255">
        <f t="shared" si="0"/>
        <v>3</v>
      </c>
      <c r="J28" s="922">
        <v>6</v>
      </c>
      <c r="K28" s="923">
        <v>5</v>
      </c>
      <c r="L28" s="1256">
        <f t="shared" si="9"/>
        <v>11</v>
      </c>
      <c r="M28" s="924">
        <v>2</v>
      </c>
      <c r="N28" s="923">
        <v>4</v>
      </c>
      <c r="O28" s="1256">
        <f t="shared" si="10"/>
        <v>6</v>
      </c>
      <c r="P28" s="924">
        <v>5</v>
      </c>
      <c r="Q28" s="923">
        <v>9</v>
      </c>
      <c r="R28" s="1254">
        <f t="shared" si="3"/>
        <v>14</v>
      </c>
      <c r="S28" s="924">
        <f t="shared" si="12"/>
        <v>13</v>
      </c>
      <c r="T28" s="923">
        <f t="shared" si="12"/>
        <v>18</v>
      </c>
      <c r="U28" s="1257">
        <f t="shared" si="12"/>
        <v>31</v>
      </c>
      <c r="V28" s="924">
        <v>0</v>
      </c>
      <c r="W28" s="923">
        <v>0</v>
      </c>
      <c r="X28" s="1257">
        <f t="shared" si="11"/>
        <v>0</v>
      </c>
      <c r="Y28" s="606" t="s">
        <v>756</v>
      </c>
    </row>
    <row r="29" spans="1:25" ht="18" customHeight="1" thickBot="1">
      <c r="A29" s="681" t="s">
        <v>533</v>
      </c>
      <c r="B29" s="682"/>
      <c r="C29" s="1258">
        <f>SUM(C11:C28)</f>
        <v>57</v>
      </c>
      <c r="D29" s="1259">
        <f t="shared" ref="D29:Q29" si="13">SUM(D11:D28)</f>
        <v>55</v>
      </c>
      <c r="E29" s="1260">
        <f t="shared" si="13"/>
        <v>55</v>
      </c>
      <c r="F29" s="1261">
        <f>SUM(F11:F28)</f>
        <v>167</v>
      </c>
      <c r="G29" s="1261">
        <f t="shared" si="13"/>
        <v>0</v>
      </c>
      <c r="H29" s="1261">
        <f t="shared" si="13"/>
        <v>57</v>
      </c>
      <c r="I29" s="1262">
        <f t="shared" si="0"/>
        <v>224</v>
      </c>
      <c r="J29" s="1263">
        <f>SUM(J11:J28)</f>
        <v>938</v>
      </c>
      <c r="K29" s="1267">
        <f t="shared" si="13"/>
        <v>923</v>
      </c>
      <c r="L29" s="1265">
        <f t="shared" si="9"/>
        <v>1861</v>
      </c>
      <c r="M29" s="1266">
        <f t="shared" si="13"/>
        <v>888</v>
      </c>
      <c r="N29" s="1267">
        <f t="shared" si="13"/>
        <v>887</v>
      </c>
      <c r="O29" s="1265">
        <f t="shared" si="10"/>
        <v>1775</v>
      </c>
      <c r="P29" s="1266">
        <f t="shared" si="13"/>
        <v>944</v>
      </c>
      <c r="Q29" s="1267">
        <f t="shared" si="13"/>
        <v>848</v>
      </c>
      <c r="R29" s="1261">
        <f t="shared" si="3"/>
        <v>1792</v>
      </c>
      <c r="S29" s="1266">
        <f t="shared" si="12"/>
        <v>2770</v>
      </c>
      <c r="T29" s="1267">
        <f t="shared" si="12"/>
        <v>2658</v>
      </c>
      <c r="U29" s="1268">
        <f t="shared" si="12"/>
        <v>5428</v>
      </c>
      <c r="V29" s="1266">
        <f>SUM(V11:V28)</f>
        <v>156</v>
      </c>
      <c r="W29" s="1267">
        <f t="shared" ref="W29:X29" si="14">SUM(W11:W28)</f>
        <v>78</v>
      </c>
      <c r="X29" s="1268">
        <f t="shared" si="14"/>
        <v>234</v>
      </c>
      <c r="Y29" s="683" t="s">
        <v>757</v>
      </c>
    </row>
    <row r="30" spans="1:25" ht="18" customHeight="1">
      <c r="A30" s="563" t="s">
        <v>534</v>
      </c>
      <c r="B30" s="572" t="s">
        <v>758</v>
      </c>
      <c r="C30" s="911">
        <v>5</v>
      </c>
      <c r="D30" s="912">
        <v>5</v>
      </c>
      <c r="E30" s="913">
        <v>5</v>
      </c>
      <c r="F30" s="1250">
        <f>SUM(C30:E30)</f>
        <v>15</v>
      </c>
      <c r="G30" s="914">
        <v>0</v>
      </c>
      <c r="H30" s="914">
        <v>3</v>
      </c>
      <c r="I30" s="1251">
        <f t="shared" si="0"/>
        <v>18</v>
      </c>
      <c r="J30" s="908">
        <v>97</v>
      </c>
      <c r="K30" s="909">
        <v>97</v>
      </c>
      <c r="L30" s="1246">
        <f t="shared" si="9"/>
        <v>194</v>
      </c>
      <c r="M30" s="910">
        <v>108</v>
      </c>
      <c r="N30" s="909">
        <v>80</v>
      </c>
      <c r="O30" s="1246">
        <f t="shared" si="10"/>
        <v>188</v>
      </c>
      <c r="P30" s="910">
        <v>102</v>
      </c>
      <c r="Q30" s="909">
        <v>89</v>
      </c>
      <c r="R30" s="1248">
        <f t="shared" si="3"/>
        <v>191</v>
      </c>
      <c r="S30" s="917">
        <f t="shared" si="12"/>
        <v>307</v>
      </c>
      <c r="T30" s="916">
        <f t="shared" si="12"/>
        <v>266</v>
      </c>
      <c r="U30" s="1253">
        <f t="shared" si="12"/>
        <v>573</v>
      </c>
      <c r="V30" s="917">
        <v>5</v>
      </c>
      <c r="W30" s="916">
        <v>4</v>
      </c>
      <c r="X30" s="1253">
        <f t="shared" ref="X30:X47" si="15">SUM(V30:W30)</f>
        <v>9</v>
      </c>
      <c r="Y30" s="564" t="s">
        <v>758</v>
      </c>
    </row>
    <row r="31" spans="1:25" ht="18" customHeight="1">
      <c r="A31" s="568">
        <v>19</v>
      </c>
      <c r="B31" s="572" t="s">
        <v>543</v>
      </c>
      <c r="C31" s="911">
        <v>2</v>
      </c>
      <c r="D31" s="912">
        <v>2</v>
      </c>
      <c r="E31" s="913">
        <v>2</v>
      </c>
      <c r="F31" s="1250">
        <f t="shared" ref="F31:F47" si="16">SUM(C31:E31)</f>
        <v>6</v>
      </c>
      <c r="G31" s="914">
        <v>0</v>
      </c>
      <c r="H31" s="914">
        <v>2</v>
      </c>
      <c r="I31" s="1251">
        <f t="shared" si="0"/>
        <v>8</v>
      </c>
      <c r="J31" s="915">
        <v>27</v>
      </c>
      <c r="K31" s="916">
        <v>18</v>
      </c>
      <c r="L31" s="1252">
        <f t="shared" si="9"/>
        <v>45</v>
      </c>
      <c r="M31" s="917">
        <v>26</v>
      </c>
      <c r="N31" s="916">
        <v>16</v>
      </c>
      <c r="O31" s="1252">
        <f t="shared" si="10"/>
        <v>42</v>
      </c>
      <c r="P31" s="917">
        <v>24</v>
      </c>
      <c r="Q31" s="916">
        <v>27</v>
      </c>
      <c r="R31" s="1250">
        <f t="shared" si="3"/>
        <v>51</v>
      </c>
      <c r="S31" s="917">
        <f t="shared" si="12"/>
        <v>77</v>
      </c>
      <c r="T31" s="916">
        <f t="shared" si="12"/>
        <v>61</v>
      </c>
      <c r="U31" s="1253">
        <f t="shared" si="12"/>
        <v>138</v>
      </c>
      <c r="V31" s="917">
        <v>3</v>
      </c>
      <c r="W31" s="916">
        <v>0</v>
      </c>
      <c r="X31" s="1253">
        <f t="shared" si="15"/>
        <v>3</v>
      </c>
      <c r="Y31" s="564" t="s">
        <v>543</v>
      </c>
    </row>
    <row r="32" spans="1:25" ht="18" customHeight="1">
      <c r="A32" s="684" t="s">
        <v>615</v>
      </c>
      <c r="B32" s="572" t="s">
        <v>759</v>
      </c>
      <c r="C32" s="911">
        <v>4</v>
      </c>
      <c r="D32" s="912">
        <v>4</v>
      </c>
      <c r="E32" s="913">
        <v>4</v>
      </c>
      <c r="F32" s="1250">
        <f t="shared" si="16"/>
        <v>12</v>
      </c>
      <c r="G32" s="914">
        <v>0</v>
      </c>
      <c r="H32" s="914">
        <v>5</v>
      </c>
      <c r="I32" s="1251">
        <f t="shared" si="0"/>
        <v>17</v>
      </c>
      <c r="J32" s="915">
        <v>58</v>
      </c>
      <c r="K32" s="916">
        <v>65</v>
      </c>
      <c r="L32" s="1252">
        <f t="shared" si="9"/>
        <v>123</v>
      </c>
      <c r="M32" s="917">
        <v>63</v>
      </c>
      <c r="N32" s="916">
        <v>64</v>
      </c>
      <c r="O32" s="1252">
        <f t="shared" si="10"/>
        <v>127</v>
      </c>
      <c r="P32" s="917">
        <v>78</v>
      </c>
      <c r="Q32" s="916">
        <v>55</v>
      </c>
      <c r="R32" s="1250">
        <f t="shared" si="3"/>
        <v>133</v>
      </c>
      <c r="S32" s="917">
        <f t="shared" si="12"/>
        <v>199</v>
      </c>
      <c r="T32" s="916">
        <f t="shared" si="12"/>
        <v>184</v>
      </c>
      <c r="U32" s="1253">
        <f t="shared" si="12"/>
        <v>383</v>
      </c>
      <c r="V32" s="917">
        <v>11</v>
      </c>
      <c r="W32" s="916">
        <v>4</v>
      </c>
      <c r="X32" s="1253">
        <f t="shared" si="15"/>
        <v>15</v>
      </c>
      <c r="Y32" s="564" t="s">
        <v>759</v>
      </c>
    </row>
    <row r="33" spans="1:37" ht="18" customHeight="1">
      <c r="A33" s="563"/>
      <c r="B33" s="572" t="s">
        <v>760</v>
      </c>
      <c r="C33" s="911">
        <v>4</v>
      </c>
      <c r="D33" s="912">
        <v>3</v>
      </c>
      <c r="E33" s="913">
        <v>4</v>
      </c>
      <c r="F33" s="1250">
        <f t="shared" si="16"/>
        <v>11</v>
      </c>
      <c r="G33" s="914">
        <v>0</v>
      </c>
      <c r="H33" s="914">
        <v>4</v>
      </c>
      <c r="I33" s="1251">
        <f t="shared" si="0"/>
        <v>15</v>
      </c>
      <c r="J33" s="915">
        <v>71</v>
      </c>
      <c r="K33" s="916">
        <v>63</v>
      </c>
      <c r="L33" s="1252">
        <f t="shared" si="9"/>
        <v>134</v>
      </c>
      <c r="M33" s="917">
        <v>53</v>
      </c>
      <c r="N33" s="916">
        <v>50</v>
      </c>
      <c r="O33" s="1252">
        <f t="shared" si="10"/>
        <v>103</v>
      </c>
      <c r="P33" s="917">
        <v>80</v>
      </c>
      <c r="Q33" s="916">
        <v>58</v>
      </c>
      <c r="R33" s="1250">
        <f t="shared" si="3"/>
        <v>138</v>
      </c>
      <c r="S33" s="917">
        <f t="shared" si="12"/>
        <v>204</v>
      </c>
      <c r="T33" s="916">
        <f t="shared" si="12"/>
        <v>171</v>
      </c>
      <c r="U33" s="1253">
        <f t="shared" si="12"/>
        <v>375</v>
      </c>
      <c r="V33" s="917">
        <v>10</v>
      </c>
      <c r="W33" s="916">
        <v>4</v>
      </c>
      <c r="X33" s="1253">
        <f t="shared" si="15"/>
        <v>14</v>
      </c>
      <c r="Y33" s="564" t="s">
        <v>760</v>
      </c>
    </row>
    <row r="34" spans="1:37" ht="18" customHeight="1">
      <c r="A34" s="563"/>
      <c r="B34" s="572" t="s">
        <v>546</v>
      </c>
      <c r="C34" s="911">
        <v>3</v>
      </c>
      <c r="D34" s="912">
        <v>3</v>
      </c>
      <c r="E34" s="913">
        <v>3</v>
      </c>
      <c r="F34" s="1250">
        <f t="shared" si="16"/>
        <v>9</v>
      </c>
      <c r="G34" s="914">
        <v>0</v>
      </c>
      <c r="H34" s="914">
        <v>3</v>
      </c>
      <c r="I34" s="1251">
        <f t="shared" si="0"/>
        <v>12</v>
      </c>
      <c r="J34" s="915">
        <v>42</v>
      </c>
      <c r="K34" s="916">
        <v>54</v>
      </c>
      <c r="L34" s="1252">
        <f t="shared" si="9"/>
        <v>96</v>
      </c>
      <c r="M34" s="917">
        <v>54</v>
      </c>
      <c r="N34" s="916">
        <v>36</v>
      </c>
      <c r="O34" s="1252">
        <f t="shared" si="10"/>
        <v>90</v>
      </c>
      <c r="P34" s="917">
        <v>39</v>
      </c>
      <c r="Q34" s="916">
        <v>37</v>
      </c>
      <c r="R34" s="1250">
        <f t="shared" si="3"/>
        <v>76</v>
      </c>
      <c r="S34" s="917">
        <f t="shared" si="12"/>
        <v>135</v>
      </c>
      <c r="T34" s="916">
        <f t="shared" si="12"/>
        <v>127</v>
      </c>
      <c r="U34" s="1253">
        <f t="shared" si="12"/>
        <v>262</v>
      </c>
      <c r="V34" s="917">
        <v>11</v>
      </c>
      <c r="W34" s="916">
        <v>0</v>
      </c>
      <c r="X34" s="1253">
        <f t="shared" si="15"/>
        <v>11</v>
      </c>
      <c r="Y34" s="564" t="s">
        <v>546</v>
      </c>
    </row>
    <row r="35" spans="1:37" ht="18" customHeight="1">
      <c r="A35" s="563"/>
      <c r="B35" s="572" t="s">
        <v>548</v>
      </c>
      <c r="C35" s="911">
        <v>1</v>
      </c>
      <c r="D35" s="912">
        <v>1</v>
      </c>
      <c r="E35" s="913">
        <v>1</v>
      </c>
      <c r="F35" s="1250">
        <f t="shared" si="16"/>
        <v>3</v>
      </c>
      <c r="G35" s="914">
        <v>0</v>
      </c>
      <c r="H35" s="914">
        <v>2</v>
      </c>
      <c r="I35" s="1251">
        <f t="shared" si="0"/>
        <v>5</v>
      </c>
      <c r="J35" s="915">
        <v>7</v>
      </c>
      <c r="K35" s="916">
        <v>9</v>
      </c>
      <c r="L35" s="1252">
        <f t="shared" si="9"/>
        <v>16</v>
      </c>
      <c r="M35" s="917">
        <v>15</v>
      </c>
      <c r="N35" s="916">
        <v>10</v>
      </c>
      <c r="O35" s="1252">
        <f t="shared" si="10"/>
        <v>25</v>
      </c>
      <c r="P35" s="917">
        <v>11</v>
      </c>
      <c r="Q35" s="916">
        <v>6</v>
      </c>
      <c r="R35" s="1250">
        <f t="shared" si="3"/>
        <v>17</v>
      </c>
      <c r="S35" s="917">
        <f t="shared" si="12"/>
        <v>33</v>
      </c>
      <c r="T35" s="916">
        <f t="shared" si="12"/>
        <v>25</v>
      </c>
      <c r="U35" s="1253">
        <f t="shared" si="12"/>
        <v>58</v>
      </c>
      <c r="V35" s="917">
        <v>2</v>
      </c>
      <c r="W35" s="916">
        <v>1</v>
      </c>
      <c r="X35" s="1253">
        <f t="shared" si="15"/>
        <v>3</v>
      </c>
      <c r="Y35" s="564" t="s">
        <v>548</v>
      </c>
    </row>
    <row r="36" spans="1:37" ht="18" customHeight="1">
      <c r="A36" s="563"/>
      <c r="B36" s="572" t="s">
        <v>540</v>
      </c>
      <c r="C36" s="911">
        <v>2</v>
      </c>
      <c r="D36" s="912">
        <v>2</v>
      </c>
      <c r="E36" s="913">
        <v>2</v>
      </c>
      <c r="F36" s="1250">
        <f t="shared" si="16"/>
        <v>6</v>
      </c>
      <c r="G36" s="914">
        <v>0</v>
      </c>
      <c r="H36" s="914">
        <v>2</v>
      </c>
      <c r="I36" s="1251">
        <f t="shared" si="0"/>
        <v>8</v>
      </c>
      <c r="J36" s="915">
        <v>25</v>
      </c>
      <c r="K36" s="916">
        <v>30</v>
      </c>
      <c r="L36" s="1252">
        <f t="shared" si="9"/>
        <v>55</v>
      </c>
      <c r="M36" s="917">
        <v>29</v>
      </c>
      <c r="N36" s="916">
        <v>27</v>
      </c>
      <c r="O36" s="1252">
        <f t="shared" si="10"/>
        <v>56</v>
      </c>
      <c r="P36" s="917">
        <v>32</v>
      </c>
      <c r="Q36" s="916">
        <v>31</v>
      </c>
      <c r="R36" s="1250">
        <f t="shared" si="3"/>
        <v>63</v>
      </c>
      <c r="S36" s="917">
        <f t="shared" si="12"/>
        <v>86</v>
      </c>
      <c r="T36" s="916">
        <f t="shared" si="12"/>
        <v>88</v>
      </c>
      <c r="U36" s="1253">
        <f t="shared" si="12"/>
        <v>174</v>
      </c>
      <c r="V36" s="917">
        <v>4</v>
      </c>
      <c r="W36" s="916">
        <v>4</v>
      </c>
      <c r="X36" s="1253">
        <f t="shared" si="15"/>
        <v>8</v>
      </c>
      <c r="Y36" s="564" t="s">
        <v>540</v>
      </c>
    </row>
    <row r="37" spans="1:37" ht="18" customHeight="1">
      <c r="A37" s="563"/>
      <c r="B37" s="572" t="s">
        <v>761</v>
      </c>
      <c r="C37" s="911">
        <v>1</v>
      </c>
      <c r="D37" s="912">
        <v>1</v>
      </c>
      <c r="E37" s="913">
        <v>1</v>
      </c>
      <c r="F37" s="1250">
        <f t="shared" si="16"/>
        <v>3</v>
      </c>
      <c r="G37" s="914">
        <v>0</v>
      </c>
      <c r="H37" s="914">
        <v>1</v>
      </c>
      <c r="I37" s="1251">
        <f t="shared" si="0"/>
        <v>4</v>
      </c>
      <c r="J37" s="915">
        <v>13</v>
      </c>
      <c r="K37" s="916">
        <v>11</v>
      </c>
      <c r="L37" s="1252">
        <f t="shared" si="9"/>
        <v>24</v>
      </c>
      <c r="M37" s="917">
        <v>14</v>
      </c>
      <c r="N37" s="916">
        <v>5</v>
      </c>
      <c r="O37" s="1252">
        <f t="shared" si="10"/>
        <v>19</v>
      </c>
      <c r="P37" s="917">
        <v>11</v>
      </c>
      <c r="Q37" s="916">
        <v>12</v>
      </c>
      <c r="R37" s="1250">
        <f t="shared" si="3"/>
        <v>23</v>
      </c>
      <c r="S37" s="917">
        <f t="shared" si="12"/>
        <v>38</v>
      </c>
      <c r="T37" s="916">
        <f t="shared" si="12"/>
        <v>28</v>
      </c>
      <c r="U37" s="1253">
        <f t="shared" si="12"/>
        <v>66</v>
      </c>
      <c r="V37" s="917">
        <v>1</v>
      </c>
      <c r="W37" s="916">
        <v>0</v>
      </c>
      <c r="X37" s="1253">
        <f t="shared" si="15"/>
        <v>1</v>
      </c>
      <c r="Y37" s="564" t="s">
        <v>761</v>
      </c>
    </row>
    <row r="38" spans="1:37" ht="18" customHeight="1">
      <c r="A38" s="563"/>
      <c r="B38" s="572" t="s">
        <v>762</v>
      </c>
      <c r="C38" s="911">
        <v>4</v>
      </c>
      <c r="D38" s="912">
        <v>4</v>
      </c>
      <c r="E38" s="913">
        <v>3</v>
      </c>
      <c r="F38" s="1250">
        <f t="shared" si="16"/>
        <v>11</v>
      </c>
      <c r="G38" s="914">
        <v>0</v>
      </c>
      <c r="H38" s="914">
        <v>3</v>
      </c>
      <c r="I38" s="1251">
        <f t="shared" si="0"/>
        <v>14</v>
      </c>
      <c r="J38" s="915">
        <v>58</v>
      </c>
      <c r="K38" s="916">
        <v>66</v>
      </c>
      <c r="L38" s="1252">
        <f t="shared" si="9"/>
        <v>124</v>
      </c>
      <c r="M38" s="917">
        <v>75</v>
      </c>
      <c r="N38" s="916">
        <v>58</v>
      </c>
      <c r="O38" s="1252">
        <f t="shared" si="10"/>
        <v>133</v>
      </c>
      <c r="P38" s="917">
        <v>49</v>
      </c>
      <c r="Q38" s="916">
        <v>50</v>
      </c>
      <c r="R38" s="1250">
        <f t="shared" si="3"/>
        <v>99</v>
      </c>
      <c r="S38" s="917">
        <f t="shared" si="12"/>
        <v>182</v>
      </c>
      <c r="T38" s="916">
        <f t="shared" si="12"/>
        <v>174</v>
      </c>
      <c r="U38" s="1253">
        <f t="shared" si="12"/>
        <v>356</v>
      </c>
      <c r="V38" s="917">
        <v>10</v>
      </c>
      <c r="W38" s="916">
        <v>4</v>
      </c>
      <c r="X38" s="1253">
        <f t="shared" si="15"/>
        <v>14</v>
      </c>
      <c r="Y38" s="564" t="s">
        <v>762</v>
      </c>
    </row>
    <row r="39" spans="1:37" s="588" customFormat="1" ht="18" customHeight="1">
      <c r="A39" s="583"/>
      <c r="B39" s="685" t="s">
        <v>763</v>
      </c>
      <c r="C39" s="925">
        <v>1</v>
      </c>
      <c r="D39" s="926">
        <v>0</v>
      </c>
      <c r="E39" s="927">
        <v>1</v>
      </c>
      <c r="F39" s="1269">
        <f t="shared" si="16"/>
        <v>2</v>
      </c>
      <c r="G39" s="928">
        <v>0</v>
      </c>
      <c r="H39" s="928">
        <v>1</v>
      </c>
      <c r="I39" s="1270">
        <f t="shared" si="0"/>
        <v>3</v>
      </c>
      <c r="J39" s="929">
        <v>1</v>
      </c>
      <c r="K39" s="930">
        <v>1</v>
      </c>
      <c r="L39" s="1271">
        <f t="shared" si="9"/>
        <v>2</v>
      </c>
      <c r="M39" s="931">
        <v>0</v>
      </c>
      <c r="N39" s="930">
        <v>0</v>
      </c>
      <c r="O39" s="1271">
        <f t="shared" si="10"/>
        <v>0</v>
      </c>
      <c r="P39" s="931">
        <v>2</v>
      </c>
      <c r="Q39" s="930">
        <v>1</v>
      </c>
      <c r="R39" s="1269">
        <f t="shared" si="3"/>
        <v>3</v>
      </c>
      <c r="S39" s="931">
        <f t="shared" si="12"/>
        <v>3</v>
      </c>
      <c r="T39" s="930">
        <f t="shared" si="12"/>
        <v>2</v>
      </c>
      <c r="U39" s="1272">
        <f t="shared" si="12"/>
        <v>5</v>
      </c>
      <c r="V39" s="931">
        <v>2</v>
      </c>
      <c r="W39" s="930">
        <v>0</v>
      </c>
      <c r="X39" s="1272">
        <f t="shared" si="15"/>
        <v>2</v>
      </c>
      <c r="Y39" s="584" t="s">
        <v>552</v>
      </c>
    </row>
    <row r="40" spans="1:37" ht="18" customHeight="1">
      <c r="A40" s="563"/>
      <c r="B40" s="572" t="s">
        <v>12</v>
      </c>
      <c r="C40" s="911">
        <v>1</v>
      </c>
      <c r="D40" s="912">
        <v>1</v>
      </c>
      <c r="E40" s="913">
        <v>1</v>
      </c>
      <c r="F40" s="1250">
        <f t="shared" si="16"/>
        <v>3</v>
      </c>
      <c r="G40" s="914">
        <v>0</v>
      </c>
      <c r="H40" s="914">
        <v>2</v>
      </c>
      <c r="I40" s="1251">
        <f t="shared" si="0"/>
        <v>5</v>
      </c>
      <c r="J40" s="915">
        <v>23</v>
      </c>
      <c r="K40" s="916">
        <v>13</v>
      </c>
      <c r="L40" s="1252">
        <f t="shared" si="9"/>
        <v>36</v>
      </c>
      <c r="M40" s="917">
        <v>15</v>
      </c>
      <c r="N40" s="916">
        <v>13</v>
      </c>
      <c r="O40" s="1252">
        <f t="shared" si="10"/>
        <v>28</v>
      </c>
      <c r="P40" s="917">
        <v>25</v>
      </c>
      <c r="Q40" s="916">
        <v>12</v>
      </c>
      <c r="R40" s="1250">
        <f t="shared" si="3"/>
        <v>37</v>
      </c>
      <c r="S40" s="917">
        <f t="shared" si="12"/>
        <v>63</v>
      </c>
      <c r="T40" s="916">
        <f t="shared" si="12"/>
        <v>38</v>
      </c>
      <c r="U40" s="1253">
        <f t="shared" si="12"/>
        <v>101</v>
      </c>
      <c r="V40" s="917">
        <v>2</v>
      </c>
      <c r="W40" s="916">
        <v>2</v>
      </c>
      <c r="X40" s="1253">
        <f t="shared" si="15"/>
        <v>4</v>
      </c>
      <c r="Y40" s="564" t="s">
        <v>12</v>
      </c>
    </row>
    <row r="41" spans="1:37" ht="18" customHeight="1">
      <c r="A41" s="563"/>
      <c r="B41" s="572" t="s">
        <v>556</v>
      </c>
      <c r="C41" s="911">
        <v>2</v>
      </c>
      <c r="D41" s="912">
        <v>2</v>
      </c>
      <c r="E41" s="913">
        <v>2</v>
      </c>
      <c r="F41" s="1250">
        <f t="shared" si="16"/>
        <v>6</v>
      </c>
      <c r="G41" s="914">
        <v>0</v>
      </c>
      <c r="H41" s="914">
        <v>3</v>
      </c>
      <c r="I41" s="1251">
        <f t="shared" si="0"/>
        <v>9</v>
      </c>
      <c r="J41" s="915">
        <v>30</v>
      </c>
      <c r="K41" s="916">
        <v>31</v>
      </c>
      <c r="L41" s="1252">
        <f t="shared" si="9"/>
        <v>61</v>
      </c>
      <c r="M41" s="917">
        <v>30</v>
      </c>
      <c r="N41" s="916">
        <v>28</v>
      </c>
      <c r="O41" s="1252">
        <f t="shared" si="10"/>
        <v>58</v>
      </c>
      <c r="P41" s="917">
        <v>28</v>
      </c>
      <c r="Q41" s="916">
        <v>30</v>
      </c>
      <c r="R41" s="1250">
        <f t="shared" si="3"/>
        <v>58</v>
      </c>
      <c r="S41" s="917">
        <f t="shared" si="12"/>
        <v>88</v>
      </c>
      <c r="T41" s="916">
        <f t="shared" si="12"/>
        <v>89</v>
      </c>
      <c r="U41" s="1253">
        <f t="shared" si="12"/>
        <v>177</v>
      </c>
      <c r="V41" s="917">
        <v>4</v>
      </c>
      <c r="W41" s="916">
        <v>2</v>
      </c>
      <c r="X41" s="1253">
        <f t="shared" si="15"/>
        <v>6</v>
      </c>
      <c r="Y41" s="564" t="s">
        <v>556</v>
      </c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686"/>
      <c r="AK41" s="686"/>
    </row>
    <row r="42" spans="1:37" ht="18" customHeight="1">
      <c r="A42" s="563"/>
      <c r="B42" s="572" t="s">
        <v>558</v>
      </c>
      <c r="C42" s="911">
        <v>1</v>
      </c>
      <c r="D42" s="912">
        <v>1</v>
      </c>
      <c r="E42" s="913">
        <v>1</v>
      </c>
      <c r="F42" s="1250">
        <f t="shared" si="16"/>
        <v>3</v>
      </c>
      <c r="G42" s="914">
        <v>0</v>
      </c>
      <c r="H42" s="914">
        <v>2</v>
      </c>
      <c r="I42" s="1251">
        <f t="shared" si="0"/>
        <v>5</v>
      </c>
      <c r="J42" s="915">
        <v>24</v>
      </c>
      <c r="K42" s="916">
        <v>18</v>
      </c>
      <c r="L42" s="1252">
        <f t="shared" si="9"/>
        <v>42</v>
      </c>
      <c r="M42" s="917">
        <v>15</v>
      </c>
      <c r="N42" s="916">
        <v>22</v>
      </c>
      <c r="O42" s="1252">
        <f t="shared" si="10"/>
        <v>37</v>
      </c>
      <c r="P42" s="917">
        <v>21</v>
      </c>
      <c r="Q42" s="916">
        <v>21</v>
      </c>
      <c r="R42" s="1250">
        <f t="shared" si="3"/>
        <v>42</v>
      </c>
      <c r="S42" s="917">
        <f t="shared" ref="S42:U60" si="17">SUM(J42,M42,P42)</f>
        <v>60</v>
      </c>
      <c r="T42" s="916">
        <f t="shared" si="17"/>
        <v>61</v>
      </c>
      <c r="U42" s="1253">
        <f t="shared" si="17"/>
        <v>121</v>
      </c>
      <c r="V42" s="917">
        <v>4</v>
      </c>
      <c r="W42" s="916">
        <v>3</v>
      </c>
      <c r="X42" s="1253">
        <f t="shared" si="15"/>
        <v>7</v>
      </c>
      <c r="Y42" s="564" t="s">
        <v>558</v>
      </c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</row>
    <row r="43" spans="1:37" ht="18" customHeight="1" thickBot="1">
      <c r="A43" s="578"/>
      <c r="B43" s="687" t="s">
        <v>764</v>
      </c>
      <c r="C43" s="932">
        <v>1</v>
      </c>
      <c r="D43" s="933">
        <v>1</v>
      </c>
      <c r="E43" s="934">
        <v>2</v>
      </c>
      <c r="F43" s="1273">
        <f t="shared" si="16"/>
        <v>4</v>
      </c>
      <c r="G43" s="935">
        <v>0</v>
      </c>
      <c r="H43" s="935">
        <v>2</v>
      </c>
      <c r="I43" s="1262">
        <f t="shared" si="0"/>
        <v>6</v>
      </c>
      <c r="J43" s="936">
        <v>16</v>
      </c>
      <c r="K43" s="937">
        <v>19</v>
      </c>
      <c r="L43" s="1273">
        <f t="shared" si="9"/>
        <v>35</v>
      </c>
      <c r="M43" s="938">
        <v>20</v>
      </c>
      <c r="N43" s="937">
        <v>20</v>
      </c>
      <c r="O43" s="1273">
        <f t="shared" si="10"/>
        <v>40</v>
      </c>
      <c r="P43" s="938">
        <v>18</v>
      </c>
      <c r="Q43" s="937">
        <v>19</v>
      </c>
      <c r="R43" s="1261">
        <f t="shared" si="3"/>
        <v>37</v>
      </c>
      <c r="S43" s="938">
        <f t="shared" si="17"/>
        <v>54</v>
      </c>
      <c r="T43" s="937">
        <f t="shared" si="17"/>
        <v>58</v>
      </c>
      <c r="U43" s="1268">
        <f t="shared" si="17"/>
        <v>112</v>
      </c>
      <c r="V43" s="938">
        <v>1</v>
      </c>
      <c r="W43" s="937">
        <v>4</v>
      </c>
      <c r="X43" s="1268">
        <f t="shared" si="15"/>
        <v>5</v>
      </c>
      <c r="Y43" s="579" t="s">
        <v>764</v>
      </c>
      <c r="Z43" s="686"/>
      <c r="AA43" s="686"/>
      <c r="AB43" s="686"/>
      <c r="AC43" s="686"/>
      <c r="AD43" s="686"/>
      <c r="AE43" s="686"/>
      <c r="AF43" s="686"/>
      <c r="AG43" s="686"/>
      <c r="AH43" s="686"/>
      <c r="AI43" s="686"/>
      <c r="AJ43" s="686"/>
      <c r="AK43" s="686"/>
    </row>
    <row r="44" spans="1:37" ht="18" customHeight="1">
      <c r="A44" s="563"/>
      <c r="B44" s="572" t="s">
        <v>565</v>
      </c>
      <c r="C44" s="939">
        <v>0</v>
      </c>
      <c r="D44" s="912">
        <v>0</v>
      </c>
      <c r="E44" s="913">
        <v>1</v>
      </c>
      <c r="F44" s="1250">
        <f t="shared" si="16"/>
        <v>1</v>
      </c>
      <c r="G44" s="914">
        <v>1</v>
      </c>
      <c r="H44" s="914">
        <v>0</v>
      </c>
      <c r="I44" s="1251">
        <f t="shared" si="0"/>
        <v>2</v>
      </c>
      <c r="J44" s="915">
        <v>2</v>
      </c>
      <c r="K44" s="916">
        <v>0</v>
      </c>
      <c r="L44" s="1252">
        <f t="shared" si="9"/>
        <v>2</v>
      </c>
      <c r="M44" s="917">
        <v>1</v>
      </c>
      <c r="N44" s="916">
        <v>1</v>
      </c>
      <c r="O44" s="1252">
        <f t="shared" si="10"/>
        <v>2</v>
      </c>
      <c r="P44" s="917">
        <v>3</v>
      </c>
      <c r="Q44" s="916">
        <v>1</v>
      </c>
      <c r="R44" s="1250">
        <f t="shared" si="3"/>
        <v>4</v>
      </c>
      <c r="S44" s="917">
        <f t="shared" si="17"/>
        <v>6</v>
      </c>
      <c r="T44" s="916">
        <f t="shared" si="17"/>
        <v>2</v>
      </c>
      <c r="U44" s="1253">
        <f t="shared" si="17"/>
        <v>8</v>
      </c>
      <c r="V44" s="917">
        <v>0</v>
      </c>
      <c r="W44" s="916">
        <v>0</v>
      </c>
      <c r="X44" s="1253">
        <f t="shared" si="15"/>
        <v>0</v>
      </c>
      <c r="Y44" s="564" t="s">
        <v>565</v>
      </c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</row>
    <row r="45" spans="1:37" ht="18" customHeight="1">
      <c r="A45" s="563"/>
      <c r="B45" s="572" t="s">
        <v>566</v>
      </c>
      <c r="C45" s="911">
        <v>0</v>
      </c>
      <c r="D45" s="912">
        <v>1</v>
      </c>
      <c r="E45" s="913">
        <v>0</v>
      </c>
      <c r="F45" s="1250">
        <f t="shared" si="16"/>
        <v>1</v>
      </c>
      <c r="G45" s="914">
        <v>0</v>
      </c>
      <c r="H45" s="914">
        <v>0</v>
      </c>
      <c r="I45" s="1251">
        <f t="shared" si="0"/>
        <v>1</v>
      </c>
      <c r="J45" s="915">
        <v>0</v>
      </c>
      <c r="K45" s="916">
        <v>0</v>
      </c>
      <c r="L45" s="1252">
        <f t="shared" si="9"/>
        <v>0</v>
      </c>
      <c r="M45" s="917">
        <v>0</v>
      </c>
      <c r="N45" s="916">
        <v>1</v>
      </c>
      <c r="O45" s="1252">
        <f t="shared" si="10"/>
        <v>1</v>
      </c>
      <c r="P45" s="917">
        <v>0</v>
      </c>
      <c r="Q45" s="916">
        <v>0</v>
      </c>
      <c r="R45" s="1250">
        <f t="shared" si="3"/>
        <v>0</v>
      </c>
      <c r="S45" s="917">
        <f t="shared" si="17"/>
        <v>0</v>
      </c>
      <c r="T45" s="916">
        <f t="shared" si="17"/>
        <v>1</v>
      </c>
      <c r="U45" s="1253">
        <f t="shared" si="17"/>
        <v>1</v>
      </c>
      <c r="V45" s="917">
        <v>0</v>
      </c>
      <c r="W45" s="916">
        <v>0</v>
      </c>
      <c r="X45" s="1253">
        <f t="shared" si="15"/>
        <v>0</v>
      </c>
      <c r="Y45" s="564" t="s">
        <v>566</v>
      </c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</row>
    <row r="46" spans="1:37" ht="18" customHeight="1">
      <c r="A46" s="563"/>
      <c r="B46" s="572" t="s">
        <v>765</v>
      </c>
      <c r="C46" s="911">
        <v>3</v>
      </c>
      <c r="D46" s="912">
        <v>3</v>
      </c>
      <c r="E46" s="913">
        <v>3</v>
      </c>
      <c r="F46" s="1250">
        <f t="shared" si="16"/>
        <v>9</v>
      </c>
      <c r="G46" s="914">
        <v>0</v>
      </c>
      <c r="H46" s="914">
        <v>4</v>
      </c>
      <c r="I46" s="1251">
        <f t="shared" si="0"/>
        <v>13</v>
      </c>
      <c r="J46" s="915">
        <v>36</v>
      </c>
      <c r="K46" s="916">
        <v>33</v>
      </c>
      <c r="L46" s="1252">
        <f t="shared" si="9"/>
        <v>69</v>
      </c>
      <c r="M46" s="917">
        <v>36</v>
      </c>
      <c r="N46" s="916">
        <v>39</v>
      </c>
      <c r="O46" s="1252">
        <f t="shared" si="10"/>
        <v>75</v>
      </c>
      <c r="P46" s="917">
        <v>41</v>
      </c>
      <c r="Q46" s="916">
        <v>36</v>
      </c>
      <c r="R46" s="1250">
        <f t="shared" si="3"/>
        <v>77</v>
      </c>
      <c r="S46" s="917">
        <f t="shared" si="17"/>
        <v>113</v>
      </c>
      <c r="T46" s="916">
        <f t="shared" si="17"/>
        <v>108</v>
      </c>
      <c r="U46" s="1253">
        <f t="shared" si="17"/>
        <v>221</v>
      </c>
      <c r="V46" s="917">
        <v>8</v>
      </c>
      <c r="W46" s="916">
        <v>4</v>
      </c>
      <c r="X46" s="1253">
        <f t="shared" si="15"/>
        <v>12</v>
      </c>
      <c r="Y46" s="564" t="s">
        <v>765</v>
      </c>
      <c r="Z46" s="686"/>
      <c r="AA46" s="686"/>
      <c r="AB46" s="686"/>
      <c r="AC46" s="686"/>
      <c r="AD46" s="686"/>
      <c r="AE46" s="686"/>
      <c r="AF46" s="686"/>
      <c r="AG46" s="686"/>
      <c r="AH46" s="686"/>
      <c r="AI46" s="686"/>
      <c r="AJ46" s="686"/>
      <c r="AK46" s="686"/>
    </row>
    <row r="47" spans="1:37" ht="18" customHeight="1">
      <c r="A47" s="563"/>
      <c r="B47" s="572" t="s">
        <v>766</v>
      </c>
      <c r="C47" s="911">
        <v>1</v>
      </c>
      <c r="D47" s="912">
        <v>0</v>
      </c>
      <c r="E47" s="913">
        <v>0</v>
      </c>
      <c r="F47" s="1250">
        <f t="shared" si="16"/>
        <v>1</v>
      </c>
      <c r="G47" s="914">
        <v>0</v>
      </c>
      <c r="H47" s="914">
        <v>0</v>
      </c>
      <c r="I47" s="1251">
        <f t="shared" si="0"/>
        <v>1</v>
      </c>
      <c r="J47" s="915">
        <v>0</v>
      </c>
      <c r="K47" s="916">
        <v>1</v>
      </c>
      <c r="L47" s="1252">
        <f t="shared" si="9"/>
        <v>1</v>
      </c>
      <c r="M47" s="917">
        <v>0</v>
      </c>
      <c r="N47" s="916">
        <v>0</v>
      </c>
      <c r="O47" s="1252">
        <f t="shared" si="10"/>
        <v>0</v>
      </c>
      <c r="P47" s="917">
        <v>0</v>
      </c>
      <c r="Q47" s="916">
        <v>0</v>
      </c>
      <c r="R47" s="1250">
        <f t="shared" si="3"/>
        <v>0</v>
      </c>
      <c r="S47" s="917">
        <f t="shared" si="17"/>
        <v>0</v>
      </c>
      <c r="T47" s="916">
        <f t="shared" si="17"/>
        <v>1</v>
      </c>
      <c r="U47" s="1253">
        <f t="shared" si="17"/>
        <v>1</v>
      </c>
      <c r="V47" s="917">
        <v>0</v>
      </c>
      <c r="W47" s="916">
        <v>0</v>
      </c>
      <c r="X47" s="1253">
        <f t="shared" si="15"/>
        <v>0</v>
      </c>
      <c r="Y47" s="564" t="s">
        <v>766</v>
      </c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</row>
    <row r="48" spans="1:37" ht="18" customHeight="1">
      <c r="A48" s="563"/>
      <c r="B48" s="572" t="s">
        <v>767</v>
      </c>
      <c r="C48" s="911">
        <v>1</v>
      </c>
      <c r="D48" s="912">
        <v>1</v>
      </c>
      <c r="E48" s="913">
        <v>1</v>
      </c>
      <c r="F48" s="1250">
        <f>SUM(C48:E48)</f>
        <v>3</v>
      </c>
      <c r="G48" s="914">
        <v>0</v>
      </c>
      <c r="H48" s="914">
        <v>1</v>
      </c>
      <c r="I48" s="1251">
        <f>SUM(F48:H48)</f>
        <v>4</v>
      </c>
      <c r="J48" s="915">
        <v>13</v>
      </c>
      <c r="K48" s="916">
        <v>7</v>
      </c>
      <c r="L48" s="1252">
        <f>SUM(J48,K48)</f>
        <v>20</v>
      </c>
      <c r="M48" s="917">
        <v>8</v>
      </c>
      <c r="N48" s="916">
        <v>6</v>
      </c>
      <c r="O48" s="1252">
        <f>SUM(M48,N48)</f>
        <v>14</v>
      </c>
      <c r="P48" s="917">
        <v>4</v>
      </c>
      <c r="Q48" s="916">
        <v>8</v>
      </c>
      <c r="R48" s="1250">
        <f t="shared" si="3"/>
        <v>12</v>
      </c>
      <c r="S48" s="917">
        <f>SUM(J48,M48,P48)</f>
        <v>25</v>
      </c>
      <c r="T48" s="916">
        <f>SUM(K48,N48,Q48)</f>
        <v>21</v>
      </c>
      <c r="U48" s="1253">
        <f>SUM(L48,O48,R48)</f>
        <v>46</v>
      </c>
      <c r="V48" s="917">
        <v>2</v>
      </c>
      <c r="W48" s="916">
        <v>0</v>
      </c>
      <c r="X48" s="1253">
        <f>SUM(V48:W48)</f>
        <v>2</v>
      </c>
      <c r="Y48" s="564" t="s">
        <v>571</v>
      </c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686"/>
    </row>
    <row r="49" spans="1:37" ht="18" customHeight="1" thickBot="1">
      <c r="A49" s="688" t="s">
        <v>572</v>
      </c>
      <c r="B49" s="689"/>
      <c r="C49" s="1274">
        <f t="shared" ref="C49:H49" si="18">SUM(C30:C48)</f>
        <v>37</v>
      </c>
      <c r="D49" s="1275">
        <f t="shared" si="18"/>
        <v>35</v>
      </c>
      <c r="E49" s="1276">
        <f t="shared" si="18"/>
        <v>37</v>
      </c>
      <c r="F49" s="1277">
        <f t="shared" si="18"/>
        <v>109</v>
      </c>
      <c r="G49" s="1277">
        <f t="shared" si="18"/>
        <v>1</v>
      </c>
      <c r="H49" s="1277">
        <f t="shared" si="18"/>
        <v>40</v>
      </c>
      <c r="I49" s="1278">
        <f t="shared" si="0"/>
        <v>150</v>
      </c>
      <c r="J49" s="1279">
        <f>SUM(J30:J48)</f>
        <v>543</v>
      </c>
      <c r="K49" s="1264">
        <f>SUM(K30:K48)</f>
        <v>536</v>
      </c>
      <c r="L49" s="1265">
        <f t="shared" si="9"/>
        <v>1079</v>
      </c>
      <c r="M49" s="1280">
        <f>SUM(M30:M48)</f>
        <v>562</v>
      </c>
      <c r="N49" s="1264">
        <f>SUM(N30:N48)</f>
        <v>476</v>
      </c>
      <c r="O49" s="1265">
        <f t="shared" si="10"/>
        <v>1038</v>
      </c>
      <c r="P49" s="1280">
        <f>SUM(P30:P48)</f>
        <v>568</v>
      </c>
      <c r="Q49" s="1264">
        <f>SUM(Q30:Q48)</f>
        <v>493</v>
      </c>
      <c r="R49" s="1277">
        <f>SUM(P49,Q49)</f>
        <v>1061</v>
      </c>
      <c r="S49" s="1280">
        <f t="shared" si="17"/>
        <v>1673</v>
      </c>
      <c r="T49" s="1264">
        <f t="shared" si="17"/>
        <v>1505</v>
      </c>
      <c r="U49" s="1281">
        <f t="shared" si="17"/>
        <v>3178</v>
      </c>
      <c r="V49" s="1280">
        <f>SUM(V30:V48)</f>
        <v>80</v>
      </c>
      <c r="W49" s="1264">
        <f>SUM(W30:W48)</f>
        <v>36</v>
      </c>
      <c r="X49" s="1281">
        <f>SUM(X30:X48)</f>
        <v>116</v>
      </c>
      <c r="Y49" s="1050" t="s">
        <v>768</v>
      </c>
      <c r="Z49" s="686"/>
      <c r="AA49" s="686"/>
      <c r="AB49" s="686"/>
      <c r="AC49" s="686"/>
      <c r="AD49" s="686"/>
      <c r="AE49" s="686"/>
      <c r="AF49" s="686"/>
      <c r="AG49" s="686"/>
      <c r="AH49" s="686"/>
      <c r="AI49" s="686"/>
      <c r="AJ49" s="686"/>
      <c r="AK49" s="686"/>
    </row>
    <row r="50" spans="1:37" ht="18" customHeight="1">
      <c r="A50" s="576" t="s">
        <v>573</v>
      </c>
      <c r="B50" s="660" t="s">
        <v>13</v>
      </c>
      <c r="C50" s="904">
        <v>5</v>
      </c>
      <c r="D50" s="905">
        <v>6</v>
      </c>
      <c r="E50" s="906">
        <v>5</v>
      </c>
      <c r="F50" s="1248">
        <f>SUM(C50:E50)</f>
        <v>16</v>
      </c>
      <c r="G50" s="907">
        <v>0</v>
      </c>
      <c r="H50" s="907">
        <v>8</v>
      </c>
      <c r="I50" s="1247">
        <f t="shared" si="0"/>
        <v>24</v>
      </c>
      <c r="J50" s="908">
        <v>96</v>
      </c>
      <c r="K50" s="909">
        <v>97</v>
      </c>
      <c r="L50" s="1246">
        <f t="shared" si="9"/>
        <v>193</v>
      </c>
      <c r="M50" s="910">
        <v>112</v>
      </c>
      <c r="N50" s="909">
        <v>110</v>
      </c>
      <c r="O50" s="1246">
        <f t="shared" si="10"/>
        <v>222</v>
      </c>
      <c r="P50" s="910">
        <v>99</v>
      </c>
      <c r="Q50" s="909">
        <v>96</v>
      </c>
      <c r="R50" s="1248">
        <f t="shared" ref="R50:R62" si="19">SUM(P50,Q50)</f>
        <v>195</v>
      </c>
      <c r="S50" s="910">
        <f t="shared" si="17"/>
        <v>307</v>
      </c>
      <c r="T50" s="909">
        <f t="shared" si="17"/>
        <v>303</v>
      </c>
      <c r="U50" s="1249">
        <f t="shared" si="17"/>
        <v>610</v>
      </c>
      <c r="V50" s="910">
        <v>26</v>
      </c>
      <c r="W50" s="909">
        <v>11</v>
      </c>
      <c r="X50" s="1249">
        <f t="shared" ref="X50:X53" si="20">SUM(V50:W50)</f>
        <v>37</v>
      </c>
      <c r="Y50" s="567" t="s">
        <v>13</v>
      </c>
      <c r="Z50" s="686"/>
      <c r="AA50" s="686"/>
      <c r="AB50" s="686"/>
      <c r="AC50" s="686"/>
      <c r="AD50" s="686"/>
      <c r="AE50" s="686"/>
      <c r="AF50" s="686"/>
      <c r="AG50" s="686"/>
      <c r="AH50" s="686"/>
      <c r="AI50" s="686"/>
      <c r="AJ50" s="686"/>
      <c r="AK50" s="686"/>
    </row>
    <row r="51" spans="1:37" ht="18" customHeight="1">
      <c r="A51" s="568">
        <v>4</v>
      </c>
      <c r="B51" s="572" t="s">
        <v>575</v>
      </c>
      <c r="C51" s="911">
        <v>6</v>
      </c>
      <c r="D51" s="912">
        <v>7</v>
      </c>
      <c r="E51" s="913">
        <v>6</v>
      </c>
      <c r="F51" s="1250">
        <f>SUM(C51:E51)</f>
        <v>19</v>
      </c>
      <c r="G51" s="914">
        <v>0</v>
      </c>
      <c r="H51" s="914">
        <v>10</v>
      </c>
      <c r="I51" s="1251">
        <f t="shared" si="0"/>
        <v>29</v>
      </c>
      <c r="J51" s="915">
        <v>123</v>
      </c>
      <c r="K51" s="916">
        <v>116</v>
      </c>
      <c r="L51" s="1252">
        <f t="shared" si="9"/>
        <v>239</v>
      </c>
      <c r="M51" s="917">
        <v>141</v>
      </c>
      <c r="N51" s="916">
        <v>130</v>
      </c>
      <c r="O51" s="1252">
        <f t="shared" si="10"/>
        <v>271</v>
      </c>
      <c r="P51" s="917">
        <v>130</v>
      </c>
      <c r="Q51" s="916">
        <v>108</v>
      </c>
      <c r="R51" s="1250">
        <f t="shared" si="19"/>
        <v>238</v>
      </c>
      <c r="S51" s="917">
        <f t="shared" si="17"/>
        <v>394</v>
      </c>
      <c r="T51" s="916">
        <f t="shared" si="17"/>
        <v>354</v>
      </c>
      <c r="U51" s="1253">
        <f t="shared" si="17"/>
        <v>748</v>
      </c>
      <c r="V51" s="917">
        <v>41</v>
      </c>
      <c r="W51" s="916">
        <v>15</v>
      </c>
      <c r="X51" s="1253">
        <f t="shared" si="20"/>
        <v>56</v>
      </c>
      <c r="Y51" s="564" t="s">
        <v>575</v>
      </c>
      <c r="Z51" s="686"/>
      <c r="AA51" s="686"/>
      <c r="AB51" s="686"/>
      <c r="AC51" s="686"/>
      <c r="AD51" s="686"/>
      <c r="AE51" s="686"/>
      <c r="AF51" s="686"/>
      <c r="AG51" s="686"/>
      <c r="AH51" s="686"/>
      <c r="AI51" s="686"/>
      <c r="AJ51" s="686"/>
      <c r="AK51" s="686"/>
    </row>
    <row r="52" spans="1:37" ht="18" customHeight="1">
      <c r="A52" s="563"/>
      <c r="B52" s="572" t="s">
        <v>576</v>
      </c>
      <c r="C52" s="911">
        <v>2</v>
      </c>
      <c r="D52" s="912">
        <v>2</v>
      </c>
      <c r="E52" s="913">
        <v>2</v>
      </c>
      <c r="F52" s="1250">
        <f>SUM(C52:E52)</f>
        <v>6</v>
      </c>
      <c r="G52" s="914">
        <v>0</v>
      </c>
      <c r="H52" s="914">
        <v>3</v>
      </c>
      <c r="I52" s="1251">
        <f t="shared" si="0"/>
        <v>9</v>
      </c>
      <c r="J52" s="915">
        <v>30</v>
      </c>
      <c r="K52" s="916">
        <v>14</v>
      </c>
      <c r="L52" s="1252">
        <f t="shared" si="9"/>
        <v>44</v>
      </c>
      <c r="M52" s="917">
        <v>29</v>
      </c>
      <c r="N52" s="916">
        <v>11</v>
      </c>
      <c r="O52" s="1252">
        <f t="shared" si="10"/>
        <v>40</v>
      </c>
      <c r="P52" s="917">
        <v>31</v>
      </c>
      <c r="Q52" s="916">
        <v>26</v>
      </c>
      <c r="R52" s="1250">
        <f t="shared" si="19"/>
        <v>57</v>
      </c>
      <c r="S52" s="917">
        <f t="shared" si="17"/>
        <v>90</v>
      </c>
      <c r="T52" s="916">
        <f t="shared" si="17"/>
        <v>51</v>
      </c>
      <c r="U52" s="1253">
        <f t="shared" si="17"/>
        <v>141</v>
      </c>
      <c r="V52" s="917">
        <v>10</v>
      </c>
      <c r="W52" s="916">
        <v>2</v>
      </c>
      <c r="X52" s="1253">
        <f t="shared" si="20"/>
        <v>12</v>
      </c>
      <c r="Y52" s="564" t="s">
        <v>576</v>
      </c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</row>
    <row r="53" spans="1:37" ht="18" customHeight="1">
      <c r="A53" s="610"/>
      <c r="B53" s="680" t="s">
        <v>769</v>
      </c>
      <c r="C53" s="918">
        <v>5</v>
      </c>
      <c r="D53" s="919">
        <v>6</v>
      </c>
      <c r="E53" s="920">
        <v>6</v>
      </c>
      <c r="F53" s="1254">
        <f>SUM(C53:E53)</f>
        <v>17</v>
      </c>
      <c r="G53" s="921">
        <v>0</v>
      </c>
      <c r="H53" s="921">
        <v>7</v>
      </c>
      <c r="I53" s="1255">
        <f t="shared" si="0"/>
        <v>24</v>
      </c>
      <c r="J53" s="922">
        <v>101</v>
      </c>
      <c r="K53" s="923">
        <v>108</v>
      </c>
      <c r="L53" s="1256">
        <f t="shared" si="9"/>
        <v>209</v>
      </c>
      <c r="M53" s="924">
        <v>108</v>
      </c>
      <c r="N53" s="923">
        <v>116</v>
      </c>
      <c r="O53" s="1256">
        <f t="shared" si="10"/>
        <v>224</v>
      </c>
      <c r="P53" s="924">
        <v>105</v>
      </c>
      <c r="Q53" s="923">
        <v>108</v>
      </c>
      <c r="R53" s="1254">
        <f t="shared" si="19"/>
        <v>213</v>
      </c>
      <c r="S53" s="924">
        <f t="shared" si="17"/>
        <v>314</v>
      </c>
      <c r="T53" s="923">
        <f t="shared" si="17"/>
        <v>332</v>
      </c>
      <c r="U53" s="1257">
        <f t="shared" si="17"/>
        <v>646</v>
      </c>
      <c r="V53" s="924">
        <v>28</v>
      </c>
      <c r="W53" s="923">
        <v>7</v>
      </c>
      <c r="X53" s="1257">
        <f t="shared" si="20"/>
        <v>35</v>
      </c>
      <c r="Y53" s="606" t="s">
        <v>769</v>
      </c>
      <c r="AA53" s="686"/>
      <c r="AB53" s="686"/>
      <c r="AC53" s="686"/>
      <c r="AD53" s="686"/>
      <c r="AE53" s="686"/>
      <c r="AF53" s="686"/>
      <c r="AG53" s="686"/>
      <c r="AH53" s="686"/>
      <c r="AI53" s="686"/>
      <c r="AJ53" s="686"/>
      <c r="AK53" s="686"/>
    </row>
    <row r="54" spans="1:37" ht="18" customHeight="1" thickBot="1">
      <c r="A54" s="681" t="s">
        <v>581</v>
      </c>
      <c r="B54" s="682"/>
      <c r="C54" s="1258">
        <f>SUM(C50:C53)</f>
        <v>18</v>
      </c>
      <c r="D54" s="1259">
        <f t="shared" ref="D54:Q54" si="21">SUM(D50:D53)</f>
        <v>21</v>
      </c>
      <c r="E54" s="1260">
        <f t="shared" si="21"/>
        <v>19</v>
      </c>
      <c r="F54" s="1261">
        <f t="shared" si="21"/>
        <v>58</v>
      </c>
      <c r="G54" s="1261">
        <f t="shared" si="21"/>
        <v>0</v>
      </c>
      <c r="H54" s="1261">
        <f t="shared" si="21"/>
        <v>28</v>
      </c>
      <c r="I54" s="1262">
        <f t="shared" si="0"/>
        <v>86</v>
      </c>
      <c r="J54" s="1263">
        <f t="shared" si="21"/>
        <v>350</v>
      </c>
      <c r="K54" s="1267">
        <f t="shared" si="21"/>
        <v>335</v>
      </c>
      <c r="L54" s="1273">
        <f t="shared" si="9"/>
        <v>685</v>
      </c>
      <c r="M54" s="1266">
        <f t="shared" si="21"/>
        <v>390</v>
      </c>
      <c r="N54" s="1267">
        <f t="shared" si="21"/>
        <v>367</v>
      </c>
      <c r="O54" s="1265">
        <f t="shared" si="10"/>
        <v>757</v>
      </c>
      <c r="P54" s="1266">
        <f t="shared" si="21"/>
        <v>365</v>
      </c>
      <c r="Q54" s="1267">
        <f t="shared" si="21"/>
        <v>338</v>
      </c>
      <c r="R54" s="1261">
        <f t="shared" si="19"/>
        <v>703</v>
      </c>
      <c r="S54" s="1266">
        <f t="shared" si="17"/>
        <v>1105</v>
      </c>
      <c r="T54" s="1267">
        <f t="shared" si="17"/>
        <v>1040</v>
      </c>
      <c r="U54" s="1268">
        <f t="shared" si="17"/>
        <v>2145</v>
      </c>
      <c r="V54" s="1266">
        <f>SUM(V50:V53)</f>
        <v>105</v>
      </c>
      <c r="W54" s="1267">
        <f>SUM(W50:W53)</f>
        <v>35</v>
      </c>
      <c r="X54" s="1268">
        <f>SUM(X50:X53)</f>
        <v>140</v>
      </c>
      <c r="Y54" s="683" t="s">
        <v>770</v>
      </c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</row>
    <row r="55" spans="1:37" ht="18" customHeight="1">
      <c r="A55" s="563" t="s">
        <v>582</v>
      </c>
      <c r="B55" s="572" t="s">
        <v>14</v>
      </c>
      <c r="C55" s="911">
        <v>5</v>
      </c>
      <c r="D55" s="912">
        <v>5</v>
      </c>
      <c r="E55" s="913">
        <v>5</v>
      </c>
      <c r="F55" s="1250">
        <f>SUM(C55:E55)</f>
        <v>15</v>
      </c>
      <c r="G55" s="914">
        <v>0</v>
      </c>
      <c r="H55" s="914">
        <v>7</v>
      </c>
      <c r="I55" s="1251">
        <f t="shared" si="0"/>
        <v>22</v>
      </c>
      <c r="J55" s="908">
        <v>84</v>
      </c>
      <c r="K55" s="909">
        <v>87</v>
      </c>
      <c r="L55" s="1246">
        <f t="shared" si="9"/>
        <v>171</v>
      </c>
      <c r="M55" s="910">
        <v>81</v>
      </c>
      <c r="N55" s="909">
        <v>108</v>
      </c>
      <c r="O55" s="1246">
        <f t="shared" si="10"/>
        <v>189</v>
      </c>
      <c r="P55" s="910">
        <v>91</v>
      </c>
      <c r="Q55" s="909">
        <v>89</v>
      </c>
      <c r="R55" s="1248">
        <f t="shared" si="19"/>
        <v>180</v>
      </c>
      <c r="S55" s="917">
        <f t="shared" si="17"/>
        <v>256</v>
      </c>
      <c r="T55" s="916">
        <f t="shared" si="17"/>
        <v>284</v>
      </c>
      <c r="U55" s="1253">
        <f t="shared" si="17"/>
        <v>540</v>
      </c>
      <c r="V55" s="917">
        <v>24</v>
      </c>
      <c r="W55" s="916">
        <v>8</v>
      </c>
      <c r="X55" s="1253">
        <f t="shared" ref="X55:X61" si="22">SUM(V55:W55)</f>
        <v>32</v>
      </c>
      <c r="Y55" s="564" t="s">
        <v>14</v>
      </c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</row>
    <row r="56" spans="1:37" ht="18" customHeight="1">
      <c r="A56" s="568">
        <v>7</v>
      </c>
      <c r="B56" s="572" t="s">
        <v>771</v>
      </c>
      <c r="C56" s="911">
        <v>3</v>
      </c>
      <c r="D56" s="912">
        <v>3</v>
      </c>
      <c r="E56" s="913">
        <v>3</v>
      </c>
      <c r="F56" s="1250">
        <f t="shared" ref="F56:F61" si="23">SUM(C56:E56)</f>
        <v>9</v>
      </c>
      <c r="G56" s="914">
        <v>0</v>
      </c>
      <c r="H56" s="914">
        <v>2</v>
      </c>
      <c r="I56" s="1251">
        <f t="shared" si="0"/>
        <v>11</v>
      </c>
      <c r="J56" s="915">
        <v>49</v>
      </c>
      <c r="K56" s="916">
        <v>59</v>
      </c>
      <c r="L56" s="1252">
        <f t="shared" si="9"/>
        <v>108</v>
      </c>
      <c r="M56" s="917">
        <v>40</v>
      </c>
      <c r="N56" s="916">
        <v>61</v>
      </c>
      <c r="O56" s="1252">
        <f t="shared" si="10"/>
        <v>101</v>
      </c>
      <c r="P56" s="917">
        <v>41</v>
      </c>
      <c r="Q56" s="916">
        <v>58</v>
      </c>
      <c r="R56" s="1250">
        <f t="shared" si="19"/>
        <v>99</v>
      </c>
      <c r="S56" s="917">
        <f t="shared" si="17"/>
        <v>130</v>
      </c>
      <c r="T56" s="916">
        <f t="shared" si="17"/>
        <v>178</v>
      </c>
      <c r="U56" s="1253">
        <f t="shared" si="17"/>
        <v>308</v>
      </c>
      <c r="V56" s="917">
        <v>5</v>
      </c>
      <c r="W56" s="916">
        <v>7</v>
      </c>
      <c r="X56" s="1253">
        <f t="shared" si="22"/>
        <v>12</v>
      </c>
      <c r="Y56" s="564" t="s">
        <v>771</v>
      </c>
      <c r="AA56" s="686"/>
      <c r="AB56" s="686"/>
      <c r="AC56" s="686"/>
      <c r="AD56" s="686"/>
      <c r="AE56" s="686"/>
      <c r="AF56" s="686"/>
      <c r="AG56" s="686"/>
      <c r="AH56" s="686"/>
      <c r="AI56" s="686"/>
      <c r="AJ56" s="686"/>
      <c r="AK56" s="686"/>
    </row>
    <row r="57" spans="1:37" ht="18" customHeight="1">
      <c r="A57" s="563"/>
      <c r="B57" s="572" t="s">
        <v>592</v>
      </c>
      <c r="C57" s="911">
        <v>0</v>
      </c>
      <c r="D57" s="912">
        <v>0</v>
      </c>
      <c r="E57" s="913">
        <v>1</v>
      </c>
      <c r="F57" s="1250">
        <f t="shared" si="23"/>
        <v>1</v>
      </c>
      <c r="G57" s="914">
        <v>1</v>
      </c>
      <c r="H57" s="914">
        <v>0</v>
      </c>
      <c r="I57" s="1251">
        <f t="shared" si="0"/>
        <v>2</v>
      </c>
      <c r="J57" s="915">
        <v>0</v>
      </c>
      <c r="K57" s="916">
        <v>1</v>
      </c>
      <c r="L57" s="1252">
        <f t="shared" si="9"/>
        <v>1</v>
      </c>
      <c r="M57" s="917">
        <v>3</v>
      </c>
      <c r="N57" s="916">
        <v>0</v>
      </c>
      <c r="O57" s="1252">
        <f t="shared" si="10"/>
        <v>3</v>
      </c>
      <c r="P57" s="917">
        <v>0</v>
      </c>
      <c r="Q57" s="916">
        <v>3</v>
      </c>
      <c r="R57" s="1250">
        <f t="shared" si="19"/>
        <v>3</v>
      </c>
      <c r="S57" s="917">
        <f t="shared" si="17"/>
        <v>3</v>
      </c>
      <c r="T57" s="916">
        <f t="shared" si="17"/>
        <v>4</v>
      </c>
      <c r="U57" s="1253">
        <f t="shared" si="17"/>
        <v>7</v>
      </c>
      <c r="V57" s="917">
        <v>0</v>
      </c>
      <c r="W57" s="916">
        <v>0</v>
      </c>
      <c r="X57" s="1253">
        <f t="shared" si="22"/>
        <v>0</v>
      </c>
      <c r="Y57" s="564" t="s">
        <v>592</v>
      </c>
      <c r="AA57" s="686"/>
      <c r="AB57" s="686"/>
      <c r="AC57" s="686"/>
      <c r="AD57" s="686"/>
      <c r="AE57" s="686"/>
      <c r="AF57" s="686"/>
      <c r="AG57" s="686"/>
      <c r="AH57" s="686"/>
      <c r="AI57" s="686"/>
      <c r="AJ57" s="686"/>
      <c r="AK57" s="686"/>
    </row>
    <row r="58" spans="1:37" ht="18" customHeight="1">
      <c r="A58" s="563"/>
      <c r="B58" s="572" t="s">
        <v>772</v>
      </c>
      <c r="C58" s="911">
        <v>1</v>
      </c>
      <c r="D58" s="912">
        <v>1</v>
      </c>
      <c r="E58" s="913">
        <v>1</v>
      </c>
      <c r="F58" s="1250">
        <f t="shared" si="23"/>
        <v>3</v>
      </c>
      <c r="G58" s="914">
        <v>0</v>
      </c>
      <c r="H58" s="914">
        <v>2</v>
      </c>
      <c r="I58" s="1251">
        <f t="shared" si="0"/>
        <v>5</v>
      </c>
      <c r="J58" s="915">
        <v>16</v>
      </c>
      <c r="K58" s="916">
        <v>13</v>
      </c>
      <c r="L58" s="1252">
        <f t="shared" si="9"/>
        <v>29</v>
      </c>
      <c r="M58" s="917">
        <v>22</v>
      </c>
      <c r="N58" s="916">
        <v>14</v>
      </c>
      <c r="O58" s="1252">
        <f t="shared" si="10"/>
        <v>36</v>
      </c>
      <c r="P58" s="917">
        <v>9</v>
      </c>
      <c r="Q58" s="916">
        <v>12</v>
      </c>
      <c r="R58" s="1250">
        <f t="shared" si="19"/>
        <v>21</v>
      </c>
      <c r="S58" s="917">
        <f t="shared" si="17"/>
        <v>47</v>
      </c>
      <c r="T58" s="916">
        <f t="shared" si="17"/>
        <v>39</v>
      </c>
      <c r="U58" s="1253">
        <f t="shared" si="17"/>
        <v>86</v>
      </c>
      <c r="V58" s="917">
        <v>4</v>
      </c>
      <c r="W58" s="916">
        <v>0</v>
      </c>
      <c r="X58" s="1253">
        <f t="shared" si="22"/>
        <v>4</v>
      </c>
      <c r="Y58" s="564" t="s">
        <v>772</v>
      </c>
    </row>
    <row r="59" spans="1:37" ht="18" customHeight="1">
      <c r="A59" s="563"/>
      <c r="B59" s="572" t="s">
        <v>773</v>
      </c>
      <c r="C59" s="911">
        <v>3</v>
      </c>
      <c r="D59" s="912">
        <v>3</v>
      </c>
      <c r="E59" s="913">
        <v>3</v>
      </c>
      <c r="F59" s="1250">
        <f t="shared" si="23"/>
        <v>9</v>
      </c>
      <c r="G59" s="914">
        <v>0</v>
      </c>
      <c r="H59" s="914">
        <v>3</v>
      </c>
      <c r="I59" s="1251">
        <f t="shared" si="0"/>
        <v>12</v>
      </c>
      <c r="J59" s="915">
        <v>41</v>
      </c>
      <c r="K59" s="916">
        <v>44</v>
      </c>
      <c r="L59" s="1252">
        <f t="shared" si="9"/>
        <v>85</v>
      </c>
      <c r="M59" s="917">
        <v>55</v>
      </c>
      <c r="N59" s="916">
        <v>51</v>
      </c>
      <c r="O59" s="1252">
        <f t="shared" si="10"/>
        <v>106</v>
      </c>
      <c r="P59" s="917">
        <v>51</v>
      </c>
      <c r="Q59" s="916">
        <v>42</v>
      </c>
      <c r="R59" s="1250">
        <f t="shared" si="19"/>
        <v>93</v>
      </c>
      <c r="S59" s="917">
        <f t="shared" si="17"/>
        <v>147</v>
      </c>
      <c r="T59" s="916">
        <f t="shared" si="17"/>
        <v>137</v>
      </c>
      <c r="U59" s="1253">
        <f t="shared" si="17"/>
        <v>284</v>
      </c>
      <c r="V59" s="917">
        <v>14</v>
      </c>
      <c r="W59" s="916">
        <v>2</v>
      </c>
      <c r="X59" s="1253">
        <f t="shared" si="22"/>
        <v>16</v>
      </c>
      <c r="Y59" s="564" t="s">
        <v>773</v>
      </c>
    </row>
    <row r="60" spans="1:37" ht="18" customHeight="1">
      <c r="A60" s="563"/>
      <c r="B60" s="572" t="s">
        <v>774</v>
      </c>
      <c r="C60" s="911">
        <v>1</v>
      </c>
      <c r="D60" s="912">
        <v>1</v>
      </c>
      <c r="E60" s="913">
        <v>1</v>
      </c>
      <c r="F60" s="1250">
        <f t="shared" si="23"/>
        <v>3</v>
      </c>
      <c r="G60" s="914">
        <v>0</v>
      </c>
      <c r="H60" s="914">
        <v>2</v>
      </c>
      <c r="I60" s="1251">
        <f t="shared" si="0"/>
        <v>5</v>
      </c>
      <c r="J60" s="915">
        <v>13</v>
      </c>
      <c r="K60" s="916">
        <v>11</v>
      </c>
      <c r="L60" s="1252">
        <f t="shared" si="9"/>
        <v>24</v>
      </c>
      <c r="M60" s="917">
        <v>24</v>
      </c>
      <c r="N60" s="916">
        <v>16</v>
      </c>
      <c r="O60" s="1252">
        <f t="shared" si="10"/>
        <v>40</v>
      </c>
      <c r="P60" s="917">
        <v>14</v>
      </c>
      <c r="Q60" s="916">
        <v>15</v>
      </c>
      <c r="R60" s="1250">
        <f t="shared" si="19"/>
        <v>29</v>
      </c>
      <c r="S60" s="917">
        <f t="shared" si="17"/>
        <v>51</v>
      </c>
      <c r="T60" s="916">
        <f t="shared" si="17"/>
        <v>42</v>
      </c>
      <c r="U60" s="1253">
        <f t="shared" si="17"/>
        <v>93</v>
      </c>
      <c r="V60" s="917">
        <v>3</v>
      </c>
      <c r="W60" s="916">
        <v>0</v>
      </c>
      <c r="X60" s="1253">
        <f t="shared" si="22"/>
        <v>3</v>
      </c>
      <c r="Y60" s="564" t="s">
        <v>774</v>
      </c>
    </row>
    <row r="61" spans="1:37" ht="18" customHeight="1">
      <c r="A61" s="610"/>
      <c r="B61" s="680" t="s">
        <v>775</v>
      </c>
      <c r="C61" s="918">
        <v>1</v>
      </c>
      <c r="D61" s="919">
        <v>1</v>
      </c>
      <c r="E61" s="920">
        <v>1</v>
      </c>
      <c r="F61" s="1254">
        <f t="shared" si="23"/>
        <v>3</v>
      </c>
      <c r="G61" s="921">
        <v>0</v>
      </c>
      <c r="H61" s="921">
        <v>2</v>
      </c>
      <c r="I61" s="1255">
        <f t="shared" si="0"/>
        <v>5</v>
      </c>
      <c r="J61" s="922">
        <v>13</v>
      </c>
      <c r="K61" s="923">
        <v>19</v>
      </c>
      <c r="L61" s="1256">
        <f t="shared" si="9"/>
        <v>32</v>
      </c>
      <c r="M61" s="924">
        <v>18</v>
      </c>
      <c r="N61" s="923">
        <v>13</v>
      </c>
      <c r="O61" s="1256">
        <f t="shared" si="10"/>
        <v>31</v>
      </c>
      <c r="P61" s="924">
        <v>18</v>
      </c>
      <c r="Q61" s="923">
        <v>17</v>
      </c>
      <c r="R61" s="1254">
        <f t="shared" si="19"/>
        <v>35</v>
      </c>
      <c r="S61" s="924">
        <f t="shared" ref="S61:T67" si="24">SUM(J61,M61,P61)</f>
        <v>49</v>
      </c>
      <c r="T61" s="923">
        <f t="shared" si="24"/>
        <v>49</v>
      </c>
      <c r="U61" s="1257">
        <f>SUM(L61,O61,R61)</f>
        <v>98</v>
      </c>
      <c r="V61" s="924">
        <v>3</v>
      </c>
      <c r="W61" s="923">
        <v>1</v>
      </c>
      <c r="X61" s="1253">
        <f t="shared" si="22"/>
        <v>4</v>
      </c>
      <c r="Y61" s="606" t="s">
        <v>775</v>
      </c>
    </row>
    <row r="62" spans="1:37" ht="18" customHeight="1" thickBot="1">
      <c r="A62" s="681" t="s">
        <v>596</v>
      </c>
      <c r="B62" s="682"/>
      <c r="C62" s="1258">
        <f t="shared" ref="C62:H62" si="25">SUM(C55:C61)</f>
        <v>14</v>
      </c>
      <c r="D62" s="1259">
        <f t="shared" si="25"/>
        <v>14</v>
      </c>
      <c r="E62" s="1260">
        <f t="shared" si="25"/>
        <v>15</v>
      </c>
      <c r="F62" s="1261">
        <f t="shared" si="25"/>
        <v>43</v>
      </c>
      <c r="G62" s="1261">
        <f t="shared" si="25"/>
        <v>1</v>
      </c>
      <c r="H62" s="1261">
        <f t="shared" si="25"/>
        <v>18</v>
      </c>
      <c r="I62" s="1262">
        <f t="shared" si="0"/>
        <v>62</v>
      </c>
      <c r="J62" s="1263">
        <f>SUM(J55:J61)</f>
        <v>216</v>
      </c>
      <c r="K62" s="1267">
        <f>SUM(K55:K61)</f>
        <v>234</v>
      </c>
      <c r="L62" s="1273">
        <f t="shared" si="9"/>
        <v>450</v>
      </c>
      <c r="M62" s="1266">
        <f>SUM(M55:M61)</f>
        <v>243</v>
      </c>
      <c r="N62" s="1267">
        <f>SUM(N55:N61)</f>
        <v>263</v>
      </c>
      <c r="O62" s="1265">
        <f t="shared" si="10"/>
        <v>506</v>
      </c>
      <c r="P62" s="1266">
        <f>SUM(P55:P61)</f>
        <v>224</v>
      </c>
      <c r="Q62" s="1267">
        <f>SUM(Q55:Q61)</f>
        <v>236</v>
      </c>
      <c r="R62" s="1261">
        <f t="shared" si="19"/>
        <v>460</v>
      </c>
      <c r="S62" s="1266">
        <f t="shared" si="24"/>
        <v>683</v>
      </c>
      <c r="T62" s="1267">
        <f t="shared" si="24"/>
        <v>733</v>
      </c>
      <c r="U62" s="1268">
        <f>SUM(L62,O62,R62)</f>
        <v>1416</v>
      </c>
      <c r="V62" s="1266">
        <f>SUM(V55:V61)</f>
        <v>53</v>
      </c>
      <c r="W62" s="1267">
        <f>SUM(W55:W61)</f>
        <v>18</v>
      </c>
      <c r="X62" s="1282">
        <f>SUM(X55:X61)</f>
        <v>71</v>
      </c>
      <c r="Y62" s="683" t="s">
        <v>776</v>
      </c>
    </row>
    <row r="63" spans="1:37" ht="18" customHeight="1">
      <c r="A63" s="563" t="s">
        <v>597</v>
      </c>
      <c r="B63" s="572" t="s">
        <v>15</v>
      </c>
      <c r="C63" s="911">
        <v>6</v>
      </c>
      <c r="D63" s="912">
        <v>6</v>
      </c>
      <c r="E63" s="913">
        <v>7</v>
      </c>
      <c r="F63" s="1250">
        <f>SUM(C63:E63)</f>
        <v>19</v>
      </c>
      <c r="G63" s="914">
        <v>0</v>
      </c>
      <c r="H63" s="914">
        <v>5</v>
      </c>
      <c r="I63" s="1251">
        <f>SUM(F63:H63)</f>
        <v>24</v>
      </c>
      <c r="J63" s="908">
        <v>110</v>
      </c>
      <c r="K63" s="909">
        <v>107</v>
      </c>
      <c r="L63" s="1246">
        <f>SUM(J63:K63)</f>
        <v>217</v>
      </c>
      <c r="M63" s="910">
        <v>115</v>
      </c>
      <c r="N63" s="909">
        <v>109</v>
      </c>
      <c r="O63" s="1246">
        <f>SUM(M63:N63)</f>
        <v>224</v>
      </c>
      <c r="P63" s="910">
        <v>145</v>
      </c>
      <c r="Q63" s="909">
        <v>101</v>
      </c>
      <c r="R63" s="1248">
        <f>SUM(P63:Q63)</f>
        <v>246</v>
      </c>
      <c r="S63" s="917">
        <f>SUM(J63,M63,P63)</f>
        <v>370</v>
      </c>
      <c r="T63" s="916">
        <f>SUM(K63,N63,Q63)</f>
        <v>317</v>
      </c>
      <c r="U63" s="1253">
        <f>SUM(S63:T63)</f>
        <v>687</v>
      </c>
      <c r="V63" s="917">
        <v>23</v>
      </c>
      <c r="W63" s="916">
        <v>6</v>
      </c>
      <c r="X63" s="1253">
        <f>SUM(V63:W63)</f>
        <v>29</v>
      </c>
      <c r="Y63" s="564" t="s">
        <v>15</v>
      </c>
    </row>
    <row r="64" spans="1:37" ht="18" customHeight="1">
      <c r="A64" s="568">
        <v>5</v>
      </c>
      <c r="B64" s="572" t="s">
        <v>777</v>
      </c>
      <c r="C64" s="911">
        <v>1</v>
      </c>
      <c r="D64" s="912">
        <v>1</v>
      </c>
      <c r="E64" s="913">
        <v>1</v>
      </c>
      <c r="F64" s="1250">
        <f>SUM(C64:E64)</f>
        <v>3</v>
      </c>
      <c r="G64" s="914">
        <v>0</v>
      </c>
      <c r="H64" s="914">
        <v>2</v>
      </c>
      <c r="I64" s="1251">
        <f t="shared" ref="I64:I67" si="26">SUM(F64:H64)</f>
        <v>5</v>
      </c>
      <c r="J64" s="915">
        <v>15</v>
      </c>
      <c r="K64" s="916">
        <v>12</v>
      </c>
      <c r="L64" s="1252">
        <f t="shared" ref="L64:L67" si="27">SUM(J64:K64)</f>
        <v>27</v>
      </c>
      <c r="M64" s="917">
        <v>21</v>
      </c>
      <c r="N64" s="916">
        <v>13</v>
      </c>
      <c r="O64" s="1252">
        <f t="shared" ref="O64:O67" si="28">SUM(M64:N64)</f>
        <v>34</v>
      </c>
      <c r="P64" s="917">
        <v>10</v>
      </c>
      <c r="Q64" s="916">
        <v>9</v>
      </c>
      <c r="R64" s="1250">
        <f t="shared" ref="R64:R67" si="29">SUM(P64:Q64)</f>
        <v>19</v>
      </c>
      <c r="S64" s="917">
        <f t="shared" ref="S64:S67" si="30">SUM(J64,M64,P64)</f>
        <v>46</v>
      </c>
      <c r="T64" s="916">
        <f t="shared" si="24"/>
        <v>34</v>
      </c>
      <c r="U64" s="1253">
        <f>SUM(S64:T64)</f>
        <v>80</v>
      </c>
      <c r="V64" s="917">
        <v>2</v>
      </c>
      <c r="W64" s="916">
        <v>1</v>
      </c>
      <c r="X64" s="1253">
        <f t="shared" ref="X64:X67" si="31">SUM(V64:W64)</f>
        <v>3</v>
      </c>
      <c r="Y64" s="564" t="s">
        <v>777</v>
      </c>
    </row>
    <row r="65" spans="1:26" ht="18" customHeight="1">
      <c r="A65" s="563"/>
      <c r="B65" s="572" t="s">
        <v>778</v>
      </c>
      <c r="C65" s="911">
        <v>1</v>
      </c>
      <c r="D65" s="912">
        <v>1</v>
      </c>
      <c r="E65" s="913">
        <v>1</v>
      </c>
      <c r="F65" s="1250">
        <f>SUM(C65:E65)</f>
        <v>3</v>
      </c>
      <c r="G65" s="914">
        <v>0</v>
      </c>
      <c r="H65" s="914">
        <v>2</v>
      </c>
      <c r="I65" s="1251">
        <f t="shared" si="26"/>
        <v>5</v>
      </c>
      <c r="J65" s="915">
        <v>8</v>
      </c>
      <c r="K65" s="916">
        <v>19</v>
      </c>
      <c r="L65" s="1252">
        <f t="shared" si="27"/>
        <v>27</v>
      </c>
      <c r="M65" s="917">
        <v>22</v>
      </c>
      <c r="N65" s="916">
        <v>16</v>
      </c>
      <c r="O65" s="1252">
        <f t="shared" si="28"/>
        <v>38</v>
      </c>
      <c r="P65" s="917">
        <v>18</v>
      </c>
      <c r="Q65" s="916">
        <v>12</v>
      </c>
      <c r="R65" s="1250">
        <f t="shared" si="29"/>
        <v>30</v>
      </c>
      <c r="S65" s="917">
        <f t="shared" si="30"/>
        <v>48</v>
      </c>
      <c r="T65" s="916">
        <f t="shared" si="24"/>
        <v>47</v>
      </c>
      <c r="U65" s="1253">
        <f>SUM(S65:T65)</f>
        <v>95</v>
      </c>
      <c r="V65" s="917">
        <v>5</v>
      </c>
      <c r="W65" s="916">
        <v>1</v>
      </c>
      <c r="X65" s="1253">
        <f t="shared" si="31"/>
        <v>6</v>
      </c>
      <c r="Y65" s="564" t="s">
        <v>778</v>
      </c>
    </row>
    <row r="66" spans="1:26" ht="18" customHeight="1">
      <c r="A66" s="563"/>
      <c r="B66" s="572" t="s">
        <v>779</v>
      </c>
      <c r="C66" s="911">
        <v>3</v>
      </c>
      <c r="D66" s="912">
        <v>2</v>
      </c>
      <c r="E66" s="913">
        <v>2</v>
      </c>
      <c r="F66" s="1250">
        <f>SUM(C66:E66)</f>
        <v>7</v>
      </c>
      <c r="G66" s="914">
        <v>0</v>
      </c>
      <c r="H66" s="914">
        <v>2</v>
      </c>
      <c r="I66" s="1251">
        <f t="shared" si="26"/>
        <v>9</v>
      </c>
      <c r="J66" s="915">
        <v>37</v>
      </c>
      <c r="K66" s="916">
        <v>35</v>
      </c>
      <c r="L66" s="1252">
        <f t="shared" si="27"/>
        <v>72</v>
      </c>
      <c r="M66" s="917">
        <v>43</v>
      </c>
      <c r="N66" s="916">
        <v>39</v>
      </c>
      <c r="O66" s="1252">
        <f t="shared" si="28"/>
        <v>82</v>
      </c>
      <c r="P66" s="917">
        <v>46</v>
      </c>
      <c r="Q66" s="916">
        <v>37</v>
      </c>
      <c r="R66" s="1250">
        <f t="shared" si="29"/>
        <v>83</v>
      </c>
      <c r="S66" s="917">
        <f t="shared" si="30"/>
        <v>126</v>
      </c>
      <c r="T66" s="916">
        <f t="shared" si="24"/>
        <v>111</v>
      </c>
      <c r="U66" s="1253">
        <f>SUM(S66:T66)</f>
        <v>237</v>
      </c>
      <c r="V66" s="917">
        <v>8</v>
      </c>
      <c r="W66" s="916">
        <v>3</v>
      </c>
      <c r="X66" s="1253">
        <f t="shared" si="31"/>
        <v>11</v>
      </c>
      <c r="Y66" s="564" t="s">
        <v>779</v>
      </c>
    </row>
    <row r="67" spans="1:26" ht="18" customHeight="1">
      <c r="A67" s="610"/>
      <c r="B67" s="680" t="s">
        <v>610</v>
      </c>
      <c r="C67" s="918">
        <v>2</v>
      </c>
      <c r="D67" s="919">
        <v>2</v>
      </c>
      <c r="E67" s="920">
        <v>2</v>
      </c>
      <c r="F67" s="1254">
        <f>SUM(C67:E67)</f>
        <v>6</v>
      </c>
      <c r="G67" s="921">
        <v>0</v>
      </c>
      <c r="H67" s="921">
        <v>3</v>
      </c>
      <c r="I67" s="1255">
        <f t="shared" si="26"/>
        <v>9</v>
      </c>
      <c r="J67" s="922">
        <v>31</v>
      </c>
      <c r="K67" s="923">
        <v>28</v>
      </c>
      <c r="L67" s="1256">
        <f t="shared" si="27"/>
        <v>59</v>
      </c>
      <c r="M67" s="924">
        <v>27</v>
      </c>
      <c r="N67" s="923">
        <v>24</v>
      </c>
      <c r="O67" s="1256">
        <f t="shared" si="28"/>
        <v>51</v>
      </c>
      <c r="P67" s="924">
        <v>30</v>
      </c>
      <c r="Q67" s="923">
        <v>27</v>
      </c>
      <c r="R67" s="1254">
        <f t="shared" si="29"/>
        <v>57</v>
      </c>
      <c r="S67" s="924">
        <f t="shared" si="30"/>
        <v>88</v>
      </c>
      <c r="T67" s="923">
        <f t="shared" si="24"/>
        <v>79</v>
      </c>
      <c r="U67" s="1257">
        <f>SUM(S67:T67)</f>
        <v>167</v>
      </c>
      <c r="V67" s="924">
        <v>9</v>
      </c>
      <c r="W67" s="923">
        <v>4</v>
      </c>
      <c r="X67" s="1257">
        <f t="shared" si="31"/>
        <v>13</v>
      </c>
      <c r="Y67" s="606" t="s">
        <v>610</v>
      </c>
    </row>
    <row r="68" spans="1:26" ht="18" customHeight="1" thickBot="1">
      <c r="A68" s="681" t="s">
        <v>611</v>
      </c>
      <c r="B68" s="682"/>
      <c r="C68" s="1258">
        <f t="shared" ref="C68:H68" si="32">SUM(C63:C67)</f>
        <v>13</v>
      </c>
      <c r="D68" s="1259">
        <f t="shared" si="32"/>
        <v>12</v>
      </c>
      <c r="E68" s="1260">
        <f t="shared" si="32"/>
        <v>13</v>
      </c>
      <c r="F68" s="1261">
        <f t="shared" si="32"/>
        <v>38</v>
      </c>
      <c r="G68" s="1261">
        <f t="shared" si="32"/>
        <v>0</v>
      </c>
      <c r="H68" s="1261">
        <f t="shared" si="32"/>
        <v>14</v>
      </c>
      <c r="I68" s="1262">
        <f>SUM(F68:H68)</f>
        <v>52</v>
      </c>
      <c r="J68" s="1263">
        <f>SUM(J63:J67)</f>
        <v>201</v>
      </c>
      <c r="K68" s="1267">
        <f>SUM(K63:K67)</f>
        <v>201</v>
      </c>
      <c r="L68" s="1273">
        <f>SUM(J68,K68)</f>
        <v>402</v>
      </c>
      <c r="M68" s="1266">
        <f>SUM(M63:M67)</f>
        <v>228</v>
      </c>
      <c r="N68" s="1267">
        <f>SUM(N63:N67)</f>
        <v>201</v>
      </c>
      <c r="O68" s="1265">
        <f>SUM(M68,N68)</f>
        <v>429</v>
      </c>
      <c r="P68" s="1266">
        <f>SUM(P63:P67)</f>
        <v>249</v>
      </c>
      <c r="Q68" s="1267">
        <f>SUM(Q63:Q67)</f>
        <v>186</v>
      </c>
      <c r="R68" s="1261">
        <f>SUM(P68,Q68)</f>
        <v>435</v>
      </c>
      <c r="S68" s="1266">
        <f>SUM(J68,M68,P68)</f>
        <v>678</v>
      </c>
      <c r="T68" s="1267">
        <f>SUM(K68,N68,Q68)</f>
        <v>588</v>
      </c>
      <c r="U68" s="1268">
        <f>SUM(L68,O68,R68)</f>
        <v>1266</v>
      </c>
      <c r="V68" s="1266">
        <f>SUM(V63:V67)</f>
        <v>47</v>
      </c>
      <c r="W68" s="1267">
        <f>SUM(W63:W67)</f>
        <v>15</v>
      </c>
      <c r="X68" s="1268">
        <f>SUM(X63:X67)</f>
        <v>62</v>
      </c>
      <c r="Y68" s="683" t="s">
        <v>780</v>
      </c>
    </row>
    <row r="69" spans="1:26" ht="18" customHeight="1">
      <c r="A69" s="563" t="s">
        <v>612</v>
      </c>
      <c r="B69" s="572" t="s">
        <v>781</v>
      </c>
      <c r="C69" s="911">
        <v>2</v>
      </c>
      <c r="D69" s="912">
        <v>3</v>
      </c>
      <c r="E69" s="913">
        <v>2</v>
      </c>
      <c r="F69" s="1250">
        <f>SUM(C69:E69)</f>
        <v>7</v>
      </c>
      <c r="G69" s="914">
        <v>0</v>
      </c>
      <c r="H69" s="914">
        <v>2</v>
      </c>
      <c r="I69" s="1251">
        <f t="shared" ref="I69:I111" si="33">SUM(F69:H69)</f>
        <v>9</v>
      </c>
      <c r="J69" s="908">
        <v>38</v>
      </c>
      <c r="K69" s="909">
        <v>37</v>
      </c>
      <c r="L69" s="1246">
        <f t="shared" ref="L69:L111" si="34">SUM(J69,K69)</f>
        <v>75</v>
      </c>
      <c r="M69" s="910">
        <v>35</v>
      </c>
      <c r="N69" s="909">
        <v>45</v>
      </c>
      <c r="O69" s="1246">
        <f t="shared" ref="O69:O111" si="35">SUM(M69,N69)</f>
        <v>80</v>
      </c>
      <c r="P69" s="910">
        <v>42</v>
      </c>
      <c r="Q69" s="909">
        <v>25</v>
      </c>
      <c r="R69" s="1248">
        <f t="shared" ref="R69:R111" si="36">SUM(P69,Q69)</f>
        <v>67</v>
      </c>
      <c r="S69" s="910">
        <f t="shared" ref="S69:U84" si="37">SUM(J69,M69,P69)</f>
        <v>115</v>
      </c>
      <c r="T69" s="909">
        <f t="shared" si="37"/>
        <v>107</v>
      </c>
      <c r="U69" s="1249">
        <f t="shared" si="37"/>
        <v>222</v>
      </c>
      <c r="V69" s="910">
        <v>6</v>
      </c>
      <c r="W69" s="909">
        <v>2</v>
      </c>
      <c r="X69" s="1249">
        <f t="shared" ref="X69:X70" si="38">SUM(V69:W69)</f>
        <v>8</v>
      </c>
      <c r="Y69" s="564" t="s">
        <v>781</v>
      </c>
    </row>
    <row r="70" spans="1:26" ht="18" customHeight="1">
      <c r="A70" s="690">
        <v>2</v>
      </c>
      <c r="B70" s="680" t="s">
        <v>782</v>
      </c>
      <c r="C70" s="918">
        <v>5</v>
      </c>
      <c r="D70" s="919">
        <v>5</v>
      </c>
      <c r="E70" s="920">
        <v>5</v>
      </c>
      <c r="F70" s="1254">
        <f>SUM(C70:E70)</f>
        <v>15</v>
      </c>
      <c r="G70" s="921">
        <v>0</v>
      </c>
      <c r="H70" s="921">
        <v>4</v>
      </c>
      <c r="I70" s="1255">
        <f t="shared" si="33"/>
        <v>19</v>
      </c>
      <c r="J70" s="922">
        <v>84</v>
      </c>
      <c r="K70" s="923">
        <v>92</v>
      </c>
      <c r="L70" s="1256">
        <f t="shared" si="34"/>
        <v>176</v>
      </c>
      <c r="M70" s="924">
        <v>95</v>
      </c>
      <c r="N70" s="923">
        <v>94</v>
      </c>
      <c r="O70" s="1256">
        <f t="shared" si="35"/>
        <v>189</v>
      </c>
      <c r="P70" s="924">
        <v>104</v>
      </c>
      <c r="Q70" s="923">
        <v>85</v>
      </c>
      <c r="R70" s="1254">
        <f t="shared" si="36"/>
        <v>189</v>
      </c>
      <c r="S70" s="924">
        <f t="shared" si="37"/>
        <v>283</v>
      </c>
      <c r="T70" s="923">
        <f t="shared" si="37"/>
        <v>271</v>
      </c>
      <c r="U70" s="1257">
        <f t="shared" si="37"/>
        <v>554</v>
      </c>
      <c r="V70" s="924">
        <v>12</v>
      </c>
      <c r="W70" s="923">
        <v>2</v>
      </c>
      <c r="X70" s="1257">
        <f t="shared" si="38"/>
        <v>14</v>
      </c>
      <c r="Y70" s="606" t="s">
        <v>782</v>
      </c>
    </row>
    <row r="71" spans="1:26" ht="18" customHeight="1" thickBot="1">
      <c r="A71" s="681" t="s">
        <v>622</v>
      </c>
      <c r="B71" s="682"/>
      <c r="C71" s="1258">
        <f>SUM(C69,C70)</f>
        <v>7</v>
      </c>
      <c r="D71" s="1259">
        <f t="shared" ref="D71:Q71" si="39">SUM(D69,D70)</f>
        <v>8</v>
      </c>
      <c r="E71" s="1260">
        <f t="shared" si="39"/>
        <v>7</v>
      </c>
      <c r="F71" s="1261">
        <f t="shared" si="39"/>
        <v>22</v>
      </c>
      <c r="G71" s="1261">
        <f t="shared" si="39"/>
        <v>0</v>
      </c>
      <c r="H71" s="1261">
        <f t="shared" si="39"/>
        <v>6</v>
      </c>
      <c r="I71" s="1262">
        <f t="shared" si="33"/>
        <v>28</v>
      </c>
      <c r="J71" s="1263">
        <f t="shared" si="39"/>
        <v>122</v>
      </c>
      <c r="K71" s="1267">
        <f t="shared" si="39"/>
        <v>129</v>
      </c>
      <c r="L71" s="1273">
        <f t="shared" si="34"/>
        <v>251</v>
      </c>
      <c r="M71" s="1266">
        <f t="shared" si="39"/>
        <v>130</v>
      </c>
      <c r="N71" s="1267">
        <f t="shared" si="39"/>
        <v>139</v>
      </c>
      <c r="O71" s="1265">
        <f t="shared" si="35"/>
        <v>269</v>
      </c>
      <c r="P71" s="1266">
        <f t="shared" si="39"/>
        <v>146</v>
      </c>
      <c r="Q71" s="1267">
        <f t="shared" si="39"/>
        <v>110</v>
      </c>
      <c r="R71" s="1261">
        <f t="shared" si="36"/>
        <v>256</v>
      </c>
      <c r="S71" s="1266">
        <f t="shared" si="37"/>
        <v>398</v>
      </c>
      <c r="T71" s="1267">
        <f t="shared" si="37"/>
        <v>378</v>
      </c>
      <c r="U71" s="1268">
        <f t="shared" si="37"/>
        <v>776</v>
      </c>
      <c r="V71" s="1266">
        <f>SUM(V69:V70)</f>
        <v>18</v>
      </c>
      <c r="W71" s="1267">
        <f>SUM(W69:W70)</f>
        <v>4</v>
      </c>
      <c r="X71" s="1268">
        <f>SUM(X69:X70)</f>
        <v>22</v>
      </c>
      <c r="Y71" s="683" t="s">
        <v>783</v>
      </c>
      <c r="Z71" s="691"/>
    </row>
    <row r="72" spans="1:26" ht="18" customHeight="1">
      <c r="A72" s="563" t="s">
        <v>623</v>
      </c>
      <c r="B72" s="572" t="s">
        <v>41</v>
      </c>
      <c r="C72" s="911">
        <v>5</v>
      </c>
      <c r="D72" s="912">
        <v>5</v>
      </c>
      <c r="E72" s="913">
        <v>5</v>
      </c>
      <c r="F72" s="1250">
        <f>SUM(C72:E72)</f>
        <v>15</v>
      </c>
      <c r="G72" s="914">
        <v>0</v>
      </c>
      <c r="H72" s="914">
        <v>7</v>
      </c>
      <c r="I72" s="1251">
        <f t="shared" si="33"/>
        <v>22</v>
      </c>
      <c r="J72" s="908">
        <v>85</v>
      </c>
      <c r="K72" s="909">
        <v>85</v>
      </c>
      <c r="L72" s="1246">
        <f t="shared" si="34"/>
        <v>170</v>
      </c>
      <c r="M72" s="910">
        <v>88</v>
      </c>
      <c r="N72" s="909">
        <v>87</v>
      </c>
      <c r="O72" s="1246">
        <f t="shared" si="35"/>
        <v>175</v>
      </c>
      <c r="P72" s="910">
        <v>76</v>
      </c>
      <c r="Q72" s="909">
        <v>101</v>
      </c>
      <c r="R72" s="1248">
        <f t="shared" si="36"/>
        <v>177</v>
      </c>
      <c r="S72" s="917">
        <f t="shared" si="37"/>
        <v>249</v>
      </c>
      <c r="T72" s="916">
        <f t="shared" si="37"/>
        <v>273</v>
      </c>
      <c r="U72" s="1253">
        <f t="shared" si="37"/>
        <v>522</v>
      </c>
      <c r="V72" s="917">
        <v>25</v>
      </c>
      <c r="W72" s="916">
        <v>11</v>
      </c>
      <c r="X72" s="1253">
        <f t="shared" ref="X72:X75" si="40">SUM(V72:W72)</f>
        <v>36</v>
      </c>
      <c r="Y72" s="564" t="s">
        <v>41</v>
      </c>
    </row>
    <row r="73" spans="1:26" ht="18" customHeight="1">
      <c r="A73" s="568">
        <v>4</v>
      </c>
      <c r="B73" s="572" t="s">
        <v>628</v>
      </c>
      <c r="C73" s="911">
        <v>4</v>
      </c>
      <c r="D73" s="912">
        <v>3</v>
      </c>
      <c r="E73" s="913">
        <v>3</v>
      </c>
      <c r="F73" s="1250">
        <f>SUM(C73:E73)</f>
        <v>10</v>
      </c>
      <c r="G73" s="914">
        <v>0</v>
      </c>
      <c r="H73" s="914">
        <v>3</v>
      </c>
      <c r="I73" s="1251">
        <f t="shared" si="33"/>
        <v>13</v>
      </c>
      <c r="J73" s="915">
        <v>54</v>
      </c>
      <c r="K73" s="916">
        <v>63</v>
      </c>
      <c r="L73" s="1252">
        <f t="shared" si="34"/>
        <v>117</v>
      </c>
      <c r="M73" s="917">
        <v>66</v>
      </c>
      <c r="N73" s="916">
        <v>49</v>
      </c>
      <c r="O73" s="1252">
        <f t="shared" si="35"/>
        <v>115</v>
      </c>
      <c r="P73" s="917">
        <v>49</v>
      </c>
      <c r="Q73" s="916">
        <v>62</v>
      </c>
      <c r="R73" s="1250">
        <f t="shared" si="36"/>
        <v>111</v>
      </c>
      <c r="S73" s="917">
        <f t="shared" si="37"/>
        <v>169</v>
      </c>
      <c r="T73" s="916">
        <f t="shared" si="37"/>
        <v>174</v>
      </c>
      <c r="U73" s="1253">
        <f t="shared" si="37"/>
        <v>343</v>
      </c>
      <c r="V73" s="917">
        <v>14</v>
      </c>
      <c r="W73" s="916">
        <v>2</v>
      </c>
      <c r="X73" s="1253">
        <f t="shared" si="40"/>
        <v>16</v>
      </c>
      <c r="Y73" s="564" t="s">
        <v>628</v>
      </c>
    </row>
    <row r="74" spans="1:26" ht="18" customHeight="1">
      <c r="A74" s="563"/>
      <c r="B74" s="572" t="s">
        <v>16</v>
      </c>
      <c r="C74" s="911">
        <v>3</v>
      </c>
      <c r="D74" s="912">
        <v>3</v>
      </c>
      <c r="E74" s="913">
        <v>2</v>
      </c>
      <c r="F74" s="1250">
        <f>SUM(C74:E74)</f>
        <v>8</v>
      </c>
      <c r="G74" s="914">
        <v>0</v>
      </c>
      <c r="H74" s="914">
        <v>5</v>
      </c>
      <c r="I74" s="1251">
        <f t="shared" si="33"/>
        <v>13</v>
      </c>
      <c r="J74" s="915">
        <v>43</v>
      </c>
      <c r="K74" s="916">
        <v>45</v>
      </c>
      <c r="L74" s="1252">
        <f t="shared" si="34"/>
        <v>88</v>
      </c>
      <c r="M74" s="917">
        <v>54</v>
      </c>
      <c r="N74" s="916">
        <v>60</v>
      </c>
      <c r="O74" s="1252">
        <f t="shared" si="35"/>
        <v>114</v>
      </c>
      <c r="P74" s="917">
        <v>42</v>
      </c>
      <c r="Q74" s="916">
        <v>32</v>
      </c>
      <c r="R74" s="1250">
        <f t="shared" si="36"/>
        <v>74</v>
      </c>
      <c r="S74" s="917">
        <f t="shared" si="37"/>
        <v>139</v>
      </c>
      <c r="T74" s="916">
        <f t="shared" si="37"/>
        <v>137</v>
      </c>
      <c r="U74" s="1253">
        <f t="shared" si="37"/>
        <v>276</v>
      </c>
      <c r="V74" s="917">
        <v>16</v>
      </c>
      <c r="W74" s="916">
        <v>9</v>
      </c>
      <c r="X74" s="1253">
        <f t="shared" si="40"/>
        <v>25</v>
      </c>
      <c r="Y74" s="564" t="s">
        <v>16</v>
      </c>
    </row>
    <row r="75" spans="1:26" ht="18" customHeight="1">
      <c r="A75" s="610"/>
      <c r="B75" s="680" t="s">
        <v>630</v>
      </c>
      <c r="C75" s="918">
        <v>1</v>
      </c>
      <c r="D75" s="919">
        <v>1</v>
      </c>
      <c r="E75" s="920">
        <v>1</v>
      </c>
      <c r="F75" s="1254">
        <f>SUM(C75:E75)</f>
        <v>3</v>
      </c>
      <c r="G75" s="921">
        <v>0</v>
      </c>
      <c r="H75" s="921">
        <v>2</v>
      </c>
      <c r="I75" s="1255">
        <f t="shared" si="33"/>
        <v>5</v>
      </c>
      <c r="J75" s="922">
        <v>23</v>
      </c>
      <c r="K75" s="923">
        <v>19</v>
      </c>
      <c r="L75" s="1256">
        <f t="shared" si="34"/>
        <v>42</v>
      </c>
      <c r="M75" s="924">
        <v>21</v>
      </c>
      <c r="N75" s="923">
        <v>17</v>
      </c>
      <c r="O75" s="1256">
        <f t="shared" si="35"/>
        <v>38</v>
      </c>
      <c r="P75" s="924">
        <v>19</v>
      </c>
      <c r="Q75" s="923">
        <v>15</v>
      </c>
      <c r="R75" s="1254">
        <f t="shared" si="36"/>
        <v>34</v>
      </c>
      <c r="S75" s="924">
        <f t="shared" si="37"/>
        <v>63</v>
      </c>
      <c r="T75" s="923">
        <f t="shared" si="37"/>
        <v>51</v>
      </c>
      <c r="U75" s="1257">
        <f t="shared" si="37"/>
        <v>114</v>
      </c>
      <c r="V75" s="924">
        <v>5</v>
      </c>
      <c r="W75" s="923">
        <v>3</v>
      </c>
      <c r="X75" s="1257">
        <f t="shared" si="40"/>
        <v>8</v>
      </c>
      <c r="Y75" s="606" t="s">
        <v>630</v>
      </c>
    </row>
    <row r="76" spans="1:26" ht="18" customHeight="1" thickBot="1">
      <c r="A76" s="681" t="s">
        <v>631</v>
      </c>
      <c r="B76" s="682"/>
      <c r="C76" s="1258">
        <f>SUM(C72:C75)</f>
        <v>13</v>
      </c>
      <c r="D76" s="1259">
        <f t="shared" ref="D76:Q76" si="41">SUM(D72:D75)</f>
        <v>12</v>
      </c>
      <c r="E76" s="1260">
        <f t="shared" si="41"/>
        <v>11</v>
      </c>
      <c r="F76" s="1261">
        <f t="shared" si="41"/>
        <v>36</v>
      </c>
      <c r="G76" s="1261">
        <f t="shared" si="41"/>
        <v>0</v>
      </c>
      <c r="H76" s="1261">
        <f t="shared" si="41"/>
        <v>17</v>
      </c>
      <c r="I76" s="1262">
        <f t="shared" si="33"/>
        <v>53</v>
      </c>
      <c r="J76" s="1263">
        <f t="shared" si="41"/>
        <v>205</v>
      </c>
      <c r="K76" s="1267">
        <f t="shared" si="41"/>
        <v>212</v>
      </c>
      <c r="L76" s="1273">
        <f t="shared" si="34"/>
        <v>417</v>
      </c>
      <c r="M76" s="1266">
        <f t="shared" si="41"/>
        <v>229</v>
      </c>
      <c r="N76" s="1267">
        <f t="shared" si="41"/>
        <v>213</v>
      </c>
      <c r="O76" s="1265">
        <f t="shared" si="35"/>
        <v>442</v>
      </c>
      <c r="P76" s="1266">
        <f t="shared" si="41"/>
        <v>186</v>
      </c>
      <c r="Q76" s="1267">
        <f t="shared" si="41"/>
        <v>210</v>
      </c>
      <c r="R76" s="1261">
        <f t="shared" si="36"/>
        <v>396</v>
      </c>
      <c r="S76" s="1266">
        <f t="shared" si="37"/>
        <v>620</v>
      </c>
      <c r="T76" s="1267">
        <f t="shared" si="37"/>
        <v>635</v>
      </c>
      <c r="U76" s="1268">
        <f t="shared" si="37"/>
        <v>1255</v>
      </c>
      <c r="V76" s="1266">
        <f>SUM(V72:V75)</f>
        <v>60</v>
      </c>
      <c r="W76" s="1267">
        <f>SUM(W72:W75)</f>
        <v>25</v>
      </c>
      <c r="X76" s="1268">
        <f>SUM(X72:X75)</f>
        <v>85</v>
      </c>
      <c r="Y76" s="683" t="s">
        <v>784</v>
      </c>
    </row>
    <row r="77" spans="1:26" ht="18" customHeight="1">
      <c r="A77" s="563" t="s">
        <v>632</v>
      </c>
      <c r="B77" s="572" t="s">
        <v>641</v>
      </c>
      <c r="C77" s="911">
        <v>3</v>
      </c>
      <c r="D77" s="912">
        <v>3</v>
      </c>
      <c r="E77" s="913">
        <v>2</v>
      </c>
      <c r="F77" s="1250">
        <f>SUM(C77:E77)</f>
        <v>8</v>
      </c>
      <c r="G77" s="914">
        <v>0</v>
      </c>
      <c r="H77" s="914">
        <v>3</v>
      </c>
      <c r="I77" s="1251">
        <f t="shared" si="33"/>
        <v>11</v>
      </c>
      <c r="J77" s="908">
        <v>46</v>
      </c>
      <c r="K77" s="909">
        <v>38</v>
      </c>
      <c r="L77" s="1246">
        <f t="shared" si="34"/>
        <v>84</v>
      </c>
      <c r="M77" s="910">
        <v>53</v>
      </c>
      <c r="N77" s="909">
        <v>34</v>
      </c>
      <c r="O77" s="1246">
        <f t="shared" si="35"/>
        <v>87</v>
      </c>
      <c r="P77" s="910">
        <v>37</v>
      </c>
      <c r="Q77" s="909">
        <v>34</v>
      </c>
      <c r="R77" s="1248">
        <f t="shared" si="36"/>
        <v>71</v>
      </c>
      <c r="S77" s="917">
        <f t="shared" si="37"/>
        <v>136</v>
      </c>
      <c r="T77" s="916">
        <f t="shared" si="37"/>
        <v>106</v>
      </c>
      <c r="U77" s="1253">
        <f t="shared" si="37"/>
        <v>242</v>
      </c>
      <c r="V77" s="917">
        <v>10</v>
      </c>
      <c r="W77" s="916">
        <v>3</v>
      </c>
      <c r="X77" s="1253">
        <f t="shared" ref="X77:X80" si="42">SUM(V77:W77)</f>
        <v>13</v>
      </c>
      <c r="Y77" s="564" t="s">
        <v>641</v>
      </c>
    </row>
    <row r="78" spans="1:26" ht="18" customHeight="1">
      <c r="A78" s="568">
        <v>4</v>
      </c>
      <c r="B78" s="572" t="s">
        <v>634</v>
      </c>
      <c r="C78" s="911">
        <v>4</v>
      </c>
      <c r="D78" s="912">
        <v>3</v>
      </c>
      <c r="E78" s="913">
        <v>4</v>
      </c>
      <c r="F78" s="1250">
        <f>SUM(C78:E78)</f>
        <v>11</v>
      </c>
      <c r="G78" s="914">
        <v>0</v>
      </c>
      <c r="H78" s="914">
        <v>2</v>
      </c>
      <c r="I78" s="1251">
        <f t="shared" si="33"/>
        <v>13</v>
      </c>
      <c r="J78" s="915">
        <v>65</v>
      </c>
      <c r="K78" s="916">
        <v>52</v>
      </c>
      <c r="L78" s="1252">
        <f t="shared" si="34"/>
        <v>117</v>
      </c>
      <c r="M78" s="917">
        <v>56</v>
      </c>
      <c r="N78" s="916">
        <v>50</v>
      </c>
      <c r="O78" s="1252">
        <f t="shared" si="35"/>
        <v>106</v>
      </c>
      <c r="P78" s="917">
        <v>61</v>
      </c>
      <c r="Q78" s="916">
        <v>67</v>
      </c>
      <c r="R78" s="1250">
        <f t="shared" si="36"/>
        <v>128</v>
      </c>
      <c r="S78" s="917">
        <f t="shared" si="37"/>
        <v>182</v>
      </c>
      <c r="T78" s="916">
        <f t="shared" si="37"/>
        <v>169</v>
      </c>
      <c r="U78" s="1253">
        <f t="shared" si="37"/>
        <v>351</v>
      </c>
      <c r="V78" s="917">
        <v>12</v>
      </c>
      <c r="W78" s="916">
        <v>1</v>
      </c>
      <c r="X78" s="1253">
        <f t="shared" si="42"/>
        <v>13</v>
      </c>
      <c r="Y78" s="564" t="s">
        <v>634</v>
      </c>
    </row>
    <row r="79" spans="1:26" ht="18" customHeight="1">
      <c r="A79" s="563"/>
      <c r="B79" s="572" t="s">
        <v>635</v>
      </c>
      <c r="C79" s="911">
        <v>0</v>
      </c>
      <c r="D79" s="912">
        <v>0</v>
      </c>
      <c r="E79" s="913">
        <v>1</v>
      </c>
      <c r="F79" s="1250">
        <f>SUM(C79:E79)</f>
        <v>1</v>
      </c>
      <c r="G79" s="914">
        <v>1</v>
      </c>
      <c r="H79" s="914">
        <v>1</v>
      </c>
      <c r="I79" s="1251">
        <f t="shared" si="33"/>
        <v>3</v>
      </c>
      <c r="J79" s="915">
        <v>1</v>
      </c>
      <c r="K79" s="916">
        <v>1</v>
      </c>
      <c r="L79" s="1252">
        <f t="shared" si="34"/>
        <v>2</v>
      </c>
      <c r="M79" s="917">
        <v>1</v>
      </c>
      <c r="N79" s="916">
        <v>2</v>
      </c>
      <c r="O79" s="1252">
        <f t="shared" si="35"/>
        <v>3</v>
      </c>
      <c r="P79" s="917">
        <v>1</v>
      </c>
      <c r="Q79" s="916">
        <v>0</v>
      </c>
      <c r="R79" s="1250">
        <f t="shared" si="36"/>
        <v>1</v>
      </c>
      <c r="S79" s="917">
        <f t="shared" si="37"/>
        <v>3</v>
      </c>
      <c r="T79" s="916">
        <f t="shared" si="37"/>
        <v>3</v>
      </c>
      <c r="U79" s="1253">
        <f t="shared" si="37"/>
        <v>6</v>
      </c>
      <c r="V79" s="917">
        <v>0</v>
      </c>
      <c r="W79" s="916">
        <v>1</v>
      </c>
      <c r="X79" s="1253">
        <f t="shared" si="42"/>
        <v>1</v>
      </c>
      <c r="Y79" s="564" t="s">
        <v>635</v>
      </c>
    </row>
    <row r="80" spans="1:26" ht="18" customHeight="1">
      <c r="A80" s="610"/>
      <c r="B80" s="680" t="s">
        <v>636</v>
      </c>
      <c r="C80" s="918">
        <v>1</v>
      </c>
      <c r="D80" s="919">
        <v>1</v>
      </c>
      <c r="E80" s="920">
        <v>1</v>
      </c>
      <c r="F80" s="1254">
        <f>SUM(C80:E80)</f>
        <v>3</v>
      </c>
      <c r="G80" s="921">
        <v>0</v>
      </c>
      <c r="H80" s="921">
        <v>2</v>
      </c>
      <c r="I80" s="1255">
        <f t="shared" si="33"/>
        <v>5</v>
      </c>
      <c r="J80" s="922">
        <v>13</v>
      </c>
      <c r="K80" s="923">
        <v>6</v>
      </c>
      <c r="L80" s="1256">
        <f t="shared" si="34"/>
        <v>19</v>
      </c>
      <c r="M80" s="924">
        <v>9</v>
      </c>
      <c r="N80" s="923">
        <v>10</v>
      </c>
      <c r="O80" s="1256">
        <f t="shared" si="35"/>
        <v>19</v>
      </c>
      <c r="P80" s="924">
        <v>9</v>
      </c>
      <c r="Q80" s="923">
        <v>11</v>
      </c>
      <c r="R80" s="1254">
        <f t="shared" si="36"/>
        <v>20</v>
      </c>
      <c r="S80" s="924">
        <f t="shared" si="37"/>
        <v>31</v>
      </c>
      <c r="T80" s="923">
        <f t="shared" si="37"/>
        <v>27</v>
      </c>
      <c r="U80" s="1257">
        <f t="shared" si="37"/>
        <v>58</v>
      </c>
      <c r="V80" s="924">
        <v>3</v>
      </c>
      <c r="W80" s="923">
        <v>1</v>
      </c>
      <c r="X80" s="1257">
        <f t="shared" si="42"/>
        <v>4</v>
      </c>
      <c r="Y80" s="606" t="s">
        <v>636</v>
      </c>
    </row>
    <row r="81" spans="1:37" ht="18" customHeight="1" thickBot="1">
      <c r="A81" s="681" t="s">
        <v>643</v>
      </c>
      <c r="B81" s="682"/>
      <c r="C81" s="1258">
        <f>SUM(C77:C80)</f>
        <v>8</v>
      </c>
      <c r="D81" s="1259">
        <f t="shared" ref="D81:Q81" si="43">SUM(D77:D80)</f>
        <v>7</v>
      </c>
      <c r="E81" s="1260">
        <f t="shared" si="43"/>
        <v>8</v>
      </c>
      <c r="F81" s="1261">
        <f t="shared" si="43"/>
        <v>23</v>
      </c>
      <c r="G81" s="1261">
        <f t="shared" si="43"/>
        <v>1</v>
      </c>
      <c r="H81" s="1261">
        <f t="shared" si="43"/>
        <v>8</v>
      </c>
      <c r="I81" s="1262">
        <f t="shared" si="33"/>
        <v>32</v>
      </c>
      <c r="J81" s="1263">
        <f t="shared" si="43"/>
        <v>125</v>
      </c>
      <c r="K81" s="1267">
        <f t="shared" si="43"/>
        <v>97</v>
      </c>
      <c r="L81" s="1273">
        <f t="shared" si="34"/>
        <v>222</v>
      </c>
      <c r="M81" s="1266">
        <f t="shared" si="43"/>
        <v>119</v>
      </c>
      <c r="N81" s="1267">
        <f t="shared" si="43"/>
        <v>96</v>
      </c>
      <c r="O81" s="1265">
        <f t="shared" si="35"/>
        <v>215</v>
      </c>
      <c r="P81" s="1266">
        <f t="shared" si="43"/>
        <v>108</v>
      </c>
      <c r="Q81" s="1267">
        <f t="shared" si="43"/>
        <v>112</v>
      </c>
      <c r="R81" s="1261">
        <f t="shared" si="36"/>
        <v>220</v>
      </c>
      <c r="S81" s="1266">
        <f t="shared" si="37"/>
        <v>352</v>
      </c>
      <c r="T81" s="1267">
        <f t="shared" si="37"/>
        <v>305</v>
      </c>
      <c r="U81" s="1268">
        <f t="shared" si="37"/>
        <v>657</v>
      </c>
      <c r="V81" s="1266">
        <f>SUM(V77:V80)</f>
        <v>25</v>
      </c>
      <c r="W81" s="1267">
        <f>SUM(W77:W80)</f>
        <v>6</v>
      </c>
      <c r="X81" s="1268">
        <f>SUM(X77:X80)</f>
        <v>31</v>
      </c>
      <c r="Y81" s="683" t="s">
        <v>785</v>
      </c>
    </row>
    <row r="82" spans="1:37" ht="18" customHeight="1">
      <c r="A82" s="576" t="s">
        <v>644</v>
      </c>
      <c r="B82" s="660" t="s">
        <v>17</v>
      </c>
      <c r="C82" s="904">
        <v>6</v>
      </c>
      <c r="D82" s="905">
        <v>5</v>
      </c>
      <c r="E82" s="906">
        <v>5</v>
      </c>
      <c r="F82" s="1248">
        <f>SUM(C82:E82)</f>
        <v>16</v>
      </c>
      <c r="G82" s="907">
        <v>0</v>
      </c>
      <c r="H82" s="907">
        <v>2</v>
      </c>
      <c r="I82" s="1247">
        <f t="shared" si="33"/>
        <v>18</v>
      </c>
      <c r="J82" s="908">
        <v>98</v>
      </c>
      <c r="K82" s="909">
        <v>101</v>
      </c>
      <c r="L82" s="1246">
        <f t="shared" si="34"/>
        <v>199</v>
      </c>
      <c r="M82" s="910">
        <v>78</v>
      </c>
      <c r="N82" s="909">
        <v>67</v>
      </c>
      <c r="O82" s="1246">
        <f t="shared" si="35"/>
        <v>145</v>
      </c>
      <c r="P82" s="910">
        <v>110</v>
      </c>
      <c r="Q82" s="909">
        <v>61</v>
      </c>
      <c r="R82" s="1248">
        <f t="shared" si="36"/>
        <v>171</v>
      </c>
      <c r="S82" s="910">
        <f t="shared" si="37"/>
        <v>286</v>
      </c>
      <c r="T82" s="909">
        <f t="shared" si="37"/>
        <v>229</v>
      </c>
      <c r="U82" s="1249">
        <f t="shared" si="37"/>
        <v>515</v>
      </c>
      <c r="V82" s="910">
        <v>12</v>
      </c>
      <c r="W82" s="909">
        <v>2</v>
      </c>
      <c r="X82" s="1249">
        <f t="shared" ref="X82:X84" si="44">SUM(V82:W82)</f>
        <v>14</v>
      </c>
      <c r="Y82" s="567" t="s">
        <v>17</v>
      </c>
    </row>
    <row r="83" spans="1:37" ht="18" customHeight="1">
      <c r="A83" s="568">
        <v>3</v>
      </c>
      <c r="B83" s="572" t="s">
        <v>786</v>
      </c>
      <c r="C83" s="911">
        <v>3</v>
      </c>
      <c r="D83" s="912">
        <v>3</v>
      </c>
      <c r="E83" s="913">
        <v>3</v>
      </c>
      <c r="F83" s="1250">
        <f>SUM(C83:E83)</f>
        <v>9</v>
      </c>
      <c r="G83" s="914">
        <v>0</v>
      </c>
      <c r="H83" s="914">
        <v>4</v>
      </c>
      <c r="I83" s="1251">
        <f t="shared" si="33"/>
        <v>13</v>
      </c>
      <c r="J83" s="915">
        <v>39</v>
      </c>
      <c r="K83" s="916">
        <v>47</v>
      </c>
      <c r="L83" s="1252">
        <f t="shared" si="34"/>
        <v>86</v>
      </c>
      <c r="M83" s="917">
        <v>56</v>
      </c>
      <c r="N83" s="916">
        <v>40</v>
      </c>
      <c r="O83" s="1252">
        <f t="shared" si="35"/>
        <v>96</v>
      </c>
      <c r="P83" s="917">
        <v>61</v>
      </c>
      <c r="Q83" s="916">
        <v>48</v>
      </c>
      <c r="R83" s="1250">
        <f t="shared" si="36"/>
        <v>109</v>
      </c>
      <c r="S83" s="917">
        <f t="shared" si="37"/>
        <v>156</v>
      </c>
      <c r="T83" s="916">
        <f t="shared" si="37"/>
        <v>135</v>
      </c>
      <c r="U83" s="1253">
        <f t="shared" si="37"/>
        <v>291</v>
      </c>
      <c r="V83" s="917">
        <v>14</v>
      </c>
      <c r="W83" s="916">
        <v>4</v>
      </c>
      <c r="X83" s="1253">
        <f t="shared" si="44"/>
        <v>18</v>
      </c>
      <c r="Y83" s="564" t="s">
        <v>786</v>
      </c>
    </row>
    <row r="84" spans="1:37" ht="18" customHeight="1">
      <c r="A84" s="610"/>
      <c r="B84" s="680" t="s">
        <v>650</v>
      </c>
      <c r="C84" s="918">
        <v>1</v>
      </c>
      <c r="D84" s="919">
        <v>1</v>
      </c>
      <c r="E84" s="920">
        <v>1</v>
      </c>
      <c r="F84" s="1254">
        <f>SUM(C84:E84)</f>
        <v>3</v>
      </c>
      <c r="G84" s="921">
        <v>0</v>
      </c>
      <c r="H84" s="921">
        <v>1</v>
      </c>
      <c r="I84" s="1255">
        <f t="shared" si="33"/>
        <v>4</v>
      </c>
      <c r="J84" s="922">
        <v>8</v>
      </c>
      <c r="K84" s="923">
        <v>5</v>
      </c>
      <c r="L84" s="1256">
        <f t="shared" si="34"/>
        <v>13</v>
      </c>
      <c r="M84" s="924">
        <v>7</v>
      </c>
      <c r="N84" s="923">
        <v>4</v>
      </c>
      <c r="O84" s="1256">
        <f t="shared" si="35"/>
        <v>11</v>
      </c>
      <c r="P84" s="924">
        <v>7</v>
      </c>
      <c r="Q84" s="923">
        <v>11</v>
      </c>
      <c r="R84" s="1254">
        <f t="shared" si="36"/>
        <v>18</v>
      </c>
      <c r="S84" s="924">
        <f t="shared" si="37"/>
        <v>22</v>
      </c>
      <c r="T84" s="923">
        <f t="shared" si="37"/>
        <v>20</v>
      </c>
      <c r="U84" s="1257">
        <f t="shared" si="37"/>
        <v>42</v>
      </c>
      <c r="V84" s="924">
        <v>3</v>
      </c>
      <c r="W84" s="923">
        <v>2</v>
      </c>
      <c r="X84" s="1257">
        <f t="shared" si="44"/>
        <v>5</v>
      </c>
      <c r="Y84" s="606" t="s">
        <v>650</v>
      </c>
    </row>
    <row r="85" spans="1:37" ht="18" customHeight="1" thickBot="1">
      <c r="A85" s="681" t="s">
        <v>651</v>
      </c>
      <c r="B85" s="682"/>
      <c r="C85" s="1258">
        <f>SUM(C82:C84)</f>
        <v>10</v>
      </c>
      <c r="D85" s="1259">
        <f t="shared" ref="D85:Q85" si="45">SUM(D82:D84)</f>
        <v>9</v>
      </c>
      <c r="E85" s="1260">
        <f t="shared" si="45"/>
        <v>9</v>
      </c>
      <c r="F85" s="1261">
        <f>SUM(F82:F84)</f>
        <v>28</v>
      </c>
      <c r="G85" s="1261">
        <f t="shared" si="45"/>
        <v>0</v>
      </c>
      <c r="H85" s="1261">
        <f t="shared" si="45"/>
        <v>7</v>
      </c>
      <c r="I85" s="1262">
        <f t="shared" si="33"/>
        <v>35</v>
      </c>
      <c r="J85" s="1263">
        <f t="shared" si="45"/>
        <v>145</v>
      </c>
      <c r="K85" s="1267">
        <f t="shared" si="45"/>
        <v>153</v>
      </c>
      <c r="L85" s="1273">
        <f t="shared" si="34"/>
        <v>298</v>
      </c>
      <c r="M85" s="1266">
        <f t="shared" si="45"/>
        <v>141</v>
      </c>
      <c r="N85" s="1267">
        <f t="shared" si="45"/>
        <v>111</v>
      </c>
      <c r="O85" s="1265">
        <f t="shared" si="35"/>
        <v>252</v>
      </c>
      <c r="P85" s="1266">
        <f t="shared" si="45"/>
        <v>178</v>
      </c>
      <c r="Q85" s="1267">
        <f t="shared" si="45"/>
        <v>120</v>
      </c>
      <c r="R85" s="1261">
        <f t="shared" si="36"/>
        <v>298</v>
      </c>
      <c r="S85" s="1266">
        <f t="shared" ref="S85:U102" si="46">SUM(J85,M85,P85)</f>
        <v>464</v>
      </c>
      <c r="T85" s="1267">
        <f t="shared" si="46"/>
        <v>384</v>
      </c>
      <c r="U85" s="1268">
        <f t="shared" si="46"/>
        <v>848</v>
      </c>
      <c r="V85" s="1266">
        <f>SUM(V82:V84)</f>
        <v>29</v>
      </c>
      <c r="W85" s="1267">
        <f>SUM(W82:W84)</f>
        <v>8</v>
      </c>
      <c r="X85" s="1268">
        <f>SUM(X82:X84)</f>
        <v>37</v>
      </c>
      <c r="Y85" s="683" t="s">
        <v>787</v>
      </c>
    </row>
    <row r="86" spans="1:37" ht="18" customHeight="1">
      <c r="A86" s="563" t="s">
        <v>652</v>
      </c>
      <c r="B86" s="572" t="s">
        <v>653</v>
      </c>
      <c r="C86" s="911">
        <v>3</v>
      </c>
      <c r="D86" s="912">
        <v>3</v>
      </c>
      <c r="E86" s="913">
        <v>2</v>
      </c>
      <c r="F86" s="1250">
        <f>SUM(C86:E86)</f>
        <v>8</v>
      </c>
      <c r="G86" s="914">
        <v>0</v>
      </c>
      <c r="H86" s="914">
        <v>2</v>
      </c>
      <c r="I86" s="1251">
        <f t="shared" si="33"/>
        <v>10</v>
      </c>
      <c r="J86" s="908">
        <v>53</v>
      </c>
      <c r="K86" s="909">
        <v>57</v>
      </c>
      <c r="L86" s="1246">
        <f t="shared" si="34"/>
        <v>110</v>
      </c>
      <c r="M86" s="910">
        <v>46</v>
      </c>
      <c r="N86" s="909">
        <v>47</v>
      </c>
      <c r="O86" s="1246">
        <f t="shared" si="35"/>
        <v>93</v>
      </c>
      <c r="P86" s="910">
        <v>35</v>
      </c>
      <c r="Q86" s="909">
        <v>48</v>
      </c>
      <c r="R86" s="1248">
        <f t="shared" si="36"/>
        <v>83</v>
      </c>
      <c r="S86" s="917">
        <f t="shared" si="46"/>
        <v>134</v>
      </c>
      <c r="T86" s="916">
        <f t="shared" si="46"/>
        <v>152</v>
      </c>
      <c r="U86" s="1253">
        <f t="shared" si="46"/>
        <v>286</v>
      </c>
      <c r="V86" s="917">
        <v>3</v>
      </c>
      <c r="W86" s="916">
        <v>4</v>
      </c>
      <c r="X86" s="1253">
        <f t="shared" ref="X86:X87" si="47">SUM(V86:W86)</f>
        <v>7</v>
      </c>
      <c r="Y86" s="564" t="s">
        <v>653</v>
      </c>
    </row>
    <row r="87" spans="1:37" ht="18" customHeight="1" thickBot="1">
      <c r="A87" s="568">
        <v>2</v>
      </c>
      <c r="B87" s="572" t="s">
        <v>655</v>
      </c>
      <c r="C87" s="911">
        <v>2</v>
      </c>
      <c r="D87" s="912">
        <v>2</v>
      </c>
      <c r="E87" s="913">
        <v>2</v>
      </c>
      <c r="F87" s="1250">
        <f>SUM(C87:E87)</f>
        <v>6</v>
      </c>
      <c r="G87" s="914">
        <v>0</v>
      </c>
      <c r="H87" s="914">
        <v>3</v>
      </c>
      <c r="I87" s="1251">
        <f t="shared" si="33"/>
        <v>9</v>
      </c>
      <c r="J87" s="915">
        <v>37</v>
      </c>
      <c r="K87" s="916">
        <v>24</v>
      </c>
      <c r="L87" s="1252">
        <f t="shared" si="34"/>
        <v>61</v>
      </c>
      <c r="M87" s="917">
        <v>32</v>
      </c>
      <c r="N87" s="916">
        <v>29</v>
      </c>
      <c r="O87" s="1252">
        <f t="shared" si="35"/>
        <v>61</v>
      </c>
      <c r="P87" s="917">
        <v>36</v>
      </c>
      <c r="Q87" s="916">
        <v>29</v>
      </c>
      <c r="R87" s="1250">
        <f t="shared" si="36"/>
        <v>65</v>
      </c>
      <c r="S87" s="917">
        <f t="shared" si="46"/>
        <v>105</v>
      </c>
      <c r="T87" s="916">
        <f t="shared" si="46"/>
        <v>82</v>
      </c>
      <c r="U87" s="1253">
        <f t="shared" si="46"/>
        <v>187</v>
      </c>
      <c r="V87" s="917">
        <v>6</v>
      </c>
      <c r="W87" s="916">
        <v>1</v>
      </c>
      <c r="X87" s="1253">
        <f t="shared" si="47"/>
        <v>7</v>
      </c>
      <c r="Y87" s="564" t="s">
        <v>655</v>
      </c>
    </row>
    <row r="88" spans="1:37" ht="18" customHeight="1" thickBot="1">
      <c r="A88" s="692" t="s">
        <v>656</v>
      </c>
      <c r="B88" s="693"/>
      <c r="C88" s="1283">
        <f>SUM(C86,C87)</f>
        <v>5</v>
      </c>
      <c r="D88" s="1284">
        <f t="shared" ref="D88:Q88" si="48">SUM(D86,D87)</f>
        <v>5</v>
      </c>
      <c r="E88" s="1285">
        <f t="shared" si="48"/>
        <v>4</v>
      </c>
      <c r="F88" s="1286">
        <f t="shared" si="48"/>
        <v>14</v>
      </c>
      <c r="G88" s="1286">
        <f t="shared" si="48"/>
        <v>0</v>
      </c>
      <c r="H88" s="1286">
        <f t="shared" si="48"/>
        <v>5</v>
      </c>
      <c r="I88" s="1287">
        <f t="shared" si="33"/>
        <v>19</v>
      </c>
      <c r="J88" s="1288">
        <f t="shared" si="48"/>
        <v>90</v>
      </c>
      <c r="K88" s="1289">
        <f t="shared" si="48"/>
        <v>81</v>
      </c>
      <c r="L88" s="1290">
        <f t="shared" si="34"/>
        <v>171</v>
      </c>
      <c r="M88" s="1291">
        <f t="shared" si="48"/>
        <v>78</v>
      </c>
      <c r="N88" s="1289">
        <f t="shared" si="48"/>
        <v>76</v>
      </c>
      <c r="O88" s="1290">
        <f t="shared" si="35"/>
        <v>154</v>
      </c>
      <c r="P88" s="1291">
        <f t="shared" si="48"/>
        <v>71</v>
      </c>
      <c r="Q88" s="1289">
        <f t="shared" si="48"/>
        <v>77</v>
      </c>
      <c r="R88" s="1286">
        <f t="shared" si="36"/>
        <v>148</v>
      </c>
      <c r="S88" s="1291">
        <f t="shared" si="46"/>
        <v>239</v>
      </c>
      <c r="T88" s="1289">
        <f t="shared" si="46"/>
        <v>234</v>
      </c>
      <c r="U88" s="1292">
        <f t="shared" si="46"/>
        <v>473</v>
      </c>
      <c r="V88" s="1291">
        <f>SUM(V86:V87)</f>
        <v>9</v>
      </c>
      <c r="W88" s="1289">
        <f>SUM(W86:W87)</f>
        <v>5</v>
      </c>
      <c r="X88" s="1292">
        <f>SUM(X86:X87)</f>
        <v>14</v>
      </c>
      <c r="Y88" s="694" t="s">
        <v>788</v>
      </c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6"/>
    </row>
    <row r="89" spans="1:37" ht="18" customHeight="1">
      <c r="A89" s="610" t="s">
        <v>657</v>
      </c>
      <c r="B89" s="680" t="s">
        <v>658</v>
      </c>
      <c r="C89" s="918">
        <v>4</v>
      </c>
      <c r="D89" s="919">
        <v>4</v>
      </c>
      <c r="E89" s="920">
        <v>4</v>
      </c>
      <c r="F89" s="1254">
        <f>SUM(C89:E89)</f>
        <v>12</v>
      </c>
      <c r="G89" s="921">
        <v>0</v>
      </c>
      <c r="H89" s="921">
        <v>4</v>
      </c>
      <c r="I89" s="1255">
        <f>SUM(F89:H89)</f>
        <v>16</v>
      </c>
      <c r="J89" s="940">
        <v>66</v>
      </c>
      <c r="K89" s="941">
        <v>73</v>
      </c>
      <c r="L89" s="1293">
        <f t="shared" si="34"/>
        <v>139</v>
      </c>
      <c r="M89" s="942">
        <v>70</v>
      </c>
      <c r="N89" s="941">
        <v>67</v>
      </c>
      <c r="O89" s="1293">
        <f t="shared" si="35"/>
        <v>137</v>
      </c>
      <c r="P89" s="942">
        <v>73</v>
      </c>
      <c r="Q89" s="941">
        <v>68</v>
      </c>
      <c r="R89" s="1294">
        <f t="shared" si="36"/>
        <v>141</v>
      </c>
      <c r="S89" s="924">
        <f t="shared" si="46"/>
        <v>209</v>
      </c>
      <c r="T89" s="923">
        <f t="shared" si="46"/>
        <v>208</v>
      </c>
      <c r="U89" s="1257">
        <f t="shared" si="46"/>
        <v>417</v>
      </c>
      <c r="V89" s="924">
        <v>17</v>
      </c>
      <c r="W89" s="923">
        <v>10</v>
      </c>
      <c r="X89" s="1257">
        <f t="shared" ref="X89:X93" si="49">SUM(V89:W89)</f>
        <v>27</v>
      </c>
      <c r="Y89" s="606" t="s">
        <v>658</v>
      </c>
      <c r="Z89" s="686"/>
      <c r="AA89" s="686"/>
      <c r="AB89" s="686"/>
      <c r="AC89" s="686"/>
      <c r="AD89" s="686"/>
      <c r="AE89" s="686"/>
      <c r="AF89" s="686"/>
      <c r="AG89" s="686"/>
      <c r="AH89" s="686"/>
      <c r="AI89" s="686"/>
      <c r="AJ89" s="686"/>
      <c r="AK89" s="697"/>
    </row>
    <row r="90" spans="1:37" ht="18" customHeight="1">
      <c r="A90" s="610" t="s">
        <v>661</v>
      </c>
      <c r="B90" s="680" t="s">
        <v>662</v>
      </c>
      <c r="C90" s="918">
        <v>3</v>
      </c>
      <c r="D90" s="919">
        <v>3</v>
      </c>
      <c r="E90" s="920">
        <v>3</v>
      </c>
      <c r="F90" s="1254">
        <f>SUM(C90:E90)</f>
        <v>9</v>
      </c>
      <c r="G90" s="921">
        <v>0</v>
      </c>
      <c r="H90" s="921">
        <v>3</v>
      </c>
      <c r="I90" s="1255">
        <f t="shared" si="33"/>
        <v>12</v>
      </c>
      <c r="J90" s="943">
        <v>50</v>
      </c>
      <c r="K90" s="944">
        <v>45</v>
      </c>
      <c r="L90" s="1295">
        <f t="shared" si="34"/>
        <v>95</v>
      </c>
      <c r="M90" s="945">
        <v>58</v>
      </c>
      <c r="N90" s="944">
        <v>51</v>
      </c>
      <c r="O90" s="1295">
        <f t="shared" si="35"/>
        <v>109</v>
      </c>
      <c r="P90" s="945">
        <v>42</v>
      </c>
      <c r="Q90" s="944">
        <v>48</v>
      </c>
      <c r="R90" s="1295">
        <f t="shared" si="36"/>
        <v>90</v>
      </c>
      <c r="S90" s="924">
        <f t="shared" si="46"/>
        <v>150</v>
      </c>
      <c r="T90" s="923">
        <f t="shared" si="46"/>
        <v>144</v>
      </c>
      <c r="U90" s="1257">
        <f t="shared" si="46"/>
        <v>294</v>
      </c>
      <c r="V90" s="924">
        <v>13</v>
      </c>
      <c r="W90" s="923">
        <v>4</v>
      </c>
      <c r="X90" s="1257">
        <f t="shared" si="49"/>
        <v>17</v>
      </c>
      <c r="Y90" s="606" t="s">
        <v>662</v>
      </c>
      <c r="Z90" s="686"/>
      <c r="AA90" s="686"/>
      <c r="AB90" s="686"/>
      <c r="AC90" s="686"/>
      <c r="AD90" s="686"/>
      <c r="AE90" s="686"/>
      <c r="AF90" s="686"/>
      <c r="AG90" s="686"/>
      <c r="AH90" s="686"/>
      <c r="AI90" s="686"/>
      <c r="AJ90" s="686"/>
      <c r="AK90" s="697"/>
    </row>
    <row r="91" spans="1:37" ht="18" customHeight="1">
      <c r="A91" s="563" t="s">
        <v>663</v>
      </c>
      <c r="B91" s="572" t="s">
        <v>664</v>
      </c>
      <c r="C91" s="911">
        <v>2</v>
      </c>
      <c r="D91" s="912">
        <v>2</v>
      </c>
      <c r="E91" s="913">
        <v>2</v>
      </c>
      <c r="F91" s="1250">
        <f>SUM(C91:E91)</f>
        <v>6</v>
      </c>
      <c r="G91" s="914">
        <v>0</v>
      </c>
      <c r="H91" s="914">
        <v>4</v>
      </c>
      <c r="I91" s="1251">
        <f t="shared" si="33"/>
        <v>10</v>
      </c>
      <c r="J91" s="915">
        <v>31</v>
      </c>
      <c r="K91" s="916">
        <v>27</v>
      </c>
      <c r="L91" s="1252">
        <f t="shared" si="34"/>
        <v>58</v>
      </c>
      <c r="M91" s="917">
        <v>36</v>
      </c>
      <c r="N91" s="916">
        <v>35</v>
      </c>
      <c r="O91" s="1252">
        <f t="shared" si="35"/>
        <v>71</v>
      </c>
      <c r="P91" s="917">
        <v>33</v>
      </c>
      <c r="Q91" s="916">
        <v>25</v>
      </c>
      <c r="R91" s="1296">
        <f t="shared" si="36"/>
        <v>58</v>
      </c>
      <c r="S91" s="917">
        <f t="shared" si="46"/>
        <v>100</v>
      </c>
      <c r="T91" s="916">
        <f t="shared" si="46"/>
        <v>87</v>
      </c>
      <c r="U91" s="1253">
        <f t="shared" si="46"/>
        <v>187</v>
      </c>
      <c r="V91" s="917">
        <v>11</v>
      </c>
      <c r="W91" s="916">
        <v>1</v>
      </c>
      <c r="X91" s="1253">
        <f t="shared" si="49"/>
        <v>12</v>
      </c>
      <c r="Y91" s="564" t="s">
        <v>664</v>
      </c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697"/>
    </row>
    <row r="92" spans="1:37" ht="18" customHeight="1">
      <c r="A92" s="568">
        <v>3</v>
      </c>
      <c r="B92" s="572" t="s">
        <v>665</v>
      </c>
      <c r="C92" s="911">
        <v>3</v>
      </c>
      <c r="D92" s="912">
        <v>3</v>
      </c>
      <c r="E92" s="913">
        <v>3</v>
      </c>
      <c r="F92" s="1250">
        <f>SUM(C92:E92)</f>
        <v>9</v>
      </c>
      <c r="G92" s="914">
        <v>0</v>
      </c>
      <c r="H92" s="914">
        <v>3</v>
      </c>
      <c r="I92" s="1251">
        <f t="shared" si="33"/>
        <v>12</v>
      </c>
      <c r="J92" s="915">
        <v>38</v>
      </c>
      <c r="K92" s="916">
        <v>45</v>
      </c>
      <c r="L92" s="1252">
        <f t="shared" si="34"/>
        <v>83</v>
      </c>
      <c r="M92" s="917">
        <v>50</v>
      </c>
      <c r="N92" s="916">
        <v>39</v>
      </c>
      <c r="O92" s="1252">
        <f t="shared" si="35"/>
        <v>89</v>
      </c>
      <c r="P92" s="917">
        <v>46</v>
      </c>
      <c r="Q92" s="916">
        <v>26</v>
      </c>
      <c r="R92" s="1250">
        <f t="shared" si="36"/>
        <v>72</v>
      </c>
      <c r="S92" s="917">
        <f t="shared" si="46"/>
        <v>134</v>
      </c>
      <c r="T92" s="916">
        <f t="shared" si="46"/>
        <v>110</v>
      </c>
      <c r="U92" s="1253">
        <f t="shared" si="46"/>
        <v>244</v>
      </c>
      <c r="V92" s="917">
        <v>11</v>
      </c>
      <c r="W92" s="916">
        <v>3</v>
      </c>
      <c r="X92" s="1253">
        <f t="shared" si="49"/>
        <v>14</v>
      </c>
      <c r="Y92" s="564" t="s">
        <v>665</v>
      </c>
      <c r="Z92" s="686"/>
      <c r="AA92" s="686"/>
      <c r="AB92" s="686"/>
      <c r="AC92" s="686"/>
      <c r="AD92" s="686"/>
      <c r="AE92" s="686"/>
      <c r="AF92" s="686"/>
      <c r="AG92" s="686"/>
      <c r="AH92" s="686"/>
      <c r="AI92" s="686"/>
      <c r="AJ92" s="686"/>
      <c r="AK92" s="697"/>
    </row>
    <row r="93" spans="1:37" ht="18" customHeight="1">
      <c r="A93" s="563"/>
      <c r="B93" s="680" t="s">
        <v>789</v>
      </c>
      <c r="C93" s="918">
        <v>2</v>
      </c>
      <c r="D93" s="919">
        <v>2</v>
      </c>
      <c r="E93" s="920">
        <v>2</v>
      </c>
      <c r="F93" s="1254">
        <f>SUM(C93:E93)</f>
        <v>6</v>
      </c>
      <c r="G93" s="921">
        <v>0</v>
      </c>
      <c r="H93" s="921">
        <v>2</v>
      </c>
      <c r="I93" s="1255">
        <f t="shared" si="33"/>
        <v>8</v>
      </c>
      <c r="J93" s="922">
        <v>25</v>
      </c>
      <c r="K93" s="923">
        <v>41</v>
      </c>
      <c r="L93" s="1256">
        <f t="shared" si="34"/>
        <v>66</v>
      </c>
      <c r="M93" s="924">
        <v>20</v>
      </c>
      <c r="N93" s="923">
        <v>20</v>
      </c>
      <c r="O93" s="1256">
        <f t="shared" si="35"/>
        <v>40</v>
      </c>
      <c r="P93" s="924">
        <v>31</v>
      </c>
      <c r="Q93" s="923">
        <v>31</v>
      </c>
      <c r="R93" s="1254">
        <f t="shared" si="36"/>
        <v>62</v>
      </c>
      <c r="S93" s="924">
        <f t="shared" si="46"/>
        <v>76</v>
      </c>
      <c r="T93" s="923">
        <f t="shared" si="46"/>
        <v>92</v>
      </c>
      <c r="U93" s="1257">
        <f t="shared" si="46"/>
        <v>168</v>
      </c>
      <c r="V93" s="924">
        <v>0</v>
      </c>
      <c r="W93" s="923">
        <v>4</v>
      </c>
      <c r="X93" s="1257">
        <f t="shared" si="49"/>
        <v>4</v>
      </c>
      <c r="Y93" s="606" t="s">
        <v>789</v>
      </c>
      <c r="Z93" s="686"/>
      <c r="AA93" s="686"/>
      <c r="AB93" s="686"/>
      <c r="AC93" s="686"/>
      <c r="AD93" s="686"/>
      <c r="AE93" s="686"/>
      <c r="AF93" s="686"/>
      <c r="AG93" s="686"/>
      <c r="AH93" s="686"/>
      <c r="AI93" s="686"/>
      <c r="AJ93" s="686"/>
      <c r="AK93" s="697"/>
    </row>
    <row r="94" spans="1:37" ht="18" customHeight="1">
      <c r="A94" s="610"/>
      <c r="B94" s="698" t="s">
        <v>790</v>
      </c>
      <c r="C94" s="1297">
        <f>SUM(C91:C93)</f>
        <v>7</v>
      </c>
      <c r="D94" s="1298">
        <f t="shared" ref="D94:Q94" si="50">SUM(D91:D93)</f>
        <v>7</v>
      </c>
      <c r="E94" s="1299">
        <f t="shared" si="50"/>
        <v>7</v>
      </c>
      <c r="F94" s="1254">
        <f>SUM(F91:F93)</f>
        <v>21</v>
      </c>
      <c r="G94" s="1254">
        <f t="shared" si="50"/>
        <v>0</v>
      </c>
      <c r="H94" s="1254">
        <f t="shared" si="50"/>
        <v>9</v>
      </c>
      <c r="I94" s="1255">
        <f t="shared" si="33"/>
        <v>30</v>
      </c>
      <c r="J94" s="1300">
        <f t="shared" si="50"/>
        <v>94</v>
      </c>
      <c r="K94" s="1301">
        <f t="shared" si="50"/>
        <v>113</v>
      </c>
      <c r="L94" s="1256">
        <f t="shared" si="34"/>
        <v>207</v>
      </c>
      <c r="M94" s="1302">
        <f t="shared" si="50"/>
        <v>106</v>
      </c>
      <c r="N94" s="1301">
        <f t="shared" si="50"/>
        <v>94</v>
      </c>
      <c r="O94" s="1256">
        <f t="shared" si="35"/>
        <v>200</v>
      </c>
      <c r="P94" s="1302">
        <f t="shared" si="50"/>
        <v>110</v>
      </c>
      <c r="Q94" s="1301">
        <f t="shared" si="50"/>
        <v>82</v>
      </c>
      <c r="R94" s="1254">
        <f t="shared" si="36"/>
        <v>192</v>
      </c>
      <c r="S94" s="1302">
        <f t="shared" si="46"/>
        <v>310</v>
      </c>
      <c r="T94" s="1301">
        <f t="shared" si="46"/>
        <v>289</v>
      </c>
      <c r="U94" s="1257">
        <f t="shared" si="46"/>
        <v>599</v>
      </c>
      <c r="V94" s="1302">
        <f>SUM(V91:V93)</f>
        <v>22</v>
      </c>
      <c r="W94" s="1301">
        <f>SUM(W91:W93)</f>
        <v>8</v>
      </c>
      <c r="X94" s="1257">
        <f>SUM(X91:X93)</f>
        <v>30</v>
      </c>
      <c r="Y94" s="1047" t="s">
        <v>668</v>
      </c>
      <c r="Z94" s="686"/>
      <c r="AA94" s="686"/>
      <c r="AB94" s="686"/>
      <c r="AC94" s="686"/>
      <c r="AD94" s="686"/>
      <c r="AE94" s="686"/>
      <c r="AF94" s="686"/>
      <c r="AG94" s="686"/>
      <c r="AH94" s="686"/>
      <c r="AI94" s="686"/>
      <c r="AJ94" s="686"/>
      <c r="AK94" s="697"/>
    </row>
    <row r="95" spans="1:37" ht="18" customHeight="1" thickBot="1">
      <c r="A95" s="688" t="s">
        <v>669</v>
      </c>
      <c r="B95" s="689"/>
      <c r="C95" s="1274">
        <f>SUM(C89,C90,C94)</f>
        <v>14</v>
      </c>
      <c r="D95" s="1275">
        <f t="shared" ref="D95:Q95" si="51">SUM(D89,D90,D94)</f>
        <v>14</v>
      </c>
      <c r="E95" s="1276">
        <f t="shared" si="51"/>
        <v>14</v>
      </c>
      <c r="F95" s="1277">
        <f t="shared" si="51"/>
        <v>42</v>
      </c>
      <c r="G95" s="1277">
        <f t="shared" si="51"/>
        <v>0</v>
      </c>
      <c r="H95" s="1277">
        <f t="shared" si="51"/>
        <v>16</v>
      </c>
      <c r="I95" s="1278">
        <f t="shared" si="33"/>
        <v>58</v>
      </c>
      <c r="J95" s="1279">
        <f t="shared" si="51"/>
        <v>210</v>
      </c>
      <c r="K95" s="1264">
        <f t="shared" si="51"/>
        <v>231</v>
      </c>
      <c r="L95" s="1265">
        <f t="shared" si="34"/>
        <v>441</v>
      </c>
      <c r="M95" s="1280">
        <f t="shared" si="51"/>
        <v>234</v>
      </c>
      <c r="N95" s="1264">
        <f t="shared" si="51"/>
        <v>212</v>
      </c>
      <c r="O95" s="1265">
        <f t="shared" si="35"/>
        <v>446</v>
      </c>
      <c r="P95" s="1280">
        <f t="shared" si="51"/>
        <v>225</v>
      </c>
      <c r="Q95" s="1264">
        <f t="shared" si="51"/>
        <v>198</v>
      </c>
      <c r="R95" s="1277">
        <f t="shared" si="36"/>
        <v>423</v>
      </c>
      <c r="S95" s="1280">
        <f t="shared" si="46"/>
        <v>669</v>
      </c>
      <c r="T95" s="1264">
        <f t="shared" si="46"/>
        <v>641</v>
      </c>
      <c r="U95" s="1281">
        <f t="shared" si="46"/>
        <v>1310</v>
      </c>
      <c r="V95" s="1280">
        <f>SUM(V89,V90,V94)</f>
        <v>52</v>
      </c>
      <c r="W95" s="1264">
        <f t="shared" ref="W95:X95" si="52">SUM(W89,W90,W94)</f>
        <v>22</v>
      </c>
      <c r="X95" s="1281">
        <f t="shared" si="52"/>
        <v>74</v>
      </c>
      <c r="Y95" s="1050" t="s">
        <v>791</v>
      </c>
      <c r="Z95" s="699"/>
      <c r="AA95" s="699"/>
      <c r="AB95" s="699"/>
      <c r="AC95" s="699"/>
      <c r="AD95" s="699"/>
      <c r="AE95" s="699"/>
      <c r="AF95" s="699"/>
      <c r="AG95" s="699"/>
      <c r="AH95" s="699"/>
      <c r="AI95" s="699"/>
      <c r="AJ95" s="699"/>
      <c r="AK95" s="700"/>
    </row>
    <row r="96" spans="1:37" ht="18" customHeight="1">
      <c r="A96" s="563" t="s">
        <v>670</v>
      </c>
      <c r="B96" s="572" t="s">
        <v>671</v>
      </c>
      <c r="C96" s="911">
        <v>3</v>
      </c>
      <c r="D96" s="912">
        <v>3</v>
      </c>
      <c r="E96" s="913">
        <v>3</v>
      </c>
      <c r="F96" s="1250">
        <f>SUM(C96:E96)</f>
        <v>9</v>
      </c>
      <c r="G96" s="914">
        <v>0</v>
      </c>
      <c r="H96" s="914">
        <v>2</v>
      </c>
      <c r="I96" s="1251">
        <f t="shared" si="33"/>
        <v>11</v>
      </c>
      <c r="J96" s="915">
        <v>37</v>
      </c>
      <c r="K96" s="916">
        <v>48</v>
      </c>
      <c r="L96" s="1252">
        <f t="shared" si="34"/>
        <v>85</v>
      </c>
      <c r="M96" s="917">
        <v>48</v>
      </c>
      <c r="N96" s="916">
        <v>48</v>
      </c>
      <c r="O96" s="1252">
        <f t="shared" si="35"/>
        <v>96</v>
      </c>
      <c r="P96" s="917">
        <v>57</v>
      </c>
      <c r="Q96" s="916">
        <v>45</v>
      </c>
      <c r="R96" s="1250">
        <f t="shared" si="36"/>
        <v>102</v>
      </c>
      <c r="S96" s="917">
        <f t="shared" si="46"/>
        <v>142</v>
      </c>
      <c r="T96" s="916">
        <f t="shared" si="46"/>
        <v>141</v>
      </c>
      <c r="U96" s="1253">
        <f t="shared" si="46"/>
        <v>283</v>
      </c>
      <c r="V96" s="917">
        <v>10</v>
      </c>
      <c r="W96" s="916">
        <v>4</v>
      </c>
      <c r="X96" s="1253">
        <f t="shared" ref="X96:X97" si="53">SUM(V96:W96)</f>
        <v>14</v>
      </c>
      <c r="Y96" s="564" t="s">
        <v>671</v>
      </c>
    </row>
    <row r="97" spans="1:25" ht="18" customHeight="1">
      <c r="A97" s="568">
        <v>2</v>
      </c>
      <c r="B97" s="680" t="s">
        <v>792</v>
      </c>
      <c r="C97" s="918">
        <v>3</v>
      </c>
      <c r="D97" s="919">
        <v>2</v>
      </c>
      <c r="E97" s="920">
        <v>2</v>
      </c>
      <c r="F97" s="1254">
        <f>SUM(C97:E97)</f>
        <v>7</v>
      </c>
      <c r="G97" s="921">
        <v>0</v>
      </c>
      <c r="H97" s="921">
        <v>2</v>
      </c>
      <c r="I97" s="1255">
        <f t="shared" si="33"/>
        <v>9</v>
      </c>
      <c r="J97" s="922">
        <v>50</v>
      </c>
      <c r="K97" s="923">
        <v>41</v>
      </c>
      <c r="L97" s="1256">
        <f t="shared" si="34"/>
        <v>91</v>
      </c>
      <c r="M97" s="924">
        <v>36</v>
      </c>
      <c r="N97" s="923">
        <v>37</v>
      </c>
      <c r="O97" s="1256">
        <f t="shared" si="35"/>
        <v>73</v>
      </c>
      <c r="P97" s="924">
        <v>33</v>
      </c>
      <c r="Q97" s="923">
        <v>32</v>
      </c>
      <c r="R97" s="1254">
        <f t="shared" si="36"/>
        <v>65</v>
      </c>
      <c r="S97" s="924">
        <f t="shared" si="46"/>
        <v>119</v>
      </c>
      <c r="T97" s="923">
        <f t="shared" si="46"/>
        <v>110</v>
      </c>
      <c r="U97" s="1257">
        <f t="shared" si="46"/>
        <v>229</v>
      </c>
      <c r="V97" s="924">
        <v>4</v>
      </c>
      <c r="W97" s="923">
        <v>0</v>
      </c>
      <c r="X97" s="1257">
        <f t="shared" si="53"/>
        <v>4</v>
      </c>
      <c r="Y97" s="606" t="s">
        <v>792</v>
      </c>
    </row>
    <row r="98" spans="1:25" ht="18" customHeight="1" thickBot="1">
      <c r="A98" s="688" t="s">
        <v>675</v>
      </c>
      <c r="B98" s="682"/>
      <c r="C98" s="1258">
        <f>SUM(C96,C97)</f>
        <v>6</v>
      </c>
      <c r="D98" s="1259">
        <f t="shared" ref="D98:Q98" si="54">SUM(D96,D97)</f>
        <v>5</v>
      </c>
      <c r="E98" s="1260">
        <f t="shared" si="54"/>
        <v>5</v>
      </c>
      <c r="F98" s="1261">
        <f t="shared" si="54"/>
        <v>16</v>
      </c>
      <c r="G98" s="1261">
        <f t="shared" si="54"/>
        <v>0</v>
      </c>
      <c r="H98" s="1261">
        <f t="shared" si="54"/>
        <v>4</v>
      </c>
      <c r="I98" s="1262">
        <f t="shared" si="33"/>
        <v>20</v>
      </c>
      <c r="J98" s="1263">
        <f t="shared" si="54"/>
        <v>87</v>
      </c>
      <c r="K98" s="1267">
        <f t="shared" si="54"/>
        <v>89</v>
      </c>
      <c r="L98" s="1273">
        <f t="shared" si="34"/>
        <v>176</v>
      </c>
      <c r="M98" s="1266">
        <f t="shared" si="54"/>
        <v>84</v>
      </c>
      <c r="N98" s="1267">
        <f t="shared" si="54"/>
        <v>85</v>
      </c>
      <c r="O98" s="1273">
        <f t="shared" si="35"/>
        <v>169</v>
      </c>
      <c r="P98" s="1266">
        <f t="shared" si="54"/>
        <v>90</v>
      </c>
      <c r="Q98" s="1267">
        <f t="shared" si="54"/>
        <v>77</v>
      </c>
      <c r="R98" s="1261">
        <f t="shared" si="36"/>
        <v>167</v>
      </c>
      <c r="S98" s="1266">
        <f t="shared" si="46"/>
        <v>261</v>
      </c>
      <c r="T98" s="1267">
        <f t="shared" si="46"/>
        <v>251</v>
      </c>
      <c r="U98" s="1268">
        <f t="shared" si="46"/>
        <v>512</v>
      </c>
      <c r="V98" s="1266">
        <f>SUM(V96:V97)</f>
        <v>14</v>
      </c>
      <c r="W98" s="1267">
        <f>SUM(W96:W97)</f>
        <v>4</v>
      </c>
      <c r="X98" s="1268">
        <f>SUM(X96:X97)</f>
        <v>18</v>
      </c>
      <c r="Y98" s="683" t="s">
        <v>793</v>
      </c>
    </row>
    <row r="99" spans="1:25" ht="18" customHeight="1">
      <c r="A99" s="610" t="s">
        <v>676</v>
      </c>
      <c r="B99" s="680" t="s">
        <v>677</v>
      </c>
      <c r="C99" s="918">
        <v>3</v>
      </c>
      <c r="D99" s="919">
        <v>3</v>
      </c>
      <c r="E99" s="920">
        <v>3</v>
      </c>
      <c r="F99" s="1254">
        <f>SUM(C99:E99)</f>
        <v>9</v>
      </c>
      <c r="G99" s="921">
        <v>0</v>
      </c>
      <c r="H99" s="921">
        <v>4</v>
      </c>
      <c r="I99" s="1255">
        <f t="shared" si="33"/>
        <v>13</v>
      </c>
      <c r="J99" s="943">
        <v>43</v>
      </c>
      <c r="K99" s="944">
        <v>51</v>
      </c>
      <c r="L99" s="1295">
        <f t="shared" si="34"/>
        <v>94</v>
      </c>
      <c r="M99" s="945">
        <v>50</v>
      </c>
      <c r="N99" s="944">
        <v>39</v>
      </c>
      <c r="O99" s="1295">
        <f t="shared" si="35"/>
        <v>89</v>
      </c>
      <c r="P99" s="945">
        <v>51</v>
      </c>
      <c r="Q99" s="944">
        <v>37</v>
      </c>
      <c r="R99" s="1303">
        <f t="shared" si="36"/>
        <v>88</v>
      </c>
      <c r="S99" s="924">
        <f t="shared" si="46"/>
        <v>144</v>
      </c>
      <c r="T99" s="923">
        <f t="shared" si="46"/>
        <v>127</v>
      </c>
      <c r="U99" s="1257">
        <f t="shared" si="46"/>
        <v>271</v>
      </c>
      <c r="V99" s="924">
        <v>9</v>
      </c>
      <c r="W99" s="923">
        <v>6</v>
      </c>
      <c r="X99" s="1257">
        <f t="shared" ref="X99:X102" si="55">SUM(V99:W99)</f>
        <v>15</v>
      </c>
      <c r="Y99" s="606" t="s">
        <v>677</v>
      </c>
    </row>
    <row r="100" spans="1:25" ht="18" customHeight="1">
      <c r="A100" s="563" t="s">
        <v>678</v>
      </c>
      <c r="B100" s="572" t="s">
        <v>681</v>
      </c>
      <c r="C100" s="911">
        <v>3</v>
      </c>
      <c r="D100" s="912">
        <v>2</v>
      </c>
      <c r="E100" s="913">
        <v>3</v>
      </c>
      <c r="F100" s="1250">
        <f>SUM(C100:E100)</f>
        <v>8</v>
      </c>
      <c r="G100" s="914">
        <v>0</v>
      </c>
      <c r="H100" s="914">
        <v>4</v>
      </c>
      <c r="I100" s="1251">
        <f t="shared" si="33"/>
        <v>12</v>
      </c>
      <c r="J100" s="915">
        <v>44</v>
      </c>
      <c r="K100" s="916">
        <v>45</v>
      </c>
      <c r="L100" s="1252">
        <f t="shared" si="34"/>
        <v>89</v>
      </c>
      <c r="M100" s="917">
        <v>44</v>
      </c>
      <c r="N100" s="916">
        <v>40</v>
      </c>
      <c r="O100" s="1252">
        <f t="shared" si="35"/>
        <v>84</v>
      </c>
      <c r="P100" s="917">
        <v>46</v>
      </c>
      <c r="Q100" s="916">
        <v>47</v>
      </c>
      <c r="R100" s="1250">
        <f t="shared" si="36"/>
        <v>93</v>
      </c>
      <c r="S100" s="917">
        <f t="shared" si="46"/>
        <v>134</v>
      </c>
      <c r="T100" s="916">
        <f t="shared" si="46"/>
        <v>132</v>
      </c>
      <c r="U100" s="1253">
        <f t="shared" si="46"/>
        <v>266</v>
      </c>
      <c r="V100" s="917">
        <v>8</v>
      </c>
      <c r="W100" s="916">
        <v>9</v>
      </c>
      <c r="X100" s="1253">
        <f t="shared" si="55"/>
        <v>17</v>
      </c>
      <c r="Y100" s="564" t="s">
        <v>681</v>
      </c>
    </row>
    <row r="101" spans="1:25" ht="18" customHeight="1">
      <c r="A101" s="568">
        <v>3</v>
      </c>
      <c r="B101" s="572" t="s">
        <v>683</v>
      </c>
      <c r="C101" s="911">
        <v>1</v>
      </c>
      <c r="D101" s="912">
        <v>1</v>
      </c>
      <c r="E101" s="913">
        <v>2</v>
      </c>
      <c r="F101" s="1250">
        <f>SUM(C101:E101)</f>
        <v>4</v>
      </c>
      <c r="G101" s="914">
        <v>0</v>
      </c>
      <c r="H101" s="914">
        <v>3</v>
      </c>
      <c r="I101" s="1251">
        <f t="shared" si="33"/>
        <v>7</v>
      </c>
      <c r="J101" s="915">
        <v>21</v>
      </c>
      <c r="K101" s="916">
        <v>17</v>
      </c>
      <c r="L101" s="1252">
        <f t="shared" si="34"/>
        <v>38</v>
      </c>
      <c r="M101" s="917">
        <v>17</v>
      </c>
      <c r="N101" s="916">
        <v>18</v>
      </c>
      <c r="O101" s="1252">
        <f t="shared" si="35"/>
        <v>35</v>
      </c>
      <c r="P101" s="917">
        <v>25</v>
      </c>
      <c r="Q101" s="916">
        <v>21</v>
      </c>
      <c r="R101" s="1250">
        <f t="shared" si="36"/>
        <v>46</v>
      </c>
      <c r="S101" s="917">
        <f t="shared" si="46"/>
        <v>63</v>
      </c>
      <c r="T101" s="916">
        <f t="shared" si="46"/>
        <v>56</v>
      </c>
      <c r="U101" s="1253">
        <f t="shared" si="46"/>
        <v>119</v>
      </c>
      <c r="V101" s="917">
        <v>8</v>
      </c>
      <c r="W101" s="916">
        <v>2</v>
      </c>
      <c r="X101" s="1253">
        <f t="shared" si="55"/>
        <v>10</v>
      </c>
      <c r="Y101" s="564" t="s">
        <v>683</v>
      </c>
    </row>
    <row r="102" spans="1:25" ht="18" customHeight="1">
      <c r="A102" s="563"/>
      <c r="B102" s="680" t="s">
        <v>794</v>
      </c>
      <c r="C102" s="918">
        <v>2</v>
      </c>
      <c r="D102" s="919">
        <v>3</v>
      </c>
      <c r="E102" s="920">
        <v>2</v>
      </c>
      <c r="F102" s="1254">
        <f>SUM(C102:E102)</f>
        <v>7</v>
      </c>
      <c r="G102" s="921">
        <v>0</v>
      </c>
      <c r="H102" s="921">
        <v>4</v>
      </c>
      <c r="I102" s="1255">
        <f t="shared" si="33"/>
        <v>11</v>
      </c>
      <c r="J102" s="922">
        <v>28</v>
      </c>
      <c r="K102" s="923">
        <v>39</v>
      </c>
      <c r="L102" s="1256">
        <f t="shared" si="34"/>
        <v>67</v>
      </c>
      <c r="M102" s="924">
        <v>46</v>
      </c>
      <c r="N102" s="923">
        <v>36</v>
      </c>
      <c r="O102" s="1256">
        <f t="shared" si="35"/>
        <v>82</v>
      </c>
      <c r="P102" s="924">
        <v>36</v>
      </c>
      <c r="Q102" s="923">
        <v>30</v>
      </c>
      <c r="R102" s="1254">
        <f t="shared" si="36"/>
        <v>66</v>
      </c>
      <c r="S102" s="924">
        <f t="shared" si="46"/>
        <v>110</v>
      </c>
      <c r="T102" s="923">
        <f t="shared" si="46"/>
        <v>105</v>
      </c>
      <c r="U102" s="1257">
        <f t="shared" si="46"/>
        <v>215</v>
      </c>
      <c r="V102" s="924">
        <v>13</v>
      </c>
      <c r="W102" s="923">
        <v>4</v>
      </c>
      <c r="X102" s="1257">
        <f t="shared" si="55"/>
        <v>17</v>
      </c>
      <c r="Y102" s="606" t="s">
        <v>794</v>
      </c>
    </row>
    <row r="103" spans="1:25" ht="18" customHeight="1">
      <c r="A103" s="610"/>
      <c r="B103" s="698" t="s">
        <v>795</v>
      </c>
      <c r="C103" s="1297">
        <f>SUM(C100:C102)</f>
        <v>6</v>
      </c>
      <c r="D103" s="1298">
        <f t="shared" ref="D103:Q103" si="56">SUM(D100:D102)</f>
        <v>6</v>
      </c>
      <c r="E103" s="1299">
        <f t="shared" si="56"/>
        <v>7</v>
      </c>
      <c r="F103" s="1254">
        <f>SUM(F100:F102)</f>
        <v>19</v>
      </c>
      <c r="G103" s="1254">
        <f t="shared" si="56"/>
        <v>0</v>
      </c>
      <c r="H103" s="1254">
        <f t="shared" si="56"/>
        <v>11</v>
      </c>
      <c r="I103" s="1255">
        <f t="shared" si="33"/>
        <v>30</v>
      </c>
      <c r="J103" s="1300">
        <f t="shared" si="56"/>
        <v>93</v>
      </c>
      <c r="K103" s="1301">
        <f t="shared" si="56"/>
        <v>101</v>
      </c>
      <c r="L103" s="1256">
        <f t="shared" si="34"/>
        <v>194</v>
      </c>
      <c r="M103" s="1302">
        <f t="shared" si="56"/>
        <v>107</v>
      </c>
      <c r="N103" s="1301">
        <f t="shared" si="56"/>
        <v>94</v>
      </c>
      <c r="O103" s="1256">
        <f t="shared" si="35"/>
        <v>201</v>
      </c>
      <c r="P103" s="1302">
        <f t="shared" si="56"/>
        <v>107</v>
      </c>
      <c r="Q103" s="1301">
        <f t="shared" si="56"/>
        <v>98</v>
      </c>
      <c r="R103" s="1254">
        <f t="shared" si="36"/>
        <v>205</v>
      </c>
      <c r="S103" s="1302">
        <f t="shared" ref="S103:U111" si="57">SUM(J103,M103,P103)</f>
        <v>307</v>
      </c>
      <c r="T103" s="1301">
        <f t="shared" si="57"/>
        <v>293</v>
      </c>
      <c r="U103" s="1257">
        <f t="shared" si="57"/>
        <v>600</v>
      </c>
      <c r="V103" s="1302">
        <f>SUM(V100:V102)</f>
        <v>29</v>
      </c>
      <c r="W103" s="1301">
        <f t="shared" ref="W103:X103" si="58">SUM(W100:W102)</f>
        <v>15</v>
      </c>
      <c r="X103" s="1257">
        <f t="shared" si="58"/>
        <v>44</v>
      </c>
      <c r="Y103" s="1047" t="s">
        <v>687</v>
      </c>
    </row>
    <row r="104" spans="1:25" ht="18" customHeight="1" thickBot="1">
      <c r="A104" s="681" t="s">
        <v>688</v>
      </c>
      <c r="B104" s="682"/>
      <c r="C104" s="1258">
        <f>SUM(C99,C103)</f>
        <v>9</v>
      </c>
      <c r="D104" s="1259">
        <f t="shared" ref="D104:Q104" si="59">SUM(D99,D103)</f>
        <v>9</v>
      </c>
      <c r="E104" s="1260">
        <f t="shared" si="59"/>
        <v>10</v>
      </c>
      <c r="F104" s="1261">
        <f t="shared" si="59"/>
        <v>28</v>
      </c>
      <c r="G104" s="1261">
        <f t="shared" si="59"/>
        <v>0</v>
      </c>
      <c r="H104" s="1261">
        <f t="shared" si="59"/>
        <v>15</v>
      </c>
      <c r="I104" s="1262">
        <f t="shared" si="33"/>
        <v>43</v>
      </c>
      <c r="J104" s="1263">
        <f t="shared" si="59"/>
        <v>136</v>
      </c>
      <c r="K104" s="1267">
        <f t="shared" si="59"/>
        <v>152</v>
      </c>
      <c r="L104" s="1273">
        <f t="shared" si="34"/>
        <v>288</v>
      </c>
      <c r="M104" s="1266">
        <f t="shared" si="59"/>
        <v>157</v>
      </c>
      <c r="N104" s="1267">
        <f t="shared" si="59"/>
        <v>133</v>
      </c>
      <c r="O104" s="1273">
        <f t="shared" si="35"/>
        <v>290</v>
      </c>
      <c r="P104" s="1266">
        <f t="shared" si="59"/>
        <v>158</v>
      </c>
      <c r="Q104" s="1267">
        <f t="shared" si="59"/>
        <v>135</v>
      </c>
      <c r="R104" s="1261">
        <f t="shared" si="36"/>
        <v>293</v>
      </c>
      <c r="S104" s="1266">
        <f t="shared" si="57"/>
        <v>451</v>
      </c>
      <c r="T104" s="1267">
        <f t="shared" si="57"/>
        <v>420</v>
      </c>
      <c r="U104" s="1268">
        <f t="shared" si="57"/>
        <v>871</v>
      </c>
      <c r="V104" s="1266">
        <f>SUM(V99,V103)</f>
        <v>38</v>
      </c>
      <c r="W104" s="1267">
        <f t="shared" ref="W104:X104" si="60">SUM(W99,W103)</f>
        <v>21</v>
      </c>
      <c r="X104" s="1268">
        <f t="shared" si="60"/>
        <v>59</v>
      </c>
      <c r="Y104" s="683" t="s">
        <v>796</v>
      </c>
    </row>
    <row r="105" spans="1:25" ht="18" customHeight="1">
      <c r="A105" s="563" t="s">
        <v>689</v>
      </c>
      <c r="B105" s="572" t="s">
        <v>690</v>
      </c>
      <c r="C105" s="911">
        <v>1</v>
      </c>
      <c r="D105" s="912">
        <v>1</v>
      </c>
      <c r="E105" s="913">
        <v>2</v>
      </c>
      <c r="F105" s="1250">
        <f>SUM(C105:E105)</f>
        <v>4</v>
      </c>
      <c r="G105" s="914">
        <v>0</v>
      </c>
      <c r="H105" s="914">
        <v>3</v>
      </c>
      <c r="I105" s="1251">
        <f t="shared" si="33"/>
        <v>7</v>
      </c>
      <c r="J105" s="908">
        <v>23</v>
      </c>
      <c r="K105" s="909">
        <v>17</v>
      </c>
      <c r="L105" s="1246">
        <f t="shared" si="34"/>
        <v>40</v>
      </c>
      <c r="M105" s="910">
        <v>18</v>
      </c>
      <c r="N105" s="909">
        <v>18</v>
      </c>
      <c r="O105" s="1246">
        <f t="shared" si="35"/>
        <v>36</v>
      </c>
      <c r="P105" s="910">
        <v>29</v>
      </c>
      <c r="Q105" s="909">
        <v>17</v>
      </c>
      <c r="R105" s="1248">
        <f t="shared" si="36"/>
        <v>46</v>
      </c>
      <c r="S105" s="917">
        <f t="shared" si="57"/>
        <v>70</v>
      </c>
      <c r="T105" s="916">
        <f t="shared" si="57"/>
        <v>52</v>
      </c>
      <c r="U105" s="1253">
        <f t="shared" si="57"/>
        <v>122</v>
      </c>
      <c r="V105" s="917">
        <v>7</v>
      </c>
      <c r="W105" s="916">
        <v>3</v>
      </c>
      <c r="X105" s="1253">
        <f t="shared" ref="X105:X106" si="61">SUM(V105:W105)</f>
        <v>10</v>
      </c>
      <c r="Y105" s="564" t="s">
        <v>690</v>
      </c>
    </row>
    <row r="106" spans="1:25" ht="18" customHeight="1">
      <c r="A106" s="568">
        <v>2</v>
      </c>
      <c r="B106" s="680" t="s">
        <v>691</v>
      </c>
      <c r="C106" s="918">
        <v>1</v>
      </c>
      <c r="D106" s="919">
        <v>1</v>
      </c>
      <c r="E106" s="920">
        <v>1</v>
      </c>
      <c r="F106" s="1254">
        <f>SUM(C106:E106)</f>
        <v>3</v>
      </c>
      <c r="G106" s="921">
        <v>0</v>
      </c>
      <c r="H106" s="921">
        <v>2</v>
      </c>
      <c r="I106" s="1255">
        <f t="shared" si="33"/>
        <v>5</v>
      </c>
      <c r="J106" s="922">
        <v>10</v>
      </c>
      <c r="K106" s="923">
        <v>11</v>
      </c>
      <c r="L106" s="1256">
        <f t="shared" si="34"/>
        <v>21</v>
      </c>
      <c r="M106" s="924">
        <v>12</v>
      </c>
      <c r="N106" s="923">
        <v>15</v>
      </c>
      <c r="O106" s="1256">
        <f t="shared" si="35"/>
        <v>27</v>
      </c>
      <c r="P106" s="924">
        <v>17</v>
      </c>
      <c r="Q106" s="923">
        <v>18</v>
      </c>
      <c r="R106" s="1254">
        <f t="shared" si="36"/>
        <v>35</v>
      </c>
      <c r="S106" s="924">
        <f t="shared" si="57"/>
        <v>39</v>
      </c>
      <c r="T106" s="923">
        <f t="shared" si="57"/>
        <v>44</v>
      </c>
      <c r="U106" s="1257">
        <f t="shared" si="57"/>
        <v>83</v>
      </c>
      <c r="V106" s="924">
        <v>3</v>
      </c>
      <c r="W106" s="923">
        <v>3</v>
      </c>
      <c r="X106" s="1257">
        <f t="shared" si="61"/>
        <v>6</v>
      </c>
      <c r="Y106" s="606" t="s">
        <v>691</v>
      </c>
    </row>
    <row r="107" spans="1:25" ht="21" customHeight="1" thickBot="1">
      <c r="A107" s="688" t="s">
        <v>692</v>
      </c>
      <c r="B107" s="682"/>
      <c r="C107" s="1258">
        <f>SUM(C105,C106)</f>
        <v>2</v>
      </c>
      <c r="D107" s="1259">
        <f t="shared" ref="D107:Q107" si="62">SUM(D105,D106)</f>
        <v>2</v>
      </c>
      <c r="E107" s="1260">
        <f t="shared" si="62"/>
        <v>3</v>
      </c>
      <c r="F107" s="1261">
        <f t="shared" si="62"/>
        <v>7</v>
      </c>
      <c r="G107" s="1261">
        <f t="shared" si="62"/>
        <v>0</v>
      </c>
      <c r="H107" s="1261">
        <f t="shared" si="62"/>
        <v>5</v>
      </c>
      <c r="I107" s="1262">
        <f t="shared" si="33"/>
        <v>12</v>
      </c>
      <c r="J107" s="1263">
        <f t="shared" si="62"/>
        <v>33</v>
      </c>
      <c r="K107" s="1267">
        <f t="shared" si="62"/>
        <v>28</v>
      </c>
      <c r="L107" s="1273">
        <f t="shared" si="34"/>
        <v>61</v>
      </c>
      <c r="M107" s="1266">
        <f t="shared" si="62"/>
        <v>30</v>
      </c>
      <c r="N107" s="1267">
        <f t="shared" si="62"/>
        <v>33</v>
      </c>
      <c r="O107" s="1273">
        <f t="shared" si="35"/>
        <v>63</v>
      </c>
      <c r="P107" s="1266">
        <f t="shared" si="62"/>
        <v>46</v>
      </c>
      <c r="Q107" s="1267">
        <f t="shared" si="62"/>
        <v>35</v>
      </c>
      <c r="R107" s="1261">
        <f t="shared" si="36"/>
        <v>81</v>
      </c>
      <c r="S107" s="1266">
        <f t="shared" si="57"/>
        <v>109</v>
      </c>
      <c r="T107" s="1267">
        <f t="shared" si="57"/>
        <v>96</v>
      </c>
      <c r="U107" s="1268">
        <f t="shared" si="57"/>
        <v>205</v>
      </c>
      <c r="V107" s="1266">
        <f>SUM(V105:V106)</f>
        <v>10</v>
      </c>
      <c r="W107" s="1267">
        <f>SUM(W105:W106)</f>
        <v>6</v>
      </c>
      <c r="X107" s="1268">
        <f>SUM(X105:X106)</f>
        <v>16</v>
      </c>
      <c r="Y107" s="701" t="s">
        <v>692</v>
      </c>
    </row>
    <row r="108" spans="1:25" ht="21" customHeight="1" thickBot="1">
      <c r="A108" s="681" t="s">
        <v>741</v>
      </c>
      <c r="B108" s="682"/>
      <c r="C108" s="1304">
        <f t="shared" ref="C108:H108" si="63">C10</f>
        <v>12</v>
      </c>
      <c r="D108" s="1305">
        <f t="shared" si="63"/>
        <v>12</v>
      </c>
      <c r="E108" s="1267">
        <f t="shared" si="63"/>
        <v>12</v>
      </c>
      <c r="F108" s="1261">
        <f t="shared" si="63"/>
        <v>36</v>
      </c>
      <c r="G108" s="1261">
        <f t="shared" si="63"/>
        <v>0</v>
      </c>
      <c r="H108" s="1261">
        <f t="shared" si="63"/>
        <v>0</v>
      </c>
      <c r="I108" s="1262">
        <f t="shared" si="33"/>
        <v>36</v>
      </c>
      <c r="J108" s="1263">
        <f>J10</f>
        <v>240</v>
      </c>
      <c r="K108" s="1267">
        <f>K10</f>
        <v>240</v>
      </c>
      <c r="L108" s="1273">
        <f t="shared" si="34"/>
        <v>480</v>
      </c>
      <c r="M108" s="1266">
        <f>M10</f>
        <v>238</v>
      </c>
      <c r="N108" s="1267">
        <f>N10</f>
        <v>240</v>
      </c>
      <c r="O108" s="1273">
        <f t="shared" si="35"/>
        <v>478</v>
      </c>
      <c r="P108" s="1266">
        <f>P10</f>
        <v>239</v>
      </c>
      <c r="Q108" s="1267">
        <f>Q10</f>
        <v>240</v>
      </c>
      <c r="R108" s="1261">
        <f t="shared" si="36"/>
        <v>479</v>
      </c>
      <c r="S108" s="1266">
        <f t="shared" si="57"/>
        <v>717</v>
      </c>
      <c r="T108" s="1267">
        <f t="shared" si="57"/>
        <v>720</v>
      </c>
      <c r="U108" s="1268">
        <f t="shared" si="57"/>
        <v>1437</v>
      </c>
      <c r="V108" s="1266">
        <f>V10</f>
        <v>0</v>
      </c>
      <c r="W108" s="1267">
        <f>W10</f>
        <v>0</v>
      </c>
      <c r="X108" s="1268">
        <f>X10</f>
        <v>0</v>
      </c>
      <c r="Y108" s="701" t="s">
        <v>741</v>
      </c>
    </row>
    <row r="109" spans="1:25" ht="21" customHeight="1" thickBot="1">
      <c r="A109" s="681" t="s">
        <v>693</v>
      </c>
      <c r="B109" s="682"/>
      <c r="C109" s="1304">
        <f t="shared" ref="C109:X109" si="64">SUM(C29,C49,C54,C62,C68,C71,C76,C81,C85)</f>
        <v>177</v>
      </c>
      <c r="D109" s="1305">
        <f t="shared" si="64"/>
        <v>173</v>
      </c>
      <c r="E109" s="1267">
        <f t="shared" si="64"/>
        <v>174</v>
      </c>
      <c r="F109" s="1261">
        <f t="shared" si="64"/>
        <v>524</v>
      </c>
      <c r="G109" s="1261">
        <f t="shared" si="64"/>
        <v>3</v>
      </c>
      <c r="H109" s="1261">
        <f t="shared" si="64"/>
        <v>195</v>
      </c>
      <c r="I109" s="1262">
        <f t="shared" si="64"/>
        <v>722</v>
      </c>
      <c r="J109" s="1263">
        <f t="shared" si="64"/>
        <v>2845</v>
      </c>
      <c r="K109" s="1267">
        <f t="shared" si="64"/>
        <v>2820</v>
      </c>
      <c r="L109" s="1273">
        <f t="shared" si="64"/>
        <v>5665</v>
      </c>
      <c r="M109" s="1266">
        <f t="shared" si="64"/>
        <v>2930</v>
      </c>
      <c r="N109" s="1267">
        <f t="shared" si="64"/>
        <v>2753</v>
      </c>
      <c r="O109" s="1273">
        <f t="shared" si="64"/>
        <v>5683</v>
      </c>
      <c r="P109" s="1266">
        <f t="shared" si="64"/>
        <v>2968</v>
      </c>
      <c r="Q109" s="1267">
        <f t="shared" si="64"/>
        <v>2653</v>
      </c>
      <c r="R109" s="1261">
        <f t="shared" si="64"/>
        <v>5621</v>
      </c>
      <c r="S109" s="1266">
        <f t="shared" si="64"/>
        <v>8743</v>
      </c>
      <c r="T109" s="1267">
        <f t="shared" si="64"/>
        <v>8226</v>
      </c>
      <c r="U109" s="1268">
        <f t="shared" si="64"/>
        <v>16969</v>
      </c>
      <c r="V109" s="1266">
        <f t="shared" si="64"/>
        <v>573</v>
      </c>
      <c r="W109" s="1267">
        <f t="shared" si="64"/>
        <v>225</v>
      </c>
      <c r="X109" s="1268">
        <f t="shared" si="64"/>
        <v>798</v>
      </c>
      <c r="Y109" s="701" t="s">
        <v>693</v>
      </c>
    </row>
    <row r="110" spans="1:25" ht="21" customHeight="1" thickBot="1">
      <c r="A110" s="681" t="s">
        <v>694</v>
      </c>
      <c r="B110" s="682"/>
      <c r="C110" s="1304">
        <f>SUM(C88,C95,C98,C104,C107)</f>
        <v>36</v>
      </c>
      <c r="D110" s="1305">
        <f t="shared" ref="D110:X110" si="65">SUM(D88,D95,D98,D104,D107)</f>
        <v>35</v>
      </c>
      <c r="E110" s="1267">
        <f t="shared" si="65"/>
        <v>36</v>
      </c>
      <c r="F110" s="1261">
        <f t="shared" si="65"/>
        <v>107</v>
      </c>
      <c r="G110" s="1261">
        <f t="shared" si="65"/>
        <v>0</v>
      </c>
      <c r="H110" s="1261">
        <f t="shared" si="65"/>
        <v>45</v>
      </c>
      <c r="I110" s="1262">
        <f t="shared" si="65"/>
        <v>152</v>
      </c>
      <c r="J110" s="1263">
        <f t="shared" si="65"/>
        <v>556</v>
      </c>
      <c r="K110" s="1267">
        <f t="shared" si="65"/>
        <v>581</v>
      </c>
      <c r="L110" s="1273">
        <f t="shared" si="65"/>
        <v>1137</v>
      </c>
      <c r="M110" s="1266">
        <f t="shared" si="65"/>
        <v>583</v>
      </c>
      <c r="N110" s="1267">
        <f t="shared" si="65"/>
        <v>539</v>
      </c>
      <c r="O110" s="1273">
        <f t="shared" si="65"/>
        <v>1122</v>
      </c>
      <c r="P110" s="1266">
        <f t="shared" si="65"/>
        <v>590</v>
      </c>
      <c r="Q110" s="1267">
        <f t="shared" si="65"/>
        <v>522</v>
      </c>
      <c r="R110" s="1261">
        <f t="shared" si="65"/>
        <v>1112</v>
      </c>
      <c r="S110" s="1266">
        <f t="shared" si="65"/>
        <v>1729</v>
      </c>
      <c r="T110" s="1267">
        <f t="shared" si="65"/>
        <v>1642</v>
      </c>
      <c r="U110" s="1268">
        <f t="shared" si="65"/>
        <v>3371</v>
      </c>
      <c r="V110" s="1266">
        <f t="shared" si="65"/>
        <v>123</v>
      </c>
      <c r="W110" s="1267">
        <f t="shared" si="65"/>
        <v>58</v>
      </c>
      <c r="X110" s="1268">
        <f t="shared" si="65"/>
        <v>181</v>
      </c>
      <c r="Y110" s="701" t="s">
        <v>694</v>
      </c>
    </row>
    <row r="111" spans="1:25" s="546" customFormat="1" ht="21" customHeight="1" thickBot="1">
      <c r="A111" s="681" t="s">
        <v>695</v>
      </c>
      <c r="B111" s="682"/>
      <c r="C111" s="1304">
        <f>SUM(C108,C109,C110)</f>
        <v>225</v>
      </c>
      <c r="D111" s="1305">
        <f t="shared" ref="D111:Q111" si="66">SUM(D108,D109,D110)</f>
        <v>220</v>
      </c>
      <c r="E111" s="1267">
        <f t="shared" si="66"/>
        <v>222</v>
      </c>
      <c r="F111" s="1261">
        <f t="shared" si="66"/>
        <v>667</v>
      </c>
      <c r="G111" s="1261">
        <f t="shared" si="66"/>
        <v>3</v>
      </c>
      <c r="H111" s="1261">
        <f t="shared" si="66"/>
        <v>240</v>
      </c>
      <c r="I111" s="1262">
        <f t="shared" si="33"/>
        <v>910</v>
      </c>
      <c r="J111" s="1263">
        <f t="shared" si="66"/>
        <v>3641</v>
      </c>
      <c r="K111" s="1267">
        <f t="shared" si="66"/>
        <v>3641</v>
      </c>
      <c r="L111" s="1273">
        <f t="shared" si="34"/>
        <v>7282</v>
      </c>
      <c r="M111" s="1291">
        <f t="shared" si="66"/>
        <v>3751</v>
      </c>
      <c r="N111" s="1289">
        <f t="shared" si="66"/>
        <v>3532</v>
      </c>
      <c r="O111" s="1290">
        <f t="shared" si="35"/>
        <v>7283</v>
      </c>
      <c r="P111" s="1266">
        <f t="shared" si="66"/>
        <v>3797</v>
      </c>
      <c r="Q111" s="1267">
        <f t="shared" si="66"/>
        <v>3415</v>
      </c>
      <c r="R111" s="1261">
        <f t="shared" si="36"/>
        <v>7212</v>
      </c>
      <c r="S111" s="1266">
        <f t="shared" si="57"/>
        <v>11189</v>
      </c>
      <c r="T111" s="1267">
        <f t="shared" si="57"/>
        <v>10588</v>
      </c>
      <c r="U111" s="1268">
        <f>SUM(L111,O111,R111)</f>
        <v>21777</v>
      </c>
      <c r="V111" s="1266">
        <f>SUM(V10,V29,V49,V54,V62,V68,V71,V76,V81,V85,V88,V89,V90,V94,V98,V99,V103,V107)</f>
        <v>696</v>
      </c>
      <c r="W111" s="1267">
        <f>SUM(W10,W29,W49,W54,W62,W68,W71,W76,W81,W85,W88,W89,W90,W94,W98,W99,W103,W107)</f>
        <v>283</v>
      </c>
      <c r="X111" s="1268">
        <f>SUM(X10,X29,X49,X54,X62,X68,X71,X76,X81,X85,X88,X89,X90,X94,X98,X99,X103,X107)</f>
        <v>979</v>
      </c>
      <c r="Y111" s="701" t="s">
        <v>695</v>
      </c>
    </row>
    <row r="127" spans="9:9">
      <c r="I127" s="691"/>
    </row>
    <row r="129" spans="1:14">
      <c r="N129" s="702"/>
    </row>
    <row r="130" spans="1:14">
      <c r="A130" s="703"/>
      <c r="N130" s="702"/>
    </row>
    <row r="131" spans="1:14">
      <c r="N131" s="691"/>
    </row>
  </sheetData>
  <autoFilter ref="A5:AK111"/>
  <mergeCells count="2">
    <mergeCell ref="V3:X4"/>
    <mergeCell ref="I4:I5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fitToHeight="0" pageOrder="overThenDown" orientation="portrait" r:id="rId1"/>
  <headerFooter alignWithMargins="0"/>
  <rowBreaks count="2" manualBreakCount="2">
    <brk id="43" max="16383" man="1"/>
    <brk id="81" max="16383" man="1"/>
  </rowBreaks>
  <colBreaks count="1" manualBreakCount="1">
    <brk id="14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0"/>
  <sheetViews>
    <sheetView view="pageBreakPreview" zoomScale="90" zoomScaleNormal="100" zoomScaleSheetLayoutView="90" workbookViewId="0">
      <pane xSplit="2" ySplit="4" topLeftCell="C5" activePane="bottomRight" state="frozenSplit"/>
      <selection activeCell="AM1" sqref="AM1"/>
      <selection pane="topRight" activeCell="AM1" sqref="AM1"/>
      <selection pane="bottomLeft" activeCell="AM1" sqref="AM1"/>
      <selection pane="bottomRight" activeCell="AM1" sqref="AM1"/>
    </sheetView>
  </sheetViews>
  <sheetFormatPr defaultRowHeight="13.5"/>
  <cols>
    <col min="1" max="1" width="12.25" style="29" customWidth="1"/>
    <col min="2" max="2" width="12.625" style="29" customWidth="1"/>
    <col min="3" max="7" width="3.625" style="29" customWidth="1"/>
    <col min="8" max="8" width="6.5" style="29" customWidth="1"/>
    <col min="9" max="13" width="3.625" style="29" customWidth="1"/>
    <col min="14" max="14" width="6.875" style="29" customWidth="1"/>
    <col min="15" max="24" width="3.625" style="29" customWidth="1"/>
    <col min="25" max="25" width="3.875" style="29" customWidth="1"/>
    <col min="26" max="36" width="3.625" style="29" customWidth="1"/>
    <col min="37" max="39" width="4.125" style="29" customWidth="1"/>
    <col min="40" max="40" width="12.625" style="29" customWidth="1"/>
    <col min="41" max="16384" width="9" style="29"/>
  </cols>
  <sheetData>
    <row r="1" spans="1:40" ht="16.5" customHeight="1" thickBot="1">
      <c r="A1" s="4" t="s">
        <v>696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 t="s">
        <v>19</v>
      </c>
    </row>
    <row r="2" spans="1:40" s="706" customFormat="1" ht="16.5" customHeight="1">
      <c r="A2" s="704"/>
      <c r="B2" s="705"/>
      <c r="C2" s="1795" t="s">
        <v>797</v>
      </c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7"/>
      <c r="O2" s="1801" t="s">
        <v>42</v>
      </c>
      <c r="P2" s="1796"/>
      <c r="Q2" s="1796"/>
      <c r="R2" s="1796"/>
      <c r="S2" s="1796"/>
      <c r="T2" s="1796"/>
      <c r="U2" s="1796"/>
      <c r="V2" s="1796"/>
      <c r="W2" s="1796"/>
      <c r="X2" s="1796"/>
      <c r="Y2" s="1797"/>
      <c r="Z2" s="1802" t="s">
        <v>699</v>
      </c>
      <c r="AA2" s="1803"/>
      <c r="AB2" s="1804"/>
      <c r="AC2" s="30" t="s">
        <v>700</v>
      </c>
      <c r="AD2" s="31"/>
      <c r="AE2" s="31"/>
      <c r="AF2" s="1808" t="s">
        <v>360</v>
      </c>
      <c r="AG2" s="1809"/>
      <c r="AH2" s="1809"/>
      <c r="AI2" s="1809"/>
      <c r="AJ2" s="1810"/>
      <c r="AK2" s="1811" t="s">
        <v>702</v>
      </c>
      <c r="AL2" s="1812"/>
      <c r="AM2" s="1813"/>
      <c r="AN2" s="705"/>
    </row>
    <row r="3" spans="1:40" s="706" customFormat="1" ht="16.5" customHeight="1">
      <c r="A3" s="707"/>
      <c r="B3" s="708"/>
      <c r="C3" s="1798"/>
      <c r="D3" s="1799"/>
      <c r="E3" s="1799"/>
      <c r="F3" s="1799"/>
      <c r="G3" s="1799"/>
      <c r="H3" s="1799"/>
      <c r="I3" s="1799"/>
      <c r="J3" s="1799"/>
      <c r="K3" s="1799"/>
      <c r="L3" s="1799"/>
      <c r="M3" s="1799"/>
      <c r="N3" s="1800"/>
      <c r="O3" s="1817" t="s">
        <v>20</v>
      </c>
      <c r="P3" s="1818"/>
      <c r="Q3" s="1819" t="s">
        <v>798</v>
      </c>
      <c r="R3" s="1820"/>
      <c r="S3" s="1820"/>
      <c r="T3" s="1820"/>
      <c r="U3" s="1820"/>
      <c r="V3" s="1820"/>
      <c r="W3" s="1820"/>
      <c r="X3" s="1821"/>
      <c r="Y3" s="709"/>
      <c r="Z3" s="1805"/>
      <c r="AA3" s="1806"/>
      <c r="AB3" s="1807"/>
      <c r="AC3" s="32" t="s">
        <v>704</v>
      </c>
      <c r="AD3" s="33"/>
      <c r="AE3" s="33"/>
      <c r="AF3" s="32" t="s">
        <v>705</v>
      </c>
      <c r="AG3" s="33"/>
      <c r="AH3" s="33"/>
      <c r="AI3" s="33"/>
      <c r="AJ3" s="33"/>
      <c r="AK3" s="1814"/>
      <c r="AL3" s="1815"/>
      <c r="AM3" s="1816"/>
      <c r="AN3" s="708"/>
    </row>
    <row r="4" spans="1:40" s="706" customFormat="1" ht="127.5" customHeight="1" thickBot="1">
      <c r="A4" s="710" t="s">
        <v>706</v>
      </c>
      <c r="B4" s="711" t="s">
        <v>21</v>
      </c>
      <c r="C4" s="712" t="s">
        <v>707</v>
      </c>
      <c r="D4" s="713" t="s">
        <v>22</v>
      </c>
      <c r="E4" s="713" t="s">
        <v>708</v>
      </c>
      <c r="F4" s="713" t="s">
        <v>23</v>
      </c>
      <c r="G4" s="713" t="s">
        <v>24</v>
      </c>
      <c r="H4" s="713" t="s">
        <v>25</v>
      </c>
      <c r="I4" s="713" t="s">
        <v>26</v>
      </c>
      <c r="J4" s="713" t="s">
        <v>392</v>
      </c>
      <c r="K4" s="713" t="s">
        <v>393</v>
      </c>
      <c r="L4" s="713" t="s">
        <v>27</v>
      </c>
      <c r="M4" s="714" t="s">
        <v>709</v>
      </c>
      <c r="N4" s="715" t="s">
        <v>11</v>
      </c>
      <c r="O4" s="716" t="s">
        <v>28</v>
      </c>
      <c r="P4" s="717" t="s">
        <v>396</v>
      </c>
      <c r="Q4" s="718" t="s">
        <v>710</v>
      </c>
      <c r="R4" s="719" t="s">
        <v>314</v>
      </c>
      <c r="S4" s="720" t="s">
        <v>799</v>
      </c>
      <c r="T4" s="719" t="s">
        <v>60</v>
      </c>
      <c r="U4" s="719" t="s">
        <v>61</v>
      </c>
      <c r="V4" s="720" t="s">
        <v>800</v>
      </c>
      <c r="W4" s="719" t="s">
        <v>712</v>
      </c>
      <c r="X4" s="721" t="s">
        <v>801</v>
      </c>
      <c r="Y4" s="722" t="s">
        <v>11</v>
      </c>
      <c r="Z4" s="723" t="s">
        <v>29</v>
      </c>
      <c r="AA4" s="724" t="s">
        <v>30</v>
      </c>
      <c r="AB4" s="725" t="s">
        <v>31</v>
      </c>
      <c r="AC4" s="723" t="s">
        <v>32</v>
      </c>
      <c r="AD4" s="724" t="s">
        <v>33</v>
      </c>
      <c r="AE4" s="725" t="s">
        <v>34</v>
      </c>
      <c r="AF4" s="718" t="s">
        <v>316</v>
      </c>
      <c r="AG4" s="719" t="s">
        <v>714</v>
      </c>
      <c r="AH4" s="726" t="s">
        <v>35</v>
      </c>
      <c r="AI4" s="727" t="s">
        <v>802</v>
      </c>
      <c r="AJ4" s="728" t="s">
        <v>361</v>
      </c>
      <c r="AK4" s="723" t="s">
        <v>37</v>
      </c>
      <c r="AL4" s="729" t="s">
        <v>716</v>
      </c>
      <c r="AM4" s="730" t="s">
        <v>38</v>
      </c>
      <c r="AN4" s="711" t="s">
        <v>21</v>
      </c>
    </row>
    <row r="5" spans="1:40" s="706" customFormat="1" ht="17.25" customHeight="1">
      <c r="A5" s="731" t="s">
        <v>738</v>
      </c>
      <c r="B5" s="732" t="s">
        <v>39</v>
      </c>
      <c r="C5" s="946">
        <v>0</v>
      </c>
      <c r="D5" s="947">
        <v>1</v>
      </c>
      <c r="E5" s="947">
        <v>0</v>
      </c>
      <c r="F5" s="947">
        <v>0</v>
      </c>
      <c r="G5" s="947">
        <v>0</v>
      </c>
      <c r="H5" s="947">
        <v>16</v>
      </c>
      <c r="I5" s="947">
        <v>0</v>
      </c>
      <c r="J5" s="947">
        <v>1</v>
      </c>
      <c r="K5" s="947">
        <v>0</v>
      </c>
      <c r="L5" s="947">
        <v>0</v>
      </c>
      <c r="M5" s="948">
        <v>3</v>
      </c>
      <c r="N5" s="1306">
        <f>SUM(C5:M5)</f>
        <v>21</v>
      </c>
      <c r="O5" s="949">
        <v>1</v>
      </c>
      <c r="P5" s="948">
        <v>0</v>
      </c>
      <c r="Q5" s="949">
        <v>0</v>
      </c>
      <c r="R5" s="947">
        <v>0</v>
      </c>
      <c r="S5" s="947">
        <v>0</v>
      </c>
      <c r="T5" s="947">
        <v>0</v>
      </c>
      <c r="U5" s="947">
        <v>0</v>
      </c>
      <c r="V5" s="947">
        <v>0</v>
      </c>
      <c r="W5" s="947">
        <v>0</v>
      </c>
      <c r="X5" s="948">
        <v>0</v>
      </c>
      <c r="Y5" s="1307">
        <f>SUM(O5:X5)</f>
        <v>1</v>
      </c>
      <c r="Z5" s="949">
        <v>4</v>
      </c>
      <c r="AA5" s="947">
        <v>1</v>
      </c>
      <c r="AB5" s="948">
        <v>1</v>
      </c>
      <c r="AC5" s="949">
        <v>1</v>
      </c>
      <c r="AD5" s="947">
        <v>3</v>
      </c>
      <c r="AE5" s="948">
        <v>1</v>
      </c>
      <c r="AF5" s="1308">
        <v>0</v>
      </c>
      <c r="AG5" s="1309">
        <v>0</v>
      </c>
      <c r="AH5" s="1308">
        <v>0</v>
      </c>
      <c r="AI5" s="950">
        <v>0</v>
      </c>
      <c r="AJ5" s="951">
        <v>0</v>
      </c>
      <c r="AK5" s="949">
        <v>0</v>
      </c>
      <c r="AL5" s="947">
        <v>0</v>
      </c>
      <c r="AM5" s="952">
        <v>0</v>
      </c>
      <c r="AN5" s="733" t="s">
        <v>39</v>
      </c>
    </row>
    <row r="6" spans="1:40" s="706" customFormat="1" ht="17.25" customHeight="1">
      <c r="A6" s="734">
        <v>4</v>
      </c>
      <c r="B6" s="732" t="s">
        <v>40</v>
      </c>
      <c r="C6" s="946">
        <v>0</v>
      </c>
      <c r="D6" s="947">
        <v>1</v>
      </c>
      <c r="E6" s="947">
        <v>0</v>
      </c>
      <c r="F6" s="947">
        <v>0</v>
      </c>
      <c r="G6" s="947">
        <v>0</v>
      </c>
      <c r="H6" s="947">
        <v>17</v>
      </c>
      <c r="I6" s="947">
        <v>0</v>
      </c>
      <c r="J6" s="947">
        <v>1</v>
      </c>
      <c r="K6" s="947">
        <v>0</v>
      </c>
      <c r="L6" s="947">
        <v>0</v>
      </c>
      <c r="M6" s="948">
        <v>3</v>
      </c>
      <c r="N6" s="1306">
        <f t="shared" ref="N6:N69" si="0">SUM(C6:M6)</f>
        <v>22</v>
      </c>
      <c r="O6" s="949">
        <v>1</v>
      </c>
      <c r="P6" s="948">
        <v>0</v>
      </c>
      <c r="Q6" s="949">
        <v>0</v>
      </c>
      <c r="R6" s="947">
        <v>0</v>
      </c>
      <c r="S6" s="947">
        <v>0</v>
      </c>
      <c r="T6" s="947">
        <v>0</v>
      </c>
      <c r="U6" s="947">
        <v>0</v>
      </c>
      <c r="V6" s="947">
        <v>0</v>
      </c>
      <c r="W6" s="947">
        <v>0</v>
      </c>
      <c r="X6" s="948">
        <v>0</v>
      </c>
      <c r="Y6" s="1307">
        <f t="shared" ref="Y6:Y69" si="1">SUM(O6:X6)</f>
        <v>1</v>
      </c>
      <c r="Z6" s="949">
        <v>3</v>
      </c>
      <c r="AA6" s="947">
        <v>1</v>
      </c>
      <c r="AB6" s="948">
        <v>1</v>
      </c>
      <c r="AC6" s="949">
        <v>1</v>
      </c>
      <c r="AD6" s="947">
        <v>3</v>
      </c>
      <c r="AE6" s="948">
        <v>1</v>
      </c>
      <c r="AF6" s="1308">
        <v>0</v>
      </c>
      <c r="AG6" s="1310">
        <v>0</v>
      </c>
      <c r="AH6" s="1308">
        <v>0</v>
      </c>
      <c r="AI6" s="950">
        <v>1</v>
      </c>
      <c r="AJ6" s="951">
        <v>0</v>
      </c>
      <c r="AK6" s="949">
        <v>0</v>
      </c>
      <c r="AL6" s="947">
        <v>0</v>
      </c>
      <c r="AM6" s="952">
        <v>0</v>
      </c>
      <c r="AN6" s="733" t="s">
        <v>40</v>
      </c>
    </row>
    <row r="7" spans="1:40" s="706" customFormat="1" ht="17.25" customHeight="1">
      <c r="A7" s="735"/>
      <c r="B7" s="732" t="s">
        <v>739</v>
      </c>
      <c r="C7" s="946">
        <v>0</v>
      </c>
      <c r="D7" s="947">
        <v>1</v>
      </c>
      <c r="E7" s="947">
        <v>0</v>
      </c>
      <c r="F7" s="947">
        <v>0</v>
      </c>
      <c r="G7" s="947">
        <v>0</v>
      </c>
      <c r="H7" s="947">
        <v>16</v>
      </c>
      <c r="I7" s="947">
        <v>0</v>
      </c>
      <c r="J7" s="947">
        <v>1</v>
      </c>
      <c r="K7" s="947">
        <v>1</v>
      </c>
      <c r="L7" s="947">
        <v>0</v>
      </c>
      <c r="M7" s="948">
        <v>3</v>
      </c>
      <c r="N7" s="1306">
        <f t="shared" si="0"/>
        <v>22</v>
      </c>
      <c r="O7" s="949">
        <v>1</v>
      </c>
      <c r="P7" s="948">
        <v>0</v>
      </c>
      <c r="Q7" s="949">
        <v>0</v>
      </c>
      <c r="R7" s="947">
        <v>0</v>
      </c>
      <c r="S7" s="947">
        <v>0</v>
      </c>
      <c r="T7" s="947">
        <v>0</v>
      </c>
      <c r="U7" s="947">
        <v>0</v>
      </c>
      <c r="V7" s="947">
        <v>0</v>
      </c>
      <c r="W7" s="947">
        <v>0</v>
      </c>
      <c r="X7" s="948">
        <v>0</v>
      </c>
      <c r="Y7" s="1307">
        <f t="shared" si="1"/>
        <v>1</v>
      </c>
      <c r="Z7" s="949">
        <v>3</v>
      </c>
      <c r="AA7" s="947">
        <v>1</v>
      </c>
      <c r="AB7" s="948">
        <v>1</v>
      </c>
      <c r="AC7" s="949">
        <v>1</v>
      </c>
      <c r="AD7" s="947">
        <v>3</v>
      </c>
      <c r="AE7" s="948">
        <v>1</v>
      </c>
      <c r="AF7" s="1308">
        <v>0</v>
      </c>
      <c r="AG7" s="1310">
        <v>0</v>
      </c>
      <c r="AH7" s="1738">
        <v>1</v>
      </c>
      <c r="AI7" s="950">
        <v>1</v>
      </c>
      <c r="AJ7" s="951">
        <v>0</v>
      </c>
      <c r="AK7" s="949">
        <v>0</v>
      </c>
      <c r="AL7" s="947">
        <v>0</v>
      </c>
      <c r="AM7" s="952">
        <v>0</v>
      </c>
      <c r="AN7" s="733" t="s">
        <v>739</v>
      </c>
    </row>
    <row r="8" spans="1:40" s="706" customFormat="1" ht="17.25" customHeight="1">
      <c r="A8" s="736"/>
      <c r="B8" s="737" t="s">
        <v>740</v>
      </c>
      <c r="C8" s="953">
        <v>1</v>
      </c>
      <c r="D8" s="954">
        <v>0</v>
      </c>
      <c r="E8" s="954">
        <v>1</v>
      </c>
      <c r="F8" s="954">
        <v>0</v>
      </c>
      <c r="G8" s="954">
        <v>0</v>
      </c>
      <c r="H8" s="954">
        <v>18</v>
      </c>
      <c r="I8" s="954">
        <v>0</v>
      </c>
      <c r="J8" s="954">
        <v>1</v>
      </c>
      <c r="K8" s="954">
        <v>0</v>
      </c>
      <c r="L8" s="954">
        <v>0</v>
      </c>
      <c r="M8" s="955">
        <v>4</v>
      </c>
      <c r="N8" s="1311">
        <f t="shared" si="0"/>
        <v>25</v>
      </c>
      <c r="O8" s="956">
        <v>3</v>
      </c>
      <c r="P8" s="955">
        <v>0</v>
      </c>
      <c r="Q8" s="956">
        <v>1</v>
      </c>
      <c r="R8" s="954">
        <v>0</v>
      </c>
      <c r="S8" s="954">
        <v>0</v>
      </c>
      <c r="T8" s="954">
        <v>0</v>
      </c>
      <c r="U8" s="954">
        <v>0</v>
      </c>
      <c r="V8" s="954">
        <v>0</v>
      </c>
      <c r="W8" s="954">
        <v>1</v>
      </c>
      <c r="X8" s="955">
        <v>0</v>
      </c>
      <c r="Y8" s="1312">
        <f t="shared" si="1"/>
        <v>5</v>
      </c>
      <c r="Z8" s="956">
        <v>3</v>
      </c>
      <c r="AA8" s="954">
        <v>1</v>
      </c>
      <c r="AB8" s="955">
        <v>1</v>
      </c>
      <c r="AC8" s="956">
        <v>1</v>
      </c>
      <c r="AD8" s="954">
        <v>3</v>
      </c>
      <c r="AE8" s="955">
        <v>1</v>
      </c>
      <c r="AF8" s="1308">
        <v>0</v>
      </c>
      <c r="AG8" s="1313">
        <v>0</v>
      </c>
      <c r="AH8" s="1308">
        <v>0</v>
      </c>
      <c r="AI8" s="957">
        <v>2</v>
      </c>
      <c r="AJ8" s="958">
        <v>0</v>
      </c>
      <c r="AK8" s="956">
        <v>0</v>
      </c>
      <c r="AL8" s="954">
        <v>0</v>
      </c>
      <c r="AM8" s="959">
        <v>0</v>
      </c>
      <c r="AN8" s="738" t="s">
        <v>740</v>
      </c>
    </row>
    <row r="9" spans="1:40" s="706" customFormat="1" ht="17.25" customHeight="1" thickBot="1">
      <c r="A9" s="739" t="s">
        <v>742</v>
      </c>
      <c r="B9" s="740"/>
      <c r="C9" s="1314">
        <f>SUM(C5:C8)</f>
        <v>1</v>
      </c>
      <c r="D9" s="1315">
        <f t="shared" ref="D9:AM9" si="2">SUM(D5:D8)</f>
        <v>3</v>
      </c>
      <c r="E9" s="1315">
        <f t="shared" si="2"/>
        <v>1</v>
      </c>
      <c r="F9" s="1315">
        <f t="shared" si="2"/>
        <v>0</v>
      </c>
      <c r="G9" s="1315">
        <f t="shared" si="2"/>
        <v>0</v>
      </c>
      <c r="H9" s="1315">
        <f t="shared" si="2"/>
        <v>67</v>
      </c>
      <c r="I9" s="1315">
        <f t="shared" si="2"/>
        <v>0</v>
      </c>
      <c r="J9" s="1315">
        <f t="shared" si="2"/>
        <v>4</v>
      </c>
      <c r="K9" s="1315">
        <f t="shared" si="2"/>
        <v>1</v>
      </c>
      <c r="L9" s="1315">
        <f t="shared" si="2"/>
        <v>0</v>
      </c>
      <c r="M9" s="1316">
        <f t="shared" si="2"/>
        <v>13</v>
      </c>
      <c r="N9" s="1317">
        <f t="shared" si="0"/>
        <v>90</v>
      </c>
      <c r="O9" s="1318">
        <f t="shared" si="2"/>
        <v>6</v>
      </c>
      <c r="P9" s="1316">
        <f t="shared" si="2"/>
        <v>0</v>
      </c>
      <c r="Q9" s="1318">
        <f t="shared" si="2"/>
        <v>1</v>
      </c>
      <c r="R9" s="1315">
        <f t="shared" si="2"/>
        <v>0</v>
      </c>
      <c r="S9" s="1315">
        <f t="shared" si="2"/>
        <v>0</v>
      </c>
      <c r="T9" s="1315">
        <f t="shared" si="2"/>
        <v>0</v>
      </c>
      <c r="U9" s="1315">
        <f t="shared" si="2"/>
        <v>0</v>
      </c>
      <c r="V9" s="1315">
        <f t="shared" si="2"/>
        <v>0</v>
      </c>
      <c r="W9" s="1315">
        <f t="shared" si="2"/>
        <v>1</v>
      </c>
      <c r="X9" s="1316">
        <f t="shared" si="2"/>
        <v>0</v>
      </c>
      <c r="Y9" s="1317">
        <f t="shared" si="1"/>
        <v>8</v>
      </c>
      <c r="Z9" s="1318">
        <f t="shared" si="2"/>
        <v>13</v>
      </c>
      <c r="AA9" s="1315">
        <f t="shared" si="2"/>
        <v>4</v>
      </c>
      <c r="AB9" s="1316">
        <f t="shared" si="2"/>
        <v>4</v>
      </c>
      <c r="AC9" s="1318">
        <f t="shared" si="2"/>
        <v>4</v>
      </c>
      <c r="AD9" s="1315">
        <f t="shared" si="2"/>
        <v>12</v>
      </c>
      <c r="AE9" s="1316">
        <f t="shared" si="2"/>
        <v>4</v>
      </c>
      <c r="AF9" s="1319">
        <f t="shared" si="2"/>
        <v>0</v>
      </c>
      <c r="AG9" s="1320">
        <f t="shared" si="2"/>
        <v>0</v>
      </c>
      <c r="AH9" s="1321">
        <f t="shared" si="2"/>
        <v>1</v>
      </c>
      <c r="AI9" s="1322">
        <f t="shared" si="2"/>
        <v>4</v>
      </c>
      <c r="AJ9" s="1323">
        <f t="shared" si="2"/>
        <v>0</v>
      </c>
      <c r="AK9" s="1318">
        <f t="shared" si="2"/>
        <v>0</v>
      </c>
      <c r="AL9" s="1315">
        <f t="shared" si="2"/>
        <v>0</v>
      </c>
      <c r="AM9" s="1324">
        <f t="shared" si="2"/>
        <v>0</v>
      </c>
      <c r="AN9" s="741" t="s">
        <v>742</v>
      </c>
    </row>
    <row r="10" spans="1:40" s="706" customFormat="1" ht="17.25" customHeight="1">
      <c r="A10" s="742" t="s">
        <v>497</v>
      </c>
      <c r="B10" s="732" t="s">
        <v>743</v>
      </c>
      <c r="C10" s="946">
        <v>1</v>
      </c>
      <c r="D10" s="947">
        <v>0</v>
      </c>
      <c r="E10" s="947">
        <v>1</v>
      </c>
      <c r="F10" s="947">
        <v>0</v>
      </c>
      <c r="G10" s="947">
        <v>1</v>
      </c>
      <c r="H10" s="947">
        <v>32</v>
      </c>
      <c r="I10" s="947">
        <v>0</v>
      </c>
      <c r="J10" s="947">
        <v>1</v>
      </c>
      <c r="K10" s="947">
        <v>0</v>
      </c>
      <c r="L10" s="947">
        <v>0</v>
      </c>
      <c r="M10" s="948">
        <v>1</v>
      </c>
      <c r="N10" s="1307">
        <f t="shared" si="0"/>
        <v>37</v>
      </c>
      <c r="O10" s="949">
        <v>3</v>
      </c>
      <c r="P10" s="948">
        <v>0</v>
      </c>
      <c r="Q10" s="949">
        <v>0</v>
      </c>
      <c r="R10" s="947">
        <v>0</v>
      </c>
      <c r="S10" s="947">
        <v>0</v>
      </c>
      <c r="T10" s="947">
        <v>0</v>
      </c>
      <c r="U10" s="947">
        <v>0</v>
      </c>
      <c r="V10" s="947">
        <v>0</v>
      </c>
      <c r="W10" s="947">
        <v>1</v>
      </c>
      <c r="X10" s="948">
        <v>0</v>
      </c>
      <c r="Y10" s="1307">
        <f t="shared" si="1"/>
        <v>4</v>
      </c>
      <c r="Z10" s="949">
        <v>3</v>
      </c>
      <c r="AA10" s="947">
        <v>1</v>
      </c>
      <c r="AB10" s="948">
        <v>1</v>
      </c>
      <c r="AC10" s="949">
        <v>1</v>
      </c>
      <c r="AD10" s="947">
        <v>3</v>
      </c>
      <c r="AE10" s="948">
        <v>1</v>
      </c>
      <c r="AF10" s="949">
        <v>0</v>
      </c>
      <c r="AG10" s="947">
        <v>0</v>
      </c>
      <c r="AH10" s="960">
        <v>0</v>
      </c>
      <c r="AI10" s="950">
        <v>0</v>
      </c>
      <c r="AJ10" s="951">
        <v>0</v>
      </c>
      <c r="AK10" s="949">
        <v>0</v>
      </c>
      <c r="AL10" s="947">
        <v>1</v>
      </c>
      <c r="AM10" s="952">
        <v>0</v>
      </c>
      <c r="AN10" s="733" t="s">
        <v>743</v>
      </c>
    </row>
    <row r="11" spans="1:40" s="706" customFormat="1" ht="17.25" customHeight="1">
      <c r="A11" s="734">
        <v>18</v>
      </c>
      <c r="B11" s="732" t="s">
        <v>744</v>
      </c>
      <c r="C11" s="946">
        <v>1</v>
      </c>
      <c r="D11" s="947">
        <v>0</v>
      </c>
      <c r="E11" s="947">
        <v>1</v>
      </c>
      <c r="F11" s="947">
        <v>1</v>
      </c>
      <c r="G11" s="947">
        <v>1</v>
      </c>
      <c r="H11" s="947">
        <v>24</v>
      </c>
      <c r="I11" s="947">
        <v>0</v>
      </c>
      <c r="J11" s="947">
        <v>1</v>
      </c>
      <c r="K11" s="947">
        <v>0</v>
      </c>
      <c r="L11" s="947">
        <v>0</v>
      </c>
      <c r="M11" s="948">
        <v>2</v>
      </c>
      <c r="N11" s="1307">
        <f t="shared" si="0"/>
        <v>31</v>
      </c>
      <c r="O11" s="949">
        <v>2</v>
      </c>
      <c r="P11" s="948">
        <v>0</v>
      </c>
      <c r="Q11" s="949">
        <v>0</v>
      </c>
      <c r="R11" s="947">
        <v>0</v>
      </c>
      <c r="S11" s="947">
        <v>0</v>
      </c>
      <c r="T11" s="947">
        <v>0</v>
      </c>
      <c r="U11" s="947">
        <v>0</v>
      </c>
      <c r="V11" s="947">
        <v>0</v>
      </c>
      <c r="W11" s="947">
        <v>0</v>
      </c>
      <c r="X11" s="948">
        <v>0</v>
      </c>
      <c r="Y11" s="1307">
        <f t="shared" si="1"/>
        <v>2</v>
      </c>
      <c r="Z11" s="949">
        <v>3</v>
      </c>
      <c r="AA11" s="947">
        <v>1</v>
      </c>
      <c r="AB11" s="948">
        <v>1</v>
      </c>
      <c r="AC11" s="949">
        <v>1</v>
      </c>
      <c r="AD11" s="947">
        <v>3</v>
      </c>
      <c r="AE11" s="948">
        <v>1</v>
      </c>
      <c r="AF11" s="949">
        <v>0</v>
      </c>
      <c r="AG11" s="947">
        <v>0</v>
      </c>
      <c r="AH11" s="960">
        <v>0</v>
      </c>
      <c r="AI11" s="950">
        <v>0</v>
      </c>
      <c r="AJ11" s="951">
        <v>0</v>
      </c>
      <c r="AK11" s="949">
        <v>0</v>
      </c>
      <c r="AL11" s="947">
        <v>0</v>
      </c>
      <c r="AM11" s="952">
        <v>0</v>
      </c>
      <c r="AN11" s="733" t="s">
        <v>744</v>
      </c>
    </row>
    <row r="12" spans="1:40" s="706" customFormat="1" ht="17.25" customHeight="1">
      <c r="A12" s="742"/>
      <c r="B12" s="732" t="s">
        <v>745</v>
      </c>
      <c r="C12" s="946">
        <v>1</v>
      </c>
      <c r="D12" s="947">
        <v>0</v>
      </c>
      <c r="E12" s="947">
        <v>1</v>
      </c>
      <c r="F12" s="947">
        <v>1</v>
      </c>
      <c r="G12" s="947">
        <v>0</v>
      </c>
      <c r="H12" s="947">
        <v>30</v>
      </c>
      <c r="I12" s="947">
        <v>0</v>
      </c>
      <c r="J12" s="947">
        <v>1</v>
      </c>
      <c r="K12" s="947">
        <v>0</v>
      </c>
      <c r="L12" s="947">
        <v>0</v>
      </c>
      <c r="M12" s="948">
        <v>3</v>
      </c>
      <c r="N12" s="1307">
        <f t="shared" si="0"/>
        <v>37</v>
      </c>
      <c r="O12" s="949">
        <v>2</v>
      </c>
      <c r="P12" s="948">
        <v>0</v>
      </c>
      <c r="Q12" s="949">
        <v>0</v>
      </c>
      <c r="R12" s="947">
        <v>0</v>
      </c>
      <c r="S12" s="947">
        <v>0</v>
      </c>
      <c r="T12" s="947">
        <v>0</v>
      </c>
      <c r="U12" s="947">
        <v>0</v>
      </c>
      <c r="V12" s="947">
        <v>0</v>
      </c>
      <c r="W12" s="947">
        <v>0</v>
      </c>
      <c r="X12" s="948">
        <v>0</v>
      </c>
      <c r="Y12" s="1307">
        <f t="shared" si="1"/>
        <v>2</v>
      </c>
      <c r="Z12" s="949">
        <v>3</v>
      </c>
      <c r="AA12" s="947">
        <v>1</v>
      </c>
      <c r="AB12" s="948">
        <v>1</v>
      </c>
      <c r="AC12" s="949">
        <v>1</v>
      </c>
      <c r="AD12" s="947">
        <v>3</v>
      </c>
      <c r="AE12" s="948">
        <v>1</v>
      </c>
      <c r="AF12" s="949">
        <v>0</v>
      </c>
      <c r="AG12" s="947">
        <v>0</v>
      </c>
      <c r="AH12" s="960">
        <v>0</v>
      </c>
      <c r="AI12" s="950">
        <v>0</v>
      </c>
      <c r="AJ12" s="951">
        <v>0</v>
      </c>
      <c r="AK12" s="949">
        <v>0</v>
      </c>
      <c r="AL12" s="947">
        <v>0</v>
      </c>
      <c r="AM12" s="952">
        <v>0</v>
      </c>
      <c r="AN12" s="733" t="s">
        <v>745</v>
      </c>
    </row>
    <row r="13" spans="1:40" s="706" customFormat="1" ht="17.25" customHeight="1">
      <c r="A13" s="742"/>
      <c r="B13" s="732" t="s">
        <v>746</v>
      </c>
      <c r="C13" s="946">
        <v>1</v>
      </c>
      <c r="D13" s="947">
        <v>1</v>
      </c>
      <c r="E13" s="947">
        <v>1</v>
      </c>
      <c r="F13" s="947">
        <v>1</v>
      </c>
      <c r="G13" s="947">
        <v>1</v>
      </c>
      <c r="H13" s="947">
        <v>36</v>
      </c>
      <c r="I13" s="947">
        <v>0</v>
      </c>
      <c r="J13" s="947">
        <v>2</v>
      </c>
      <c r="K13" s="947">
        <v>0</v>
      </c>
      <c r="L13" s="947">
        <v>0</v>
      </c>
      <c r="M13" s="948">
        <v>4</v>
      </c>
      <c r="N13" s="1307">
        <f t="shared" si="0"/>
        <v>47</v>
      </c>
      <c r="O13" s="949">
        <v>2</v>
      </c>
      <c r="P13" s="948">
        <v>0</v>
      </c>
      <c r="Q13" s="949">
        <v>0</v>
      </c>
      <c r="R13" s="947">
        <v>1</v>
      </c>
      <c r="S13" s="947">
        <v>2</v>
      </c>
      <c r="T13" s="947">
        <v>0</v>
      </c>
      <c r="U13" s="947">
        <v>0</v>
      </c>
      <c r="V13" s="947">
        <v>0</v>
      </c>
      <c r="W13" s="947">
        <v>1</v>
      </c>
      <c r="X13" s="948">
        <v>0</v>
      </c>
      <c r="Y13" s="1307">
        <f t="shared" si="1"/>
        <v>6</v>
      </c>
      <c r="Z13" s="949">
        <v>3</v>
      </c>
      <c r="AA13" s="947">
        <v>1</v>
      </c>
      <c r="AB13" s="948">
        <v>1</v>
      </c>
      <c r="AC13" s="949">
        <v>1</v>
      </c>
      <c r="AD13" s="947">
        <v>3</v>
      </c>
      <c r="AE13" s="948">
        <v>1</v>
      </c>
      <c r="AF13" s="949">
        <v>0</v>
      </c>
      <c r="AG13" s="947">
        <v>0</v>
      </c>
      <c r="AH13" s="960">
        <v>0</v>
      </c>
      <c r="AI13" s="950">
        <v>1</v>
      </c>
      <c r="AJ13" s="951">
        <v>0</v>
      </c>
      <c r="AK13" s="949">
        <v>0</v>
      </c>
      <c r="AL13" s="947">
        <v>0</v>
      </c>
      <c r="AM13" s="952">
        <v>0</v>
      </c>
      <c r="AN13" s="733" t="s">
        <v>746</v>
      </c>
    </row>
    <row r="14" spans="1:40" s="706" customFormat="1" ht="17.25" customHeight="1">
      <c r="A14" s="742"/>
      <c r="B14" s="732" t="s">
        <v>747</v>
      </c>
      <c r="C14" s="946">
        <v>1</v>
      </c>
      <c r="D14" s="947">
        <v>0</v>
      </c>
      <c r="E14" s="947">
        <v>1</v>
      </c>
      <c r="F14" s="947">
        <v>0</v>
      </c>
      <c r="G14" s="947">
        <v>1</v>
      </c>
      <c r="H14" s="947">
        <v>24</v>
      </c>
      <c r="I14" s="947">
        <v>0</v>
      </c>
      <c r="J14" s="947">
        <v>1</v>
      </c>
      <c r="K14" s="947">
        <v>0</v>
      </c>
      <c r="L14" s="947">
        <v>0</v>
      </c>
      <c r="M14" s="948">
        <v>1</v>
      </c>
      <c r="N14" s="1307">
        <f t="shared" si="0"/>
        <v>29</v>
      </c>
      <c r="O14" s="949">
        <v>1</v>
      </c>
      <c r="P14" s="948">
        <v>0</v>
      </c>
      <c r="Q14" s="949">
        <v>0</v>
      </c>
      <c r="R14" s="947">
        <v>0</v>
      </c>
      <c r="S14" s="947">
        <v>0</v>
      </c>
      <c r="T14" s="947">
        <v>0</v>
      </c>
      <c r="U14" s="947">
        <v>0</v>
      </c>
      <c r="V14" s="947">
        <v>0</v>
      </c>
      <c r="W14" s="947">
        <v>0</v>
      </c>
      <c r="X14" s="948">
        <v>0</v>
      </c>
      <c r="Y14" s="1307">
        <f t="shared" si="1"/>
        <v>1</v>
      </c>
      <c r="Z14" s="949">
        <v>3</v>
      </c>
      <c r="AA14" s="947">
        <v>1</v>
      </c>
      <c r="AB14" s="948">
        <v>1</v>
      </c>
      <c r="AC14" s="949">
        <v>1</v>
      </c>
      <c r="AD14" s="947">
        <v>3</v>
      </c>
      <c r="AE14" s="948">
        <v>1</v>
      </c>
      <c r="AF14" s="949">
        <v>0</v>
      </c>
      <c r="AG14" s="947">
        <v>0</v>
      </c>
      <c r="AH14" s="960">
        <v>0</v>
      </c>
      <c r="AI14" s="950">
        <v>1</v>
      </c>
      <c r="AJ14" s="951">
        <v>0</v>
      </c>
      <c r="AK14" s="949">
        <v>0</v>
      </c>
      <c r="AL14" s="947">
        <v>0</v>
      </c>
      <c r="AM14" s="952">
        <v>0</v>
      </c>
      <c r="AN14" s="733" t="s">
        <v>747</v>
      </c>
    </row>
    <row r="15" spans="1:40" s="706" customFormat="1" ht="17.25" customHeight="1">
      <c r="A15" s="742"/>
      <c r="B15" s="732" t="s">
        <v>748</v>
      </c>
      <c r="C15" s="946">
        <v>1</v>
      </c>
      <c r="D15" s="947">
        <v>0</v>
      </c>
      <c r="E15" s="947">
        <v>1</v>
      </c>
      <c r="F15" s="947">
        <v>1</v>
      </c>
      <c r="G15" s="947">
        <v>1</v>
      </c>
      <c r="H15" s="947">
        <v>28</v>
      </c>
      <c r="I15" s="947">
        <v>0</v>
      </c>
      <c r="J15" s="947">
        <v>1</v>
      </c>
      <c r="K15" s="947">
        <v>0</v>
      </c>
      <c r="L15" s="947">
        <v>0</v>
      </c>
      <c r="M15" s="948">
        <v>4</v>
      </c>
      <c r="N15" s="1307">
        <f t="shared" si="0"/>
        <v>37</v>
      </c>
      <c r="O15" s="949">
        <v>2</v>
      </c>
      <c r="P15" s="948">
        <v>0</v>
      </c>
      <c r="Q15" s="949">
        <v>0</v>
      </c>
      <c r="R15" s="947">
        <v>0</v>
      </c>
      <c r="S15" s="947">
        <v>0</v>
      </c>
      <c r="T15" s="947">
        <v>0</v>
      </c>
      <c r="U15" s="947">
        <v>0</v>
      </c>
      <c r="V15" s="947">
        <v>0</v>
      </c>
      <c r="W15" s="947">
        <v>0</v>
      </c>
      <c r="X15" s="948">
        <v>0</v>
      </c>
      <c r="Y15" s="1307">
        <f t="shared" si="1"/>
        <v>2</v>
      </c>
      <c r="Z15" s="949">
        <v>3</v>
      </c>
      <c r="AA15" s="947">
        <v>1</v>
      </c>
      <c r="AB15" s="948">
        <v>1</v>
      </c>
      <c r="AC15" s="949">
        <v>1</v>
      </c>
      <c r="AD15" s="947">
        <v>3</v>
      </c>
      <c r="AE15" s="948">
        <v>1</v>
      </c>
      <c r="AF15" s="949">
        <v>0</v>
      </c>
      <c r="AG15" s="947">
        <v>0</v>
      </c>
      <c r="AH15" s="960">
        <v>0</v>
      </c>
      <c r="AI15" s="950">
        <v>1</v>
      </c>
      <c r="AJ15" s="951">
        <v>0</v>
      </c>
      <c r="AK15" s="949">
        <v>0</v>
      </c>
      <c r="AL15" s="947">
        <v>2</v>
      </c>
      <c r="AM15" s="952">
        <v>0</v>
      </c>
      <c r="AN15" s="733" t="s">
        <v>748</v>
      </c>
    </row>
    <row r="16" spans="1:40" s="706" customFormat="1" ht="17.25" customHeight="1">
      <c r="A16" s="742"/>
      <c r="B16" s="732" t="s">
        <v>749</v>
      </c>
      <c r="C16" s="946">
        <v>1</v>
      </c>
      <c r="D16" s="947">
        <v>0</v>
      </c>
      <c r="E16" s="947">
        <v>1</v>
      </c>
      <c r="F16" s="947">
        <v>0</v>
      </c>
      <c r="G16" s="947">
        <v>0</v>
      </c>
      <c r="H16" s="947">
        <v>18</v>
      </c>
      <c r="I16" s="947">
        <v>0</v>
      </c>
      <c r="J16" s="947">
        <v>1</v>
      </c>
      <c r="K16" s="947">
        <v>1</v>
      </c>
      <c r="L16" s="947">
        <v>0</v>
      </c>
      <c r="M16" s="948">
        <v>3</v>
      </c>
      <c r="N16" s="1307">
        <f t="shared" si="0"/>
        <v>25</v>
      </c>
      <c r="O16" s="949">
        <v>1</v>
      </c>
      <c r="P16" s="948">
        <v>0</v>
      </c>
      <c r="Q16" s="949">
        <v>0</v>
      </c>
      <c r="R16" s="947">
        <v>0</v>
      </c>
      <c r="S16" s="947">
        <v>0</v>
      </c>
      <c r="T16" s="947">
        <v>0</v>
      </c>
      <c r="U16" s="947">
        <v>0</v>
      </c>
      <c r="V16" s="947">
        <v>0</v>
      </c>
      <c r="W16" s="947">
        <v>0</v>
      </c>
      <c r="X16" s="948">
        <v>0</v>
      </c>
      <c r="Y16" s="1307">
        <f t="shared" si="1"/>
        <v>1</v>
      </c>
      <c r="Z16" s="949">
        <v>3</v>
      </c>
      <c r="AA16" s="947">
        <v>1</v>
      </c>
      <c r="AB16" s="948">
        <v>1</v>
      </c>
      <c r="AC16" s="949">
        <v>1</v>
      </c>
      <c r="AD16" s="947">
        <v>3</v>
      </c>
      <c r="AE16" s="948">
        <v>1</v>
      </c>
      <c r="AF16" s="949">
        <v>0</v>
      </c>
      <c r="AG16" s="947">
        <v>0</v>
      </c>
      <c r="AH16" s="960">
        <v>1</v>
      </c>
      <c r="AI16" s="950">
        <v>2</v>
      </c>
      <c r="AJ16" s="951">
        <v>0</v>
      </c>
      <c r="AK16" s="949">
        <v>1</v>
      </c>
      <c r="AL16" s="947">
        <v>0</v>
      </c>
      <c r="AM16" s="952">
        <v>0</v>
      </c>
      <c r="AN16" s="733" t="s">
        <v>749</v>
      </c>
    </row>
    <row r="17" spans="1:40" s="706" customFormat="1" ht="17.25" customHeight="1">
      <c r="A17" s="742"/>
      <c r="B17" s="732" t="s">
        <v>513</v>
      </c>
      <c r="C17" s="946">
        <v>1</v>
      </c>
      <c r="D17" s="947">
        <v>0</v>
      </c>
      <c r="E17" s="947">
        <v>1</v>
      </c>
      <c r="F17" s="947">
        <v>0</v>
      </c>
      <c r="G17" s="947">
        <v>1</v>
      </c>
      <c r="H17" s="947">
        <v>8</v>
      </c>
      <c r="I17" s="947">
        <v>0</v>
      </c>
      <c r="J17" s="947">
        <v>1</v>
      </c>
      <c r="K17" s="947">
        <v>0</v>
      </c>
      <c r="L17" s="947">
        <v>0</v>
      </c>
      <c r="M17" s="948">
        <v>1</v>
      </c>
      <c r="N17" s="1307">
        <f t="shared" si="0"/>
        <v>13</v>
      </c>
      <c r="O17" s="949">
        <v>0</v>
      </c>
      <c r="P17" s="948">
        <v>0</v>
      </c>
      <c r="Q17" s="949">
        <v>0</v>
      </c>
      <c r="R17" s="947">
        <v>0</v>
      </c>
      <c r="S17" s="947">
        <v>0</v>
      </c>
      <c r="T17" s="947">
        <v>0</v>
      </c>
      <c r="U17" s="947">
        <v>0</v>
      </c>
      <c r="V17" s="947">
        <v>0</v>
      </c>
      <c r="W17" s="947">
        <v>0</v>
      </c>
      <c r="X17" s="948">
        <v>0</v>
      </c>
      <c r="Y17" s="1307">
        <f t="shared" si="1"/>
        <v>0</v>
      </c>
      <c r="Z17" s="949">
        <v>3</v>
      </c>
      <c r="AA17" s="947">
        <v>1</v>
      </c>
      <c r="AB17" s="948">
        <v>1</v>
      </c>
      <c r="AC17" s="949">
        <v>1</v>
      </c>
      <c r="AD17" s="947">
        <v>3</v>
      </c>
      <c r="AE17" s="948">
        <v>1</v>
      </c>
      <c r="AF17" s="949">
        <v>0</v>
      </c>
      <c r="AG17" s="947">
        <v>0</v>
      </c>
      <c r="AH17" s="960">
        <v>0</v>
      </c>
      <c r="AI17" s="950">
        <v>1</v>
      </c>
      <c r="AJ17" s="951">
        <v>0</v>
      </c>
      <c r="AK17" s="949">
        <v>0</v>
      </c>
      <c r="AL17" s="947">
        <v>0</v>
      </c>
      <c r="AM17" s="952">
        <v>0</v>
      </c>
      <c r="AN17" s="733" t="s">
        <v>513</v>
      </c>
    </row>
    <row r="18" spans="1:40" s="706" customFormat="1" ht="17.25" customHeight="1">
      <c r="A18" s="742"/>
      <c r="B18" s="732" t="s">
        <v>510</v>
      </c>
      <c r="C18" s="946">
        <v>1</v>
      </c>
      <c r="D18" s="947">
        <v>1</v>
      </c>
      <c r="E18" s="947">
        <v>1</v>
      </c>
      <c r="F18" s="947">
        <v>1</v>
      </c>
      <c r="G18" s="947">
        <v>1</v>
      </c>
      <c r="H18" s="947">
        <v>35</v>
      </c>
      <c r="I18" s="947">
        <v>0</v>
      </c>
      <c r="J18" s="947">
        <v>1</v>
      </c>
      <c r="K18" s="947">
        <v>0</v>
      </c>
      <c r="L18" s="947">
        <v>0</v>
      </c>
      <c r="M18" s="948">
        <v>6</v>
      </c>
      <c r="N18" s="1307">
        <f t="shared" si="0"/>
        <v>47</v>
      </c>
      <c r="O18" s="949">
        <v>2</v>
      </c>
      <c r="P18" s="948">
        <v>0</v>
      </c>
      <c r="Q18" s="949">
        <v>0</v>
      </c>
      <c r="R18" s="947">
        <v>0</v>
      </c>
      <c r="S18" s="947">
        <v>0</v>
      </c>
      <c r="T18" s="947">
        <v>0</v>
      </c>
      <c r="U18" s="947">
        <v>0</v>
      </c>
      <c r="V18" s="947">
        <v>0</v>
      </c>
      <c r="W18" s="947">
        <v>0</v>
      </c>
      <c r="X18" s="948">
        <v>0</v>
      </c>
      <c r="Y18" s="1307">
        <f t="shared" si="1"/>
        <v>2</v>
      </c>
      <c r="Z18" s="949">
        <v>3</v>
      </c>
      <c r="AA18" s="947">
        <v>1</v>
      </c>
      <c r="AB18" s="948">
        <v>1</v>
      </c>
      <c r="AC18" s="949">
        <v>1</v>
      </c>
      <c r="AD18" s="947">
        <v>3</v>
      </c>
      <c r="AE18" s="948">
        <v>1</v>
      </c>
      <c r="AF18" s="949">
        <v>0</v>
      </c>
      <c r="AG18" s="947">
        <v>1</v>
      </c>
      <c r="AH18" s="960">
        <v>0</v>
      </c>
      <c r="AI18" s="950">
        <v>1</v>
      </c>
      <c r="AJ18" s="951">
        <v>0</v>
      </c>
      <c r="AK18" s="949">
        <v>0</v>
      </c>
      <c r="AL18" s="947">
        <v>1</v>
      </c>
      <c r="AM18" s="952">
        <v>0</v>
      </c>
      <c r="AN18" s="733" t="s">
        <v>510</v>
      </c>
    </row>
    <row r="19" spans="1:40" s="706" customFormat="1" ht="17.25" customHeight="1">
      <c r="A19" s="742"/>
      <c r="B19" s="732" t="s">
        <v>750</v>
      </c>
      <c r="C19" s="946">
        <v>1</v>
      </c>
      <c r="D19" s="947">
        <v>0</v>
      </c>
      <c r="E19" s="947">
        <v>1</v>
      </c>
      <c r="F19" s="947">
        <v>0</v>
      </c>
      <c r="G19" s="947">
        <v>1</v>
      </c>
      <c r="H19" s="947">
        <v>17</v>
      </c>
      <c r="I19" s="947">
        <v>0</v>
      </c>
      <c r="J19" s="947">
        <v>1</v>
      </c>
      <c r="K19" s="947">
        <v>0</v>
      </c>
      <c r="L19" s="947">
        <v>1</v>
      </c>
      <c r="M19" s="948">
        <v>1</v>
      </c>
      <c r="N19" s="1307">
        <f t="shared" si="0"/>
        <v>23</v>
      </c>
      <c r="O19" s="949">
        <v>1</v>
      </c>
      <c r="P19" s="948">
        <v>0</v>
      </c>
      <c r="Q19" s="949">
        <v>0</v>
      </c>
      <c r="R19" s="947">
        <v>0</v>
      </c>
      <c r="S19" s="947">
        <v>0</v>
      </c>
      <c r="T19" s="947">
        <v>0</v>
      </c>
      <c r="U19" s="947">
        <v>0</v>
      </c>
      <c r="V19" s="947">
        <v>0</v>
      </c>
      <c r="W19" s="947">
        <v>0</v>
      </c>
      <c r="X19" s="948">
        <v>0</v>
      </c>
      <c r="Y19" s="1307">
        <f t="shared" si="1"/>
        <v>1</v>
      </c>
      <c r="Z19" s="949">
        <v>3</v>
      </c>
      <c r="AA19" s="947">
        <v>1</v>
      </c>
      <c r="AB19" s="948">
        <v>1</v>
      </c>
      <c r="AC19" s="949">
        <v>1</v>
      </c>
      <c r="AD19" s="947">
        <v>3</v>
      </c>
      <c r="AE19" s="948">
        <v>1</v>
      </c>
      <c r="AF19" s="949">
        <v>0</v>
      </c>
      <c r="AG19" s="947">
        <v>0</v>
      </c>
      <c r="AH19" s="960">
        <v>0</v>
      </c>
      <c r="AI19" s="950">
        <v>0</v>
      </c>
      <c r="AJ19" s="951">
        <v>0</v>
      </c>
      <c r="AK19" s="949">
        <v>0</v>
      </c>
      <c r="AL19" s="947">
        <v>1</v>
      </c>
      <c r="AM19" s="952">
        <v>0</v>
      </c>
      <c r="AN19" s="733" t="s">
        <v>750</v>
      </c>
    </row>
    <row r="20" spans="1:40" s="706" customFormat="1" ht="17.25" customHeight="1">
      <c r="A20" s="742"/>
      <c r="B20" s="732" t="s">
        <v>803</v>
      </c>
      <c r="C20" s="946">
        <v>1</v>
      </c>
      <c r="D20" s="947">
        <v>0</v>
      </c>
      <c r="E20" s="947">
        <v>1</v>
      </c>
      <c r="F20" s="947">
        <v>0</v>
      </c>
      <c r="G20" s="947">
        <v>1</v>
      </c>
      <c r="H20" s="947">
        <v>20</v>
      </c>
      <c r="I20" s="947">
        <v>0</v>
      </c>
      <c r="J20" s="947">
        <v>1</v>
      </c>
      <c r="K20" s="947">
        <v>0</v>
      </c>
      <c r="L20" s="947">
        <v>0</v>
      </c>
      <c r="M20" s="948">
        <v>1</v>
      </c>
      <c r="N20" s="1307">
        <f t="shared" si="0"/>
        <v>25</v>
      </c>
      <c r="O20" s="949">
        <v>2</v>
      </c>
      <c r="P20" s="948">
        <v>0</v>
      </c>
      <c r="Q20" s="949">
        <v>0</v>
      </c>
      <c r="R20" s="947">
        <v>0</v>
      </c>
      <c r="S20" s="947">
        <v>0</v>
      </c>
      <c r="T20" s="947">
        <v>0</v>
      </c>
      <c r="U20" s="947">
        <v>0</v>
      </c>
      <c r="V20" s="947">
        <v>0</v>
      </c>
      <c r="W20" s="947">
        <v>1</v>
      </c>
      <c r="X20" s="948">
        <v>0</v>
      </c>
      <c r="Y20" s="1307">
        <f t="shared" si="1"/>
        <v>3</v>
      </c>
      <c r="Z20" s="949">
        <v>3</v>
      </c>
      <c r="AA20" s="947">
        <v>1</v>
      </c>
      <c r="AB20" s="948">
        <v>1</v>
      </c>
      <c r="AC20" s="949">
        <v>1</v>
      </c>
      <c r="AD20" s="947">
        <v>3</v>
      </c>
      <c r="AE20" s="948">
        <v>1</v>
      </c>
      <c r="AF20" s="949">
        <v>0</v>
      </c>
      <c r="AG20" s="947">
        <v>0</v>
      </c>
      <c r="AH20" s="960">
        <v>0</v>
      </c>
      <c r="AI20" s="950">
        <v>1</v>
      </c>
      <c r="AJ20" s="951">
        <v>0</v>
      </c>
      <c r="AK20" s="949">
        <v>0</v>
      </c>
      <c r="AL20" s="947">
        <v>0</v>
      </c>
      <c r="AM20" s="952">
        <v>0</v>
      </c>
      <c r="AN20" s="733" t="s">
        <v>803</v>
      </c>
    </row>
    <row r="21" spans="1:40" s="706" customFormat="1" ht="17.25" customHeight="1">
      <c r="A21" s="742"/>
      <c r="B21" s="732" t="s">
        <v>523</v>
      </c>
      <c r="C21" s="946">
        <v>1</v>
      </c>
      <c r="D21" s="947">
        <v>0</v>
      </c>
      <c r="E21" s="947">
        <v>1</v>
      </c>
      <c r="F21" s="947">
        <v>0</v>
      </c>
      <c r="G21" s="947">
        <v>1</v>
      </c>
      <c r="H21" s="947">
        <v>17</v>
      </c>
      <c r="I21" s="947">
        <v>0</v>
      </c>
      <c r="J21" s="947">
        <v>1</v>
      </c>
      <c r="K21" s="947">
        <v>0</v>
      </c>
      <c r="L21" s="947">
        <v>0</v>
      </c>
      <c r="M21" s="948">
        <v>3</v>
      </c>
      <c r="N21" s="1307">
        <f t="shared" si="0"/>
        <v>24</v>
      </c>
      <c r="O21" s="949">
        <v>2</v>
      </c>
      <c r="P21" s="948">
        <v>0</v>
      </c>
      <c r="Q21" s="949">
        <v>0</v>
      </c>
      <c r="R21" s="947">
        <v>0</v>
      </c>
      <c r="S21" s="947">
        <v>0</v>
      </c>
      <c r="T21" s="947">
        <v>0</v>
      </c>
      <c r="U21" s="947">
        <v>0</v>
      </c>
      <c r="V21" s="947">
        <v>0</v>
      </c>
      <c r="W21" s="947">
        <v>0</v>
      </c>
      <c r="X21" s="948">
        <v>0</v>
      </c>
      <c r="Y21" s="1307">
        <f t="shared" si="1"/>
        <v>2</v>
      </c>
      <c r="Z21" s="949">
        <v>3</v>
      </c>
      <c r="AA21" s="947">
        <v>1</v>
      </c>
      <c r="AB21" s="948">
        <v>1</v>
      </c>
      <c r="AC21" s="949">
        <v>1</v>
      </c>
      <c r="AD21" s="947">
        <v>3</v>
      </c>
      <c r="AE21" s="948">
        <v>1</v>
      </c>
      <c r="AF21" s="949">
        <v>0</v>
      </c>
      <c r="AG21" s="947">
        <v>0</v>
      </c>
      <c r="AH21" s="960">
        <v>0</v>
      </c>
      <c r="AI21" s="950">
        <v>1</v>
      </c>
      <c r="AJ21" s="951">
        <v>0</v>
      </c>
      <c r="AK21" s="949">
        <v>0</v>
      </c>
      <c r="AL21" s="947">
        <v>0</v>
      </c>
      <c r="AM21" s="952">
        <v>0</v>
      </c>
      <c r="AN21" s="733" t="s">
        <v>523</v>
      </c>
    </row>
    <row r="22" spans="1:40" s="706" customFormat="1" ht="17.25" customHeight="1">
      <c r="A22" s="742"/>
      <c r="B22" s="732" t="s">
        <v>524</v>
      </c>
      <c r="C22" s="946">
        <v>1</v>
      </c>
      <c r="D22" s="947">
        <v>0</v>
      </c>
      <c r="E22" s="947">
        <v>1</v>
      </c>
      <c r="F22" s="947">
        <v>0</v>
      </c>
      <c r="G22" s="947">
        <v>2</v>
      </c>
      <c r="H22" s="947">
        <v>14</v>
      </c>
      <c r="I22" s="947">
        <v>0</v>
      </c>
      <c r="J22" s="947">
        <v>1</v>
      </c>
      <c r="K22" s="947">
        <v>0</v>
      </c>
      <c r="L22" s="947">
        <v>0</v>
      </c>
      <c r="M22" s="948">
        <v>1</v>
      </c>
      <c r="N22" s="1307">
        <f t="shared" si="0"/>
        <v>20</v>
      </c>
      <c r="O22" s="949">
        <v>1</v>
      </c>
      <c r="P22" s="948">
        <v>0</v>
      </c>
      <c r="Q22" s="949">
        <v>0</v>
      </c>
      <c r="R22" s="947">
        <v>0</v>
      </c>
      <c r="S22" s="947">
        <v>0</v>
      </c>
      <c r="T22" s="947">
        <v>0</v>
      </c>
      <c r="U22" s="947">
        <v>0</v>
      </c>
      <c r="V22" s="947">
        <v>0</v>
      </c>
      <c r="W22" s="947">
        <v>1</v>
      </c>
      <c r="X22" s="948">
        <v>0</v>
      </c>
      <c r="Y22" s="1307">
        <f t="shared" si="1"/>
        <v>2</v>
      </c>
      <c r="Z22" s="949">
        <v>3</v>
      </c>
      <c r="AA22" s="947">
        <v>1</v>
      </c>
      <c r="AB22" s="948">
        <v>1</v>
      </c>
      <c r="AC22" s="949">
        <v>1</v>
      </c>
      <c r="AD22" s="947">
        <v>3</v>
      </c>
      <c r="AE22" s="948">
        <v>1</v>
      </c>
      <c r="AF22" s="949">
        <v>0</v>
      </c>
      <c r="AG22" s="947">
        <v>0</v>
      </c>
      <c r="AH22" s="960">
        <v>0</v>
      </c>
      <c r="AI22" s="950">
        <v>0</v>
      </c>
      <c r="AJ22" s="951">
        <v>0</v>
      </c>
      <c r="AK22" s="949">
        <v>0</v>
      </c>
      <c r="AL22" s="947">
        <v>0</v>
      </c>
      <c r="AM22" s="952">
        <v>0</v>
      </c>
      <c r="AN22" s="733" t="s">
        <v>524</v>
      </c>
    </row>
    <row r="23" spans="1:40" s="706" customFormat="1" ht="17.25" customHeight="1">
      <c r="A23" s="742"/>
      <c r="B23" s="732" t="s">
        <v>804</v>
      </c>
      <c r="C23" s="946">
        <v>1</v>
      </c>
      <c r="D23" s="947">
        <v>0</v>
      </c>
      <c r="E23" s="947">
        <v>1</v>
      </c>
      <c r="F23" s="947">
        <v>1</v>
      </c>
      <c r="G23" s="947">
        <v>1</v>
      </c>
      <c r="H23" s="947">
        <v>35</v>
      </c>
      <c r="I23" s="947">
        <v>0</v>
      </c>
      <c r="J23" s="947">
        <v>2</v>
      </c>
      <c r="K23" s="947">
        <v>0</v>
      </c>
      <c r="L23" s="947">
        <v>0</v>
      </c>
      <c r="M23" s="948">
        <v>3</v>
      </c>
      <c r="N23" s="1307">
        <f t="shared" si="0"/>
        <v>44</v>
      </c>
      <c r="O23" s="949">
        <v>2</v>
      </c>
      <c r="P23" s="948">
        <v>0</v>
      </c>
      <c r="Q23" s="949">
        <v>0</v>
      </c>
      <c r="R23" s="947">
        <v>0</v>
      </c>
      <c r="S23" s="947">
        <v>0</v>
      </c>
      <c r="T23" s="947">
        <v>0</v>
      </c>
      <c r="U23" s="947">
        <v>0</v>
      </c>
      <c r="V23" s="947">
        <v>0</v>
      </c>
      <c r="W23" s="947">
        <v>1</v>
      </c>
      <c r="X23" s="948">
        <v>0</v>
      </c>
      <c r="Y23" s="1307">
        <f t="shared" si="1"/>
        <v>3</v>
      </c>
      <c r="Z23" s="949">
        <v>3</v>
      </c>
      <c r="AA23" s="947">
        <v>1</v>
      </c>
      <c r="AB23" s="948">
        <v>1</v>
      </c>
      <c r="AC23" s="949">
        <v>1</v>
      </c>
      <c r="AD23" s="947">
        <v>3</v>
      </c>
      <c r="AE23" s="948">
        <v>1</v>
      </c>
      <c r="AF23" s="949">
        <v>0</v>
      </c>
      <c r="AG23" s="947">
        <v>0</v>
      </c>
      <c r="AH23" s="960">
        <v>1</v>
      </c>
      <c r="AI23" s="950">
        <v>0</v>
      </c>
      <c r="AJ23" s="951">
        <v>0</v>
      </c>
      <c r="AK23" s="949">
        <v>0</v>
      </c>
      <c r="AL23" s="947">
        <v>1</v>
      </c>
      <c r="AM23" s="952">
        <v>0</v>
      </c>
      <c r="AN23" s="733" t="s">
        <v>804</v>
      </c>
    </row>
    <row r="24" spans="1:40" s="706" customFormat="1" ht="17.25" customHeight="1">
      <c r="A24" s="742"/>
      <c r="B24" s="732" t="s">
        <v>527</v>
      </c>
      <c r="C24" s="946">
        <v>1</v>
      </c>
      <c r="D24" s="947">
        <v>0</v>
      </c>
      <c r="E24" s="947">
        <v>1</v>
      </c>
      <c r="F24" s="947">
        <v>0</v>
      </c>
      <c r="G24" s="947">
        <v>1</v>
      </c>
      <c r="H24" s="947">
        <v>7</v>
      </c>
      <c r="I24" s="947">
        <v>0</v>
      </c>
      <c r="J24" s="947">
        <v>1</v>
      </c>
      <c r="K24" s="947">
        <v>0</v>
      </c>
      <c r="L24" s="947">
        <v>0</v>
      </c>
      <c r="M24" s="948">
        <v>0</v>
      </c>
      <c r="N24" s="1307">
        <f t="shared" si="0"/>
        <v>11</v>
      </c>
      <c r="O24" s="949">
        <v>1</v>
      </c>
      <c r="P24" s="948">
        <v>0</v>
      </c>
      <c r="Q24" s="949">
        <v>0</v>
      </c>
      <c r="R24" s="947">
        <v>0</v>
      </c>
      <c r="S24" s="947">
        <v>0</v>
      </c>
      <c r="T24" s="947">
        <v>0</v>
      </c>
      <c r="U24" s="947">
        <v>0</v>
      </c>
      <c r="V24" s="947">
        <v>0</v>
      </c>
      <c r="W24" s="947">
        <v>0</v>
      </c>
      <c r="X24" s="948">
        <v>0</v>
      </c>
      <c r="Y24" s="1307">
        <f t="shared" si="1"/>
        <v>1</v>
      </c>
      <c r="Z24" s="949">
        <v>3</v>
      </c>
      <c r="AA24" s="947">
        <v>1</v>
      </c>
      <c r="AB24" s="948">
        <v>1</v>
      </c>
      <c r="AC24" s="949">
        <v>1</v>
      </c>
      <c r="AD24" s="947">
        <v>3</v>
      </c>
      <c r="AE24" s="948">
        <v>1</v>
      </c>
      <c r="AF24" s="949">
        <v>0</v>
      </c>
      <c r="AG24" s="947">
        <v>0</v>
      </c>
      <c r="AH24" s="960">
        <v>0</v>
      </c>
      <c r="AI24" s="950">
        <v>0</v>
      </c>
      <c r="AJ24" s="951">
        <v>0</v>
      </c>
      <c r="AK24" s="949">
        <v>0</v>
      </c>
      <c r="AL24" s="947">
        <v>0</v>
      </c>
      <c r="AM24" s="952">
        <v>0</v>
      </c>
      <c r="AN24" s="733" t="s">
        <v>527</v>
      </c>
    </row>
    <row r="25" spans="1:40" s="706" customFormat="1" ht="17.25" customHeight="1">
      <c r="A25" s="742"/>
      <c r="B25" s="732" t="s">
        <v>529</v>
      </c>
      <c r="C25" s="946">
        <v>1</v>
      </c>
      <c r="D25" s="947">
        <v>0</v>
      </c>
      <c r="E25" s="947">
        <v>1</v>
      </c>
      <c r="F25" s="947">
        <v>0</v>
      </c>
      <c r="G25" s="947">
        <v>1</v>
      </c>
      <c r="H25" s="947">
        <v>6</v>
      </c>
      <c r="I25" s="947">
        <v>0</v>
      </c>
      <c r="J25" s="947">
        <v>1</v>
      </c>
      <c r="K25" s="947">
        <v>0</v>
      </c>
      <c r="L25" s="947">
        <v>1</v>
      </c>
      <c r="M25" s="948">
        <v>0</v>
      </c>
      <c r="N25" s="1307">
        <f t="shared" si="0"/>
        <v>11</v>
      </c>
      <c r="O25" s="949">
        <v>1</v>
      </c>
      <c r="P25" s="948">
        <v>0</v>
      </c>
      <c r="Q25" s="949">
        <v>0</v>
      </c>
      <c r="R25" s="947">
        <v>0</v>
      </c>
      <c r="S25" s="947">
        <v>0</v>
      </c>
      <c r="T25" s="947">
        <v>0</v>
      </c>
      <c r="U25" s="947">
        <v>0</v>
      </c>
      <c r="V25" s="947">
        <v>0</v>
      </c>
      <c r="W25" s="947">
        <v>0</v>
      </c>
      <c r="X25" s="948">
        <v>0</v>
      </c>
      <c r="Y25" s="1307">
        <f t="shared" si="1"/>
        <v>1</v>
      </c>
      <c r="Z25" s="949">
        <v>3</v>
      </c>
      <c r="AA25" s="947">
        <v>1</v>
      </c>
      <c r="AB25" s="948">
        <v>1</v>
      </c>
      <c r="AC25" s="949">
        <v>1</v>
      </c>
      <c r="AD25" s="947">
        <v>1</v>
      </c>
      <c r="AE25" s="948">
        <v>1</v>
      </c>
      <c r="AF25" s="949">
        <v>0</v>
      </c>
      <c r="AG25" s="947">
        <v>0</v>
      </c>
      <c r="AH25" s="960">
        <v>0</v>
      </c>
      <c r="AI25" s="950">
        <v>0</v>
      </c>
      <c r="AJ25" s="951">
        <v>0</v>
      </c>
      <c r="AK25" s="949">
        <v>0</v>
      </c>
      <c r="AL25" s="947">
        <v>0</v>
      </c>
      <c r="AM25" s="952">
        <v>0</v>
      </c>
      <c r="AN25" s="733" t="s">
        <v>529</v>
      </c>
    </row>
    <row r="26" spans="1:40" s="706" customFormat="1" ht="17.25" customHeight="1">
      <c r="A26" s="742"/>
      <c r="B26" s="732" t="s">
        <v>530</v>
      </c>
      <c r="C26" s="946">
        <v>1</v>
      </c>
      <c r="D26" s="947">
        <v>0</v>
      </c>
      <c r="E26" s="947">
        <v>1</v>
      </c>
      <c r="F26" s="947">
        <v>0</v>
      </c>
      <c r="G26" s="947">
        <v>1</v>
      </c>
      <c r="H26" s="947">
        <v>8</v>
      </c>
      <c r="I26" s="947">
        <v>0</v>
      </c>
      <c r="J26" s="947">
        <v>1</v>
      </c>
      <c r="K26" s="947">
        <v>0</v>
      </c>
      <c r="L26" s="947">
        <v>0</v>
      </c>
      <c r="M26" s="948">
        <v>0</v>
      </c>
      <c r="N26" s="1307">
        <f t="shared" si="0"/>
        <v>12</v>
      </c>
      <c r="O26" s="949">
        <v>1</v>
      </c>
      <c r="P26" s="948">
        <v>0</v>
      </c>
      <c r="Q26" s="949">
        <v>0</v>
      </c>
      <c r="R26" s="947">
        <v>0</v>
      </c>
      <c r="S26" s="947">
        <v>0</v>
      </c>
      <c r="T26" s="947">
        <v>0</v>
      </c>
      <c r="U26" s="947">
        <v>0</v>
      </c>
      <c r="V26" s="947">
        <v>0</v>
      </c>
      <c r="W26" s="947">
        <v>0</v>
      </c>
      <c r="X26" s="948">
        <v>0</v>
      </c>
      <c r="Y26" s="1307">
        <f t="shared" si="1"/>
        <v>1</v>
      </c>
      <c r="Z26" s="949">
        <v>3</v>
      </c>
      <c r="AA26" s="947">
        <v>1</v>
      </c>
      <c r="AB26" s="948">
        <v>1</v>
      </c>
      <c r="AC26" s="949">
        <v>1</v>
      </c>
      <c r="AD26" s="947">
        <v>3</v>
      </c>
      <c r="AE26" s="948">
        <v>1</v>
      </c>
      <c r="AF26" s="949">
        <v>0</v>
      </c>
      <c r="AG26" s="947">
        <v>0</v>
      </c>
      <c r="AH26" s="960">
        <v>0</v>
      </c>
      <c r="AI26" s="950">
        <v>0</v>
      </c>
      <c r="AJ26" s="951">
        <v>0</v>
      </c>
      <c r="AK26" s="949">
        <v>1</v>
      </c>
      <c r="AL26" s="947">
        <v>0</v>
      </c>
      <c r="AM26" s="952">
        <v>0</v>
      </c>
      <c r="AN26" s="733" t="s">
        <v>530</v>
      </c>
    </row>
    <row r="27" spans="1:40" s="706" customFormat="1" ht="17.25" customHeight="1">
      <c r="A27" s="743"/>
      <c r="B27" s="737" t="s">
        <v>532</v>
      </c>
      <c r="C27" s="953">
        <v>1</v>
      </c>
      <c r="D27" s="954">
        <v>0</v>
      </c>
      <c r="E27" s="954">
        <v>1</v>
      </c>
      <c r="F27" s="954">
        <v>0</v>
      </c>
      <c r="G27" s="954">
        <v>1</v>
      </c>
      <c r="H27" s="954">
        <v>6</v>
      </c>
      <c r="I27" s="954">
        <v>0</v>
      </c>
      <c r="J27" s="954">
        <v>1</v>
      </c>
      <c r="K27" s="954">
        <v>0</v>
      </c>
      <c r="L27" s="954">
        <v>0</v>
      </c>
      <c r="M27" s="955">
        <v>1</v>
      </c>
      <c r="N27" s="1312">
        <f t="shared" si="0"/>
        <v>11</v>
      </c>
      <c r="O27" s="956">
        <v>1</v>
      </c>
      <c r="P27" s="955">
        <v>0</v>
      </c>
      <c r="Q27" s="956">
        <v>0</v>
      </c>
      <c r="R27" s="954">
        <v>0</v>
      </c>
      <c r="S27" s="954">
        <v>0</v>
      </c>
      <c r="T27" s="954">
        <v>0</v>
      </c>
      <c r="U27" s="954">
        <v>0</v>
      </c>
      <c r="V27" s="954">
        <v>0</v>
      </c>
      <c r="W27" s="954">
        <v>0</v>
      </c>
      <c r="X27" s="955">
        <v>0</v>
      </c>
      <c r="Y27" s="1312">
        <f t="shared" si="1"/>
        <v>1</v>
      </c>
      <c r="Z27" s="956">
        <v>3</v>
      </c>
      <c r="AA27" s="954">
        <v>1</v>
      </c>
      <c r="AB27" s="955">
        <v>1</v>
      </c>
      <c r="AC27" s="956">
        <v>1</v>
      </c>
      <c r="AD27" s="954">
        <v>3</v>
      </c>
      <c r="AE27" s="955">
        <v>1</v>
      </c>
      <c r="AF27" s="956">
        <v>0</v>
      </c>
      <c r="AG27" s="954">
        <v>0</v>
      </c>
      <c r="AH27" s="961">
        <v>0</v>
      </c>
      <c r="AI27" s="957">
        <v>0</v>
      </c>
      <c r="AJ27" s="958">
        <v>0</v>
      </c>
      <c r="AK27" s="956">
        <v>0</v>
      </c>
      <c r="AL27" s="954">
        <v>0</v>
      </c>
      <c r="AM27" s="959">
        <v>0</v>
      </c>
      <c r="AN27" s="738" t="s">
        <v>532</v>
      </c>
    </row>
    <row r="28" spans="1:40" s="706" customFormat="1" ht="17.25" customHeight="1" thickBot="1">
      <c r="A28" s="739" t="s">
        <v>533</v>
      </c>
      <c r="B28" s="740"/>
      <c r="C28" s="1314">
        <f>SUM(C10:C27)</f>
        <v>18</v>
      </c>
      <c r="D28" s="1315">
        <f t="shared" ref="D28:AM28" si="3">SUM(D10:D27)</f>
        <v>2</v>
      </c>
      <c r="E28" s="1315">
        <f t="shared" si="3"/>
        <v>18</v>
      </c>
      <c r="F28" s="1315">
        <f t="shared" si="3"/>
        <v>6</v>
      </c>
      <c r="G28" s="1315">
        <f t="shared" si="3"/>
        <v>17</v>
      </c>
      <c r="H28" s="1315">
        <f t="shared" si="3"/>
        <v>365</v>
      </c>
      <c r="I28" s="1315">
        <f t="shared" si="3"/>
        <v>0</v>
      </c>
      <c r="J28" s="1315">
        <f t="shared" si="3"/>
        <v>20</v>
      </c>
      <c r="K28" s="1315">
        <f t="shared" si="3"/>
        <v>1</v>
      </c>
      <c r="L28" s="1315">
        <f t="shared" si="3"/>
        <v>2</v>
      </c>
      <c r="M28" s="1316">
        <f t="shared" si="3"/>
        <v>35</v>
      </c>
      <c r="N28" s="1317">
        <f t="shared" si="0"/>
        <v>484</v>
      </c>
      <c r="O28" s="1318">
        <f t="shared" si="3"/>
        <v>27</v>
      </c>
      <c r="P28" s="1316">
        <f t="shared" si="3"/>
        <v>0</v>
      </c>
      <c r="Q28" s="1318">
        <f t="shared" si="3"/>
        <v>0</v>
      </c>
      <c r="R28" s="1315">
        <f t="shared" si="3"/>
        <v>1</v>
      </c>
      <c r="S28" s="1315">
        <f t="shared" si="3"/>
        <v>2</v>
      </c>
      <c r="T28" s="1315">
        <f t="shared" si="3"/>
        <v>0</v>
      </c>
      <c r="U28" s="1315">
        <f t="shared" si="3"/>
        <v>0</v>
      </c>
      <c r="V28" s="1315">
        <f t="shared" si="3"/>
        <v>0</v>
      </c>
      <c r="W28" s="1315">
        <f t="shared" si="3"/>
        <v>5</v>
      </c>
      <c r="X28" s="1316">
        <f t="shared" si="3"/>
        <v>0</v>
      </c>
      <c r="Y28" s="1317">
        <f t="shared" si="1"/>
        <v>35</v>
      </c>
      <c r="Z28" s="1318">
        <f t="shared" si="3"/>
        <v>54</v>
      </c>
      <c r="AA28" s="1315">
        <f t="shared" si="3"/>
        <v>18</v>
      </c>
      <c r="AB28" s="1316">
        <f t="shared" si="3"/>
        <v>18</v>
      </c>
      <c r="AC28" s="1318">
        <f t="shared" si="3"/>
        <v>18</v>
      </c>
      <c r="AD28" s="1315">
        <f t="shared" si="3"/>
        <v>52</v>
      </c>
      <c r="AE28" s="1316">
        <f t="shared" si="3"/>
        <v>18</v>
      </c>
      <c r="AF28" s="1318">
        <f t="shared" si="3"/>
        <v>0</v>
      </c>
      <c r="AG28" s="1315">
        <f t="shared" si="3"/>
        <v>1</v>
      </c>
      <c r="AH28" s="1325">
        <f t="shared" si="3"/>
        <v>2</v>
      </c>
      <c r="AI28" s="1326">
        <f t="shared" si="3"/>
        <v>9</v>
      </c>
      <c r="AJ28" s="1317">
        <f t="shared" si="3"/>
        <v>0</v>
      </c>
      <c r="AK28" s="1318">
        <f t="shared" si="3"/>
        <v>2</v>
      </c>
      <c r="AL28" s="1315">
        <f t="shared" si="3"/>
        <v>6</v>
      </c>
      <c r="AM28" s="1324">
        <f t="shared" si="3"/>
        <v>0</v>
      </c>
      <c r="AN28" s="741" t="s">
        <v>757</v>
      </c>
    </row>
    <row r="29" spans="1:40" s="706" customFormat="1" ht="17.25" customHeight="1">
      <c r="A29" s="742" t="s">
        <v>534</v>
      </c>
      <c r="B29" s="732" t="s">
        <v>758</v>
      </c>
      <c r="C29" s="946">
        <v>1</v>
      </c>
      <c r="D29" s="947">
        <v>0</v>
      </c>
      <c r="E29" s="947">
        <v>1</v>
      </c>
      <c r="F29" s="947">
        <v>1</v>
      </c>
      <c r="G29" s="947">
        <v>1</v>
      </c>
      <c r="H29" s="947">
        <v>29</v>
      </c>
      <c r="I29" s="947">
        <v>0</v>
      </c>
      <c r="J29" s="947">
        <v>2</v>
      </c>
      <c r="K29" s="947">
        <v>0</v>
      </c>
      <c r="L29" s="947">
        <v>0</v>
      </c>
      <c r="M29" s="948">
        <v>3</v>
      </c>
      <c r="N29" s="1307">
        <f t="shared" si="0"/>
        <v>38</v>
      </c>
      <c r="O29" s="949">
        <v>2</v>
      </c>
      <c r="P29" s="948">
        <v>0</v>
      </c>
      <c r="Q29" s="949">
        <v>0</v>
      </c>
      <c r="R29" s="947">
        <v>2</v>
      </c>
      <c r="S29" s="947">
        <v>1</v>
      </c>
      <c r="T29" s="947">
        <v>0</v>
      </c>
      <c r="U29" s="947">
        <v>0</v>
      </c>
      <c r="V29" s="947">
        <v>0</v>
      </c>
      <c r="W29" s="947">
        <v>1</v>
      </c>
      <c r="X29" s="948">
        <v>1</v>
      </c>
      <c r="Y29" s="1307">
        <f t="shared" si="1"/>
        <v>7</v>
      </c>
      <c r="Z29" s="949">
        <v>4</v>
      </c>
      <c r="AA29" s="947">
        <v>2</v>
      </c>
      <c r="AB29" s="948">
        <v>1</v>
      </c>
      <c r="AC29" s="949">
        <v>1</v>
      </c>
      <c r="AD29" s="947">
        <v>3</v>
      </c>
      <c r="AE29" s="948">
        <v>1</v>
      </c>
      <c r="AF29" s="949">
        <v>0</v>
      </c>
      <c r="AG29" s="947">
        <v>0</v>
      </c>
      <c r="AH29" s="960">
        <v>0</v>
      </c>
      <c r="AI29" s="950">
        <v>1</v>
      </c>
      <c r="AJ29" s="951">
        <v>0</v>
      </c>
      <c r="AK29" s="949">
        <v>1</v>
      </c>
      <c r="AL29" s="947">
        <v>0</v>
      </c>
      <c r="AM29" s="952">
        <v>0</v>
      </c>
      <c r="AN29" s="733" t="s">
        <v>758</v>
      </c>
    </row>
    <row r="30" spans="1:40" s="706" customFormat="1" ht="17.25" customHeight="1">
      <c r="A30" s="734">
        <v>19</v>
      </c>
      <c r="B30" s="732" t="s">
        <v>543</v>
      </c>
      <c r="C30" s="946">
        <v>1</v>
      </c>
      <c r="D30" s="947">
        <v>0</v>
      </c>
      <c r="E30" s="947">
        <v>1</v>
      </c>
      <c r="F30" s="947">
        <v>0</v>
      </c>
      <c r="G30" s="947">
        <v>1</v>
      </c>
      <c r="H30" s="947">
        <v>16</v>
      </c>
      <c r="I30" s="947">
        <v>0</v>
      </c>
      <c r="J30" s="947">
        <v>1</v>
      </c>
      <c r="K30" s="947">
        <v>0</v>
      </c>
      <c r="L30" s="947">
        <v>0</v>
      </c>
      <c r="M30" s="948">
        <v>1</v>
      </c>
      <c r="N30" s="1307">
        <f t="shared" si="0"/>
        <v>21</v>
      </c>
      <c r="O30" s="949">
        <v>1</v>
      </c>
      <c r="P30" s="948">
        <v>0</v>
      </c>
      <c r="Q30" s="949">
        <v>0</v>
      </c>
      <c r="R30" s="947">
        <v>1</v>
      </c>
      <c r="S30" s="947">
        <v>1</v>
      </c>
      <c r="T30" s="947">
        <v>0</v>
      </c>
      <c r="U30" s="947">
        <v>0</v>
      </c>
      <c r="V30" s="947">
        <v>0</v>
      </c>
      <c r="W30" s="947">
        <v>1</v>
      </c>
      <c r="X30" s="948">
        <v>1</v>
      </c>
      <c r="Y30" s="1307">
        <f t="shared" si="1"/>
        <v>5</v>
      </c>
      <c r="Z30" s="949">
        <v>3</v>
      </c>
      <c r="AA30" s="947">
        <v>1</v>
      </c>
      <c r="AB30" s="948">
        <v>1</v>
      </c>
      <c r="AC30" s="949">
        <v>1</v>
      </c>
      <c r="AD30" s="947">
        <v>3</v>
      </c>
      <c r="AE30" s="948">
        <v>1</v>
      </c>
      <c r="AF30" s="949">
        <v>0</v>
      </c>
      <c r="AG30" s="947">
        <v>0</v>
      </c>
      <c r="AH30" s="960">
        <v>0</v>
      </c>
      <c r="AI30" s="950">
        <v>0</v>
      </c>
      <c r="AJ30" s="951">
        <v>0</v>
      </c>
      <c r="AK30" s="949">
        <v>1</v>
      </c>
      <c r="AL30" s="947">
        <v>1</v>
      </c>
      <c r="AM30" s="952">
        <v>0</v>
      </c>
      <c r="AN30" s="733" t="s">
        <v>543</v>
      </c>
    </row>
    <row r="31" spans="1:40" s="706" customFormat="1" ht="17.25" customHeight="1">
      <c r="A31" s="684" t="s">
        <v>615</v>
      </c>
      <c r="B31" s="732" t="s">
        <v>759</v>
      </c>
      <c r="C31" s="946">
        <v>1</v>
      </c>
      <c r="D31" s="947">
        <v>0</v>
      </c>
      <c r="E31" s="947">
        <v>1</v>
      </c>
      <c r="F31" s="947">
        <v>1</v>
      </c>
      <c r="G31" s="947">
        <v>1</v>
      </c>
      <c r="H31" s="947">
        <v>27</v>
      </c>
      <c r="I31" s="947">
        <v>0</v>
      </c>
      <c r="J31" s="947">
        <v>2</v>
      </c>
      <c r="K31" s="947">
        <v>0</v>
      </c>
      <c r="L31" s="947">
        <v>0</v>
      </c>
      <c r="M31" s="948">
        <v>0</v>
      </c>
      <c r="N31" s="1307">
        <f t="shared" si="0"/>
        <v>33</v>
      </c>
      <c r="O31" s="949">
        <v>1</v>
      </c>
      <c r="P31" s="948">
        <v>0</v>
      </c>
      <c r="Q31" s="949">
        <v>0</v>
      </c>
      <c r="R31" s="947">
        <v>1</v>
      </c>
      <c r="S31" s="947">
        <v>1</v>
      </c>
      <c r="T31" s="947">
        <v>0</v>
      </c>
      <c r="U31" s="947">
        <v>0</v>
      </c>
      <c r="V31" s="947">
        <v>0</v>
      </c>
      <c r="W31" s="947">
        <v>1</v>
      </c>
      <c r="X31" s="948">
        <v>0</v>
      </c>
      <c r="Y31" s="1307">
        <f t="shared" si="1"/>
        <v>4</v>
      </c>
      <c r="Z31" s="949">
        <v>1</v>
      </c>
      <c r="AA31" s="947">
        <v>1</v>
      </c>
      <c r="AB31" s="948">
        <v>1</v>
      </c>
      <c r="AC31" s="949">
        <v>1</v>
      </c>
      <c r="AD31" s="947">
        <v>3</v>
      </c>
      <c r="AE31" s="948">
        <v>1</v>
      </c>
      <c r="AF31" s="949">
        <v>0</v>
      </c>
      <c r="AG31" s="947">
        <v>0</v>
      </c>
      <c r="AH31" s="960">
        <v>0</v>
      </c>
      <c r="AI31" s="950">
        <v>2</v>
      </c>
      <c r="AJ31" s="951">
        <v>0</v>
      </c>
      <c r="AK31" s="949">
        <v>0</v>
      </c>
      <c r="AL31" s="947">
        <v>0</v>
      </c>
      <c r="AM31" s="952">
        <v>0</v>
      </c>
      <c r="AN31" s="733" t="s">
        <v>759</v>
      </c>
    </row>
    <row r="32" spans="1:40" s="706" customFormat="1" ht="17.25" customHeight="1">
      <c r="A32" s="742"/>
      <c r="B32" s="732" t="s">
        <v>760</v>
      </c>
      <c r="C32" s="946">
        <v>1</v>
      </c>
      <c r="D32" s="947">
        <v>0</v>
      </c>
      <c r="E32" s="947">
        <v>1</v>
      </c>
      <c r="F32" s="947">
        <v>1</v>
      </c>
      <c r="G32" s="947">
        <v>0</v>
      </c>
      <c r="H32" s="947">
        <v>23</v>
      </c>
      <c r="I32" s="947">
        <v>0</v>
      </c>
      <c r="J32" s="947">
        <v>1</v>
      </c>
      <c r="K32" s="947">
        <v>0</v>
      </c>
      <c r="L32" s="947">
        <v>0</v>
      </c>
      <c r="M32" s="948">
        <v>4</v>
      </c>
      <c r="N32" s="1307">
        <f t="shared" si="0"/>
        <v>31</v>
      </c>
      <c r="O32" s="949">
        <v>2</v>
      </c>
      <c r="P32" s="948">
        <v>0</v>
      </c>
      <c r="Q32" s="949">
        <v>0</v>
      </c>
      <c r="R32" s="947">
        <v>1</v>
      </c>
      <c r="S32" s="947">
        <v>1</v>
      </c>
      <c r="T32" s="947">
        <v>0</v>
      </c>
      <c r="U32" s="947">
        <v>0</v>
      </c>
      <c r="V32" s="947">
        <v>1</v>
      </c>
      <c r="W32" s="947">
        <v>1</v>
      </c>
      <c r="X32" s="948">
        <v>0</v>
      </c>
      <c r="Y32" s="1307">
        <f t="shared" si="1"/>
        <v>6</v>
      </c>
      <c r="Z32" s="949">
        <v>3</v>
      </c>
      <c r="AA32" s="947">
        <v>1</v>
      </c>
      <c r="AB32" s="948">
        <v>1</v>
      </c>
      <c r="AC32" s="949">
        <v>1</v>
      </c>
      <c r="AD32" s="947">
        <v>3</v>
      </c>
      <c r="AE32" s="948">
        <v>1</v>
      </c>
      <c r="AF32" s="949">
        <v>0</v>
      </c>
      <c r="AG32" s="947">
        <v>0</v>
      </c>
      <c r="AH32" s="960">
        <v>0</v>
      </c>
      <c r="AI32" s="950">
        <v>1</v>
      </c>
      <c r="AJ32" s="951">
        <v>0</v>
      </c>
      <c r="AK32" s="949">
        <v>0</v>
      </c>
      <c r="AL32" s="947">
        <v>0</v>
      </c>
      <c r="AM32" s="952">
        <v>0</v>
      </c>
      <c r="AN32" s="733" t="s">
        <v>760</v>
      </c>
    </row>
    <row r="33" spans="1:40" s="706" customFormat="1" ht="17.25" customHeight="1">
      <c r="A33" s="742"/>
      <c r="B33" s="732" t="s">
        <v>546</v>
      </c>
      <c r="C33" s="946">
        <v>1</v>
      </c>
      <c r="D33" s="947">
        <v>0</v>
      </c>
      <c r="E33" s="947">
        <v>1</v>
      </c>
      <c r="F33" s="947">
        <v>0</v>
      </c>
      <c r="G33" s="947">
        <v>1</v>
      </c>
      <c r="H33" s="947">
        <v>17</v>
      </c>
      <c r="I33" s="947">
        <v>0</v>
      </c>
      <c r="J33" s="947">
        <v>1</v>
      </c>
      <c r="K33" s="947">
        <v>0</v>
      </c>
      <c r="L33" s="947">
        <v>0</v>
      </c>
      <c r="M33" s="948">
        <v>2</v>
      </c>
      <c r="N33" s="1307">
        <f t="shared" si="0"/>
        <v>23</v>
      </c>
      <c r="O33" s="949">
        <v>2</v>
      </c>
      <c r="P33" s="948">
        <v>0</v>
      </c>
      <c r="Q33" s="949">
        <v>0</v>
      </c>
      <c r="R33" s="947">
        <v>1</v>
      </c>
      <c r="S33" s="947">
        <v>1</v>
      </c>
      <c r="T33" s="947">
        <v>0</v>
      </c>
      <c r="U33" s="947">
        <v>0</v>
      </c>
      <c r="V33" s="947">
        <v>0</v>
      </c>
      <c r="W33" s="947">
        <v>1</v>
      </c>
      <c r="X33" s="948">
        <v>0</v>
      </c>
      <c r="Y33" s="1307">
        <f t="shared" si="1"/>
        <v>5</v>
      </c>
      <c r="Z33" s="949">
        <v>3</v>
      </c>
      <c r="AA33" s="947">
        <v>1</v>
      </c>
      <c r="AB33" s="948">
        <v>1</v>
      </c>
      <c r="AC33" s="949">
        <v>1</v>
      </c>
      <c r="AD33" s="947">
        <v>3</v>
      </c>
      <c r="AE33" s="948">
        <v>1</v>
      </c>
      <c r="AF33" s="949">
        <v>0</v>
      </c>
      <c r="AG33" s="947">
        <v>0</v>
      </c>
      <c r="AH33" s="960">
        <v>0</v>
      </c>
      <c r="AI33" s="950">
        <v>0</v>
      </c>
      <c r="AJ33" s="951">
        <v>0</v>
      </c>
      <c r="AK33" s="949">
        <v>0</v>
      </c>
      <c r="AL33" s="947">
        <v>0</v>
      </c>
      <c r="AM33" s="952">
        <v>0</v>
      </c>
      <c r="AN33" s="733" t="s">
        <v>546</v>
      </c>
    </row>
    <row r="34" spans="1:40" s="706" customFormat="1" ht="17.25" customHeight="1">
      <c r="A34" s="742"/>
      <c r="B34" s="732" t="s">
        <v>548</v>
      </c>
      <c r="C34" s="946">
        <v>1</v>
      </c>
      <c r="D34" s="947">
        <v>0</v>
      </c>
      <c r="E34" s="947">
        <v>1</v>
      </c>
      <c r="F34" s="947">
        <v>0</v>
      </c>
      <c r="G34" s="947">
        <v>1</v>
      </c>
      <c r="H34" s="947">
        <v>6</v>
      </c>
      <c r="I34" s="947">
        <v>0</v>
      </c>
      <c r="J34" s="947">
        <v>1</v>
      </c>
      <c r="K34" s="947">
        <v>0</v>
      </c>
      <c r="L34" s="947">
        <v>0</v>
      </c>
      <c r="M34" s="948">
        <v>1</v>
      </c>
      <c r="N34" s="1307">
        <f t="shared" si="0"/>
        <v>11</v>
      </c>
      <c r="O34" s="949">
        <v>1</v>
      </c>
      <c r="P34" s="948">
        <v>0</v>
      </c>
      <c r="Q34" s="949">
        <v>0</v>
      </c>
      <c r="R34" s="947">
        <v>1</v>
      </c>
      <c r="S34" s="947">
        <v>1</v>
      </c>
      <c r="T34" s="947">
        <v>0</v>
      </c>
      <c r="U34" s="947">
        <v>0</v>
      </c>
      <c r="V34" s="947">
        <v>2</v>
      </c>
      <c r="W34" s="947">
        <v>1</v>
      </c>
      <c r="X34" s="948">
        <v>1</v>
      </c>
      <c r="Y34" s="1307">
        <f t="shared" si="1"/>
        <v>7</v>
      </c>
      <c r="Z34" s="949">
        <v>3</v>
      </c>
      <c r="AA34" s="947">
        <v>1</v>
      </c>
      <c r="AB34" s="948">
        <v>1</v>
      </c>
      <c r="AC34" s="949">
        <v>1</v>
      </c>
      <c r="AD34" s="947">
        <v>0</v>
      </c>
      <c r="AE34" s="948">
        <v>1</v>
      </c>
      <c r="AF34" s="949">
        <v>0</v>
      </c>
      <c r="AG34" s="947">
        <v>0</v>
      </c>
      <c r="AH34" s="960">
        <v>0</v>
      </c>
      <c r="AI34" s="950">
        <v>0</v>
      </c>
      <c r="AJ34" s="951">
        <v>0</v>
      </c>
      <c r="AK34" s="949">
        <v>0</v>
      </c>
      <c r="AL34" s="947">
        <v>0</v>
      </c>
      <c r="AM34" s="952">
        <v>0</v>
      </c>
      <c r="AN34" s="733" t="s">
        <v>548</v>
      </c>
    </row>
    <row r="35" spans="1:40" s="706" customFormat="1" ht="17.25" customHeight="1">
      <c r="A35" s="742"/>
      <c r="B35" s="732" t="s">
        <v>540</v>
      </c>
      <c r="C35" s="946">
        <v>1</v>
      </c>
      <c r="D35" s="947">
        <v>0</v>
      </c>
      <c r="E35" s="947">
        <v>1</v>
      </c>
      <c r="F35" s="947">
        <v>0</v>
      </c>
      <c r="G35" s="947">
        <v>0</v>
      </c>
      <c r="H35" s="947">
        <v>16</v>
      </c>
      <c r="I35" s="947">
        <v>0</v>
      </c>
      <c r="J35" s="947">
        <v>1</v>
      </c>
      <c r="K35" s="947">
        <v>1</v>
      </c>
      <c r="L35" s="947">
        <v>0</v>
      </c>
      <c r="M35" s="948">
        <v>3</v>
      </c>
      <c r="N35" s="1307">
        <f t="shared" si="0"/>
        <v>23</v>
      </c>
      <c r="O35" s="949">
        <v>1</v>
      </c>
      <c r="P35" s="948">
        <v>0</v>
      </c>
      <c r="Q35" s="949">
        <v>0</v>
      </c>
      <c r="R35" s="947">
        <v>1</v>
      </c>
      <c r="S35" s="947">
        <v>1</v>
      </c>
      <c r="T35" s="947">
        <v>0</v>
      </c>
      <c r="U35" s="947">
        <v>0</v>
      </c>
      <c r="V35" s="947">
        <v>2</v>
      </c>
      <c r="W35" s="947">
        <v>1</v>
      </c>
      <c r="X35" s="948">
        <v>0</v>
      </c>
      <c r="Y35" s="1307">
        <f t="shared" si="1"/>
        <v>6</v>
      </c>
      <c r="Z35" s="949">
        <v>3</v>
      </c>
      <c r="AA35" s="947">
        <v>1</v>
      </c>
      <c r="AB35" s="948">
        <v>1</v>
      </c>
      <c r="AC35" s="949">
        <v>1</v>
      </c>
      <c r="AD35" s="947">
        <v>3</v>
      </c>
      <c r="AE35" s="948">
        <v>1</v>
      </c>
      <c r="AF35" s="949">
        <v>0</v>
      </c>
      <c r="AG35" s="947">
        <v>0</v>
      </c>
      <c r="AH35" s="960">
        <v>0</v>
      </c>
      <c r="AI35" s="950">
        <v>2</v>
      </c>
      <c r="AJ35" s="951">
        <v>0</v>
      </c>
      <c r="AK35" s="949">
        <v>0</v>
      </c>
      <c r="AL35" s="947">
        <v>0</v>
      </c>
      <c r="AM35" s="952">
        <v>0</v>
      </c>
      <c r="AN35" s="733" t="s">
        <v>540</v>
      </c>
    </row>
    <row r="36" spans="1:40" s="706" customFormat="1" ht="17.25" customHeight="1">
      <c r="A36" s="742"/>
      <c r="B36" s="732" t="s">
        <v>805</v>
      </c>
      <c r="C36" s="946">
        <v>1</v>
      </c>
      <c r="D36" s="947">
        <v>0</v>
      </c>
      <c r="E36" s="947">
        <v>1</v>
      </c>
      <c r="F36" s="947">
        <v>0</v>
      </c>
      <c r="G36" s="947">
        <v>0</v>
      </c>
      <c r="H36" s="947">
        <v>7</v>
      </c>
      <c r="I36" s="947">
        <v>0</v>
      </c>
      <c r="J36" s="947">
        <v>1</v>
      </c>
      <c r="K36" s="947">
        <v>0</v>
      </c>
      <c r="L36" s="947">
        <v>0</v>
      </c>
      <c r="M36" s="948">
        <v>1</v>
      </c>
      <c r="N36" s="1307">
        <f t="shared" si="0"/>
        <v>11</v>
      </c>
      <c r="O36" s="949">
        <v>0</v>
      </c>
      <c r="P36" s="948">
        <v>0</v>
      </c>
      <c r="Q36" s="949">
        <v>0</v>
      </c>
      <c r="R36" s="947">
        <v>0</v>
      </c>
      <c r="S36" s="947">
        <v>0</v>
      </c>
      <c r="T36" s="947">
        <v>0</v>
      </c>
      <c r="U36" s="947">
        <v>0</v>
      </c>
      <c r="V36" s="947">
        <v>0</v>
      </c>
      <c r="W36" s="947">
        <v>0</v>
      </c>
      <c r="X36" s="948">
        <v>0</v>
      </c>
      <c r="Y36" s="1307">
        <f t="shared" si="1"/>
        <v>0</v>
      </c>
      <c r="Z36" s="949">
        <v>3</v>
      </c>
      <c r="AA36" s="947">
        <v>1</v>
      </c>
      <c r="AB36" s="948">
        <v>1</v>
      </c>
      <c r="AC36" s="949">
        <v>1</v>
      </c>
      <c r="AD36" s="947">
        <v>0</v>
      </c>
      <c r="AE36" s="948">
        <v>1</v>
      </c>
      <c r="AF36" s="949">
        <v>0</v>
      </c>
      <c r="AG36" s="947">
        <v>0</v>
      </c>
      <c r="AH36" s="960">
        <v>0</v>
      </c>
      <c r="AI36" s="950">
        <v>1</v>
      </c>
      <c r="AJ36" s="951">
        <v>0</v>
      </c>
      <c r="AK36" s="949">
        <v>0</v>
      </c>
      <c r="AL36" s="947">
        <v>0</v>
      </c>
      <c r="AM36" s="952">
        <v>0</v>
      </c>
      <c r="AN36" s="733" t="s">
        <v>805</v>
      </c>
    </row>
    <row r="37" spans="1:40" s="706" customFormat="1" ht="17.25" customHeight="1">
      <c r="A37" s="742"/>
      <c r="B37" s="732" t="s">
        <v>762</v>
      </c>
      <c r="C37" s="946">
        <v>1</v>
      </c>
      <c r="D37" s="947">
        <v>0</v>
      </c>
      <c r="E37" s="947">
        <v>1</v>
      </c>
      <c r="F37" s="947">
        <v>0</v>
      </c>
      <c r="G37" s="947">
        <v>1</v>
      </c>
      <c r="H37" s="947">
        <v>23</v>
      </c>
      <c r="I37" s="947">
        <v>0</v>
      </c>
      <c r="J37" s="947">
        <v>1</v>
      </c>
      <c r="K37" s="947">
        <v>0</v>
      </c>
      <c r="L37" s="947">
        <v>0</v>
      </c>
      <c r="M37" s="948">
        <v>2</v>
      </c>
      <c r="N37" s="1307">
        <f t="shared" si="0"/>
        <v>29</v>
      </c>
      <c r="O37" s="949">
        <v>2</v>
      </c>
      <c r="P37" s="948">
        <v>1</v>
      </c>
      <c r="Q37" s="949">
        <v>0</v>
      </c>
      <c r="R37" s="947">
        <v>1</v>
      </c>
      <c r="S37" s="947">
        <v>1</v>
      </c>
      <c r="T37" s="947">
        <v>0</v>
      </c>
      <c r="U37" s="947">
        <v>0</v>
      </c>
      <c r="V37" s="947">
        <v>0</v>
      </c>
      <c r="W37" s="947">
        <v>1</v>
      </c>
      <c r="X37" s="948">
        <v>0</v>
      </c>
      <c r="Y37" s="1307">
        <f t="shared" si="1"/>
        <v>6</v>
      </c>
      <c r="Z37" s="949">
        <v>3</v>
      </c>
      <c r="AA37" s="947">
        <v>1</v>
      </c>
      <c r="AB37" s="948">
        <v>1</v>
      </c>
      <c r="AC37" s="949">
        <v>1</v>
      </c>
      <c r="AD37" s="947">
        <v>3</v>
      </c>
      <c r="AE37" s="948">
        <v>1</v>
      </c>
      <c r="AF37" s="949">
        <v>0</v>
      </c>
      <c r="AG37" s="947">
        <v>0</v>
      </c>
      <c r="AH37" s="960">
        <v>0</v>
      </c>
      <c r="AI37" s="950">
        <v>1</v>
      </c>
      <c r="AJ37" s="951">
        <v>0</v>
      </c>
      <c r="AK37" s="949">
        <v>0</v>
      </c>
      <c r="AL37" s="947">
        <v>0</v>
      </c>
      <c r="AM37" s="952">
        <v>0</v>
      </c>
      <c r="AN37" s="733" t="s">
        <v>762</v>
      </c>
    </row>
    <row r="38" spans="1:40" s="747" customFormat="1" ht="17.25" customHeight="1">
      <c r="A38" s="744"/>
      <c r="B38" s="745" t="s">
        <v>552</v>
      </c>
      <c r="C38" s="962">
        <v>0</v>
      </c>
      <c r="D38" s="963">
        <v>0</v>
      </c>
      <c r="E38" s="963">
        <v>1</v>
      </c>
      <c r="F38" s="963">
        <v>0</v>
      </c>
      <c r="G38" s="963">
        <v>0</v>
      </c>
      <c r="H38" s="963">
        <v>5</v>
      </c>
      <c r="I38" s="963">
        <v>0</v>
      </c>
      <c r="J38" s="963">
        <v>0</v>
      </c>
      <c r="K38" s="963">
        <v>0</v>
      </c>
      <c r="L38" s="963">
        <v>0</v>
      </c>
      <c r="M38" s="964">
        <v>2</v>
      </c>
      <c r="N38" s="1327">
        <f t="shared" si="0"/>
        <v>8</v>
      </c>
      <c r="O38" s="965">
        <v>0</v>
      </c>
      <c r="P38" s="964">
        <v>0</v>
      </c>
      <c r="Q38" s="949">
        <v>0</v>
      </c>
      <c r="R38" s="947">
        <v>0</v>
      </c>
      <c r="S38" s="947">
        <v>0</v>
      </c>
      <c r="T38" s="947">
        <v>0</v>
      </c>
      <c r="U38" s="947">
        <v>0</v>
      </c>
      <c r="V38" s="947">
        <v>0</v>
      </c>
      <c r="W38" s="947">
        <v>0</v>
      </c>
      <c r="X38" s="948">
        <v>0</v>
      </c>
      <c r="Y38" s="1327">
        <f t="shared" si="1"/>
        <v>0</v>
      </c>
      <c r="Z38" s="965">
        <v>0</v>
      </c>
      <c r="AA38" s="963">
        <v>0</v>
      </c>
      <c r="AB38" s="964">
        <v>0</v>
      </c>
      <c r="AC38" s="965">
        <v>1</v>
      </c>
      <c r="AD38" s="963">
        <v>0</v>
      </c>
      <c r="AE38" s="964">
        <v>0</v>
      </c>
      <c r="AF38" s="965">
        <v>0</v>
      </c>
      <c r="AG38" s="963">
        <v>0</v>
      </c>
      <c r="AH38" s="966">
        <v>0</v>
      </c>
      <c r="AI38" s="967">
        <v>0</v>
      </c>
      <c r="AJ38" s="968">
        <v>0</v>
      </c>
      <c r="AK38" s="965">
        <v>0</v>
      </c>
      <c r="AL38" s="963">
        <v>0</v>
      </c>
      <c r="AM38" s="969">
        <v>0</v>
      </c>
      <c r="AN38" s="746" t="s">
        <v>552</v>
      </c>
    </row>
    <row r="39" spans="1:40" s="706" customFormat="1" ht="17.25" customHeight="1">
      <c r="A39" s="742"/>
      <c r="B39" s="732" t="s">
        <v>12</v>
      </c>
      <c r="C39" s="946">
        <v>1</v>
      </c>
      <c r="D39" s="947">
        <v>0</v>
      </c>
      <c r="E39" s="947">
        <v>1</v>
      </c>
      <c r="F39" s="947">
        <v>0</v>
      </c>
      <c r="G39" s="947">
        <v>1</v>
      </c>
      <c r="H39" s="947">
        <v>7</v>
      </c>
      <c r="I39" s="947">
        <v>0</v>
      </c>
      <c r="J39" s="947">
        <v>1</v>
      </c>
      <c r="K39" s="947">
        <v>1</v>
      </c>
      <c r="L39" s="947">
        <v>0</v>
      </c>
      <c r="M39" s="948">
        <v>0</v>
      </c>
      <c r="N39" s="1307">
        <f t="shared" si="0"/>
        <v>12</v>
      </c>
      <c r="O39" s="949">
        <v>2</v>
      </c>
      <c r="P39" s="948">
        <v>0</v>
      </c>
      <c r="Q39" s="949">
        <v>0</v>
      </c>
      <c r="R39" s="947">
        <v>0</v>
      </c>
      <c r="S39" s="947">
        <v>1</v>
      </c>
      <c r="T39" s="947">
        <v>0</v>
      </c>
      <c r="U39" s="947">
        <v>0</v>
      </c>
      <c r="V39" s="947">
        <v>0</v>
      </c>
      <c r="W39" s="947">
        <v>1</v>
      </c>
      <c r="X39" s="948">
        <v>0</v>
      </c>
      <c r="Y39" s="1307">
        <f t="shared" si="1"/>
        <v>4</v>
      </c>
      <c r="Z39" s="949">
        <v>3</v>
      </c>
      <c r="AA39" s="947">
        <v>1</v>
      </c>
      <c r="AB39" s="948">
        <v>1</v>
      </c>
      <c r="AC39" s="949">
        <v>1</v>
      </c>
      <c r="AD39" s="947">
        <v>3</v>
      </c>
      <c r="AE39" s="948">
        <v>1</v>
      </c>
      <c r="AF39" s="949">
        <v>0</v>
      </c>
      <c r="AG39" s="947">
        <v>0</v>
      </c>
      <c r="AH39" s="960">
        <v>0</v>
      </c>
      <c r="AI39" s="950">
        <v>1</v>
      </c>
      <c r="AJ39" s="951">
        <v>0</v>
      </c>
      <c r="AK39" s="949">
        <v>0</v>
      </c>
      <c r="AL39" s="947">
        <v>0</v>
      </c>
      <c r="AM39" s="952">
        <v>0</v>
      </c>
      <c r="AN39" s="733" t="s">
        <v>12</v>
      </c>
    </row>
    <row r="40" spans="1:40" s="706" customFormat="1" ht="17.25" customHeight="1">
      <c r="A40" s="742"/>
      <c r="B40" s="732" t="s">
        <v>556</v>
      </c>
      <c r="C40" s="946">
        <v>1</v>
      </c>
      <c r="D40" s="947">
        <v>0</v>
      </c>
      <c r="E40" s="947">
        <v>1</v>
      </c>
      <c r="F40" s="947">
        <v>0</v>
      </c>
      <c r="G40" s="947">
        <v>1</v>
      </c>
      <c r="H40" s="947">
        <v>15</v>
      </c>
      <c r="I40" s="947">
        <v>0</v>
      </c>
      <c r="J40" s="947">
        <v>1</v>
      </c>
      <c r="K40" s="947">
        <v>0</v>
      </c>
      <c r="L40" s="947">
        <v>0</v>
      </c>
      <c r="M40" s="948">
        <v>1</v>
      </c>
      <c r="N40" s="1307">
        <f t="shared" si="0"/>
        <v>20</v>
      </c>
      <c r="O40" s="949">
        <v>1</v>
      </c>
      <c r="P40" s="948">
        <v>0</v>
      </c>
      <c r="Q40" s="949">
        <v>0</v>
      </c>
      <c r="R40" s="947">
        <v>0</v>
      </c>
      <c r="S40" s="947">
        <v>1</v>
      </c>
      <c r="T40" s="947">
        <v>0</v>
      </c>
      <c r="U40" s="947">
        <v>0</v>
      </c>
      <c r="V40" s="947">
        <v>0</v>
      </c>
      <c r="W40" s="947">
        <v>1</v>
      </c>
      <c r="X40" s="948">
        <v>0</v>
      </c>
      <c r="Y40" s="1307">
        <f t="shared" si="1"/>
        <v>3</v>
      </c>
      <c r="Z40" s="949">
        <v>1</v>
      </c>
      <c r="AA40" s="947">
        <v>1</v>
      </c>
      <c r="AB40" s="948">
        <v>1</v>
      </c>
      <c r="AC40" s="949">
        <v>1</v>
      </c>
      <c r="AD40" s="947">
        <v>3</v>
      </c>
      <c r="AE40" s="948">
        <v>1</v>
      </c>
      <c r="AF40" s="949">
        <v>0</v>
      </c>
      <c r="AG40" s="947">
        <v>0</v>
      </c>
      <c r="AH40" s="960">
        <v>0</v>
      </c>
      <c r="AI40" s="950">
        <v>1</v>
      </c>
      <c r="AJ40" s="951">
        <v>0</v>
      </c>
      <c r="AK40" s="949">
        <v>0</v>
      </c>
      <c r="AL40" s="947">
        <v>0</v>
      </c>
      <c r="AM40" s="952">
        <v>0</v>
      </c>
      <c r="AN40" s="733" t="s">
        <v>556</v>
      </c>
    </row>
    <row r="41" spans="1:40" s="706" customFormat="1" ht="17.25" customHeight="1">
      <c r="A41" s="742"/>
      <c r="B41" s="732" t="s">
        <v>558</v>
      </c>
      <c r="C41" s="946">
        <v>1</v>
      </c>
      <c r="D41" s="947">
        <v>0</v>
      </c>
      <c r="E41" s="947">
        <v>1</v>
      </c>
      <c r="F41" s="947">
        <v>0</v>
      </c>
      <c r="G41" s="947">
        <v>1</v>
      </c>
      <c r="H41" s="947">
        <v>10</v>
      </c>
      <c r="I41" s="947">
        <v>0</v>
      </c>
      <c r="J41" s="947">
        <v>1</v>
      </c>
      <c r="K41" s="947">
        <v>0</v>
      </c>
      <c r="L41" s="947">
        <v>0</v>
      </c>
      <c r="M41" s="948">
        <v>2</v>
      </c>
      <c r="N41" s="1307">
        <f t="shared" si="0"/>
        <v>16</v>
      </c>
      <c r="O41" s="949">
        <v>1</v>
      </c>
      <c r="P41" s="948">
        <v>0</v>
      </c>
      <c r="Q41" s="949">
        <v>0</v>
      </c>
      <c r="R41" s="947">
        <v>0</v>
      </c>
      <c r="S41" s="947">
        <v>1</v>
      </c>
      <c r="T41" s="947">
        <v>0</v>
      </c>
      <c r="U41" s="947">
        <v>0</v>
      </c>
      <c r="V41" s="947">
        <v>0</v>
      </c>
      <c r="W41" s="947">
        <v>1</v>
      </c>
      <c r="X41" s="948">
        <v>0</v>
      </c>
      <c r="Y41" s="1307">
        <f t="shared" si="1"/>
        <v>3</v>
      </c>
      <c r="Z41" s="949">
        <v>3</v>
      </c>
      <c r="AA41" s="947">
        <v>1</v>
      </c>
      <c r="AB41" s="948">
        <v>1</v>
      </c>
      <c r="AC41" s="949">
        <v>1</v>
      </c>
      <c r="AD41" s="947">
        <v>3</v>
      </c>
      <c r="AE41" s="948">
        <v>1</v>
      </c>
      <c r="AF41" s="949">
        <v>0</v>
      </c>
      <c r="AG41" s="947">
        <v>0</v>
      </c>
      <c r="AH41" s="960">
        <v>0</v>
      </c>
      <c r="AI41" s="950">
        <v>1</v>
      </c>
      <c r="AJ41" s="951">
        <v>0</v>
      </c>
      <c r="AK41" s="949">
        <v>0</v>
      </c>
      <c r="AL41" s="947">
        <v>0</v>
      </c>
      <c r="AM41" s="952">
        <v>0</v>
      </c>
      <c r="AN41" s="733" t="s">
        <v>558</v>
      </c>
    </row>
    <row r="42" spans="1:40" s="706" customFormat="1" ht="17.25" customHeight="1" thickBot="1">
      <c r="A42" s="748"/>
      <c r="B42" s="749" t="s">
        <v>764</v>
      </c>
      <c r="C42" s="970">
        <v>1</v>
      </c>
      <c r="D42" s="971">
        <v>0</v>
      </c>
      <c r="E42" s="971">
        <v>1</v>
      </c>
      <c r="F42" s="971">
        <v>0</v>
      </c>
      <c r="G42" s="971">
        <v>0</v>
      </c>
      <c r="H42" s="971">
        <v>11</v>
      </c>
      <c r="I42" s="971">
        <v>0</v>
      </c>
      <c r="J42" s="971">
        <v>1</v>
      </c>
      <c r="K42" s="971">
        <v>0</v>
      </c>
      <c r="L42" s="971">
        <v>1</v>
      </c>
      <c r="M42" s="972">
        <v>0</v>
      </c>
      <c r="N42" s="1317">
        <f t="shared" si="0"/>
        <v>15</v>
      </c>
      <c r="O42" s="973">
        <v>2</v>
      </c>
      <c r="P42" s="972">
        <v>0</v>
      </c>
      <c r="Q42" s="973">
        <v>0</v>
      </c>
      <c r="R42" s="971">
        <v>0</v>
      </c>
      <c r="S42" s="971">
        <v>1</v>
      </c>
      <c r="T42" s="971">
        <v>0</v>
      </c>
      <c r="U42" s="971">
        <v>0</v>
      </c>
      <c r="V42" s="971">
        <v>0</v>
      </c>
      <c r="W42" s="971">
        <v>1</v>
      </c>
      <c r="X42" s="972">
        <v>0</v>
      </c>
      <c r="Y42" s="1317">
        <f t="shared" si="1"/>
        <v>4</v>
      </c>
      <c r="Z42" s="973">
        <v>3</v>
      </c>
      <c r="AA42" s="971">
        <v>1</v>
      </c>
      <c r="AB42" s="972">
        <v>1</v>
      </c>
      <c r="AC42" s="973">
        <v>1</v>
      </c>
      <c r="AD42" s="971">
        <v>3</v>
      </c>
      <c r="AE42" s="972">
        <v>1</v>
      </c>
      <c r="AF42" s="973">
        <v>0</v>
      </c>
      <c r="AG42" s="971">
        <v>0</v>
      </c>
      <c r="AH42" s="974">
        <v>0</v>
      </c>
      <c r="AI42" s="975">
        <v>0</v>
      </c>
      <c r="AJ42" s="976">
        <v>0</v>
      </c>
      <c r="AK42" s="973">
        <v>0</v>
      </c>
      <c r="AL42" s="977">
        <v>0</v>
      </c>
      <c r="AM42" s="978">
        <v>0</v>
      </c>
      <c r="AN42" s="750" t="s">
        <v>764</v>
      </c>
    </row>
    <row r="43" spans="1:40" s="706" customFormat="1" ht="17.25" customHeight="1">
      <c r="A43" s="751"/>
      <c r="B43" s="705" t="s">
        <v>565</v>
      </c>
      <c r="C43" s="979">
        <v>1</v>
      </c>
      <c r="D43" s="980">
        <v>0</v>
      </c>
      <c r="E43" s="980">
        <v>1</v>
      </c>
      <c r="F43" s="980">
        <v>0</v>
      </c>
      <c r="G43" s="980">
        <v>0</v>
      </c>
      <c r="H43" s="980">
        <v>4</v>
      </c>
      <c r="I43" s="980">
        <v>0</v>
      </c>
      <c r="J43" s="980">
        <v>0</v>
      </c>
      <c r="K43" s="980">
        <v>1</v>
      </c>
      <c r="L43" s="980">
        <v>0</v>
      </c>
      <c r="M43" s="981">
        <v>2</v>
      </c>
      <c r="N43" s="1328">
        <f t="shared" si="0"/>
        <v>9</v>
      </c>
      <c r="O43" s="982">
        <v>0</v>
      </c>
      <c r="P43" s="981">
        <v>0</v>
      </c>
      <c r="Q43" s="982">
        <v>0</v>
      </c>
      <c r="R43" s="980">
        <v>0</v>
      </c>
      <c r="S43" s="980">
        <v>0</v>
      </c>
      <c r="T43" s="980">
        <v>0</v>
      </c>
      <c r="U43" s="980">
        <v>0</v>
      </c>
      <c r="V43" s="980">
        <v>0</v>
      </c>
      <c r="W43" s="980">
        <v>0</v>
      </c>
      <c r="X43" s="981">
        <v>0</v>
      </c>
      <c r="Y43" s="1328">
        <f t="shared" si="1"/>
        <v>0</v>
      </c>
      <c r="Z43" s="982">
        <v>1</v>
      </c>
      <c r="AA43" s="980">
        <v>1</v>
      </c>
      <c r="AB43" s="981">
        <v>1</v>
      </c>
      <c r="AC43" s="982">
        <v>1</v>
      </c>
      <c r="AD43" s="980">
        <v>2</v>
      </c>
      <c r="AE43" s="981">
        <v>1</v>
      </c>
      <c r="AF43" s="982">
        <v>0</v>
      </c>
      <c r="AG43" s="980">
        <v>0</v>
      </c>
      <c r="AH43" s="983">
        <v>0</v>
      </c>
      <c r="AI43" s="984">
        <v>0</v>
      </c>
      <c r="AJ43" s="985">
        <v>0</v>
      </c>
      <c r="AK43" s="982">
        <v>0</v>
      </c>
      <c r="AL43" s="986">
        <v>0</v>
      </c>
      <c r="AM43" s="987">
        <v>0</v>
      </c>
      <c r="AN43" s="752" t="s">
        <v>565</v>
      </c>
    </row>
    <row r="44" spans="1:40" s="706" customFormat="1" ht="17.25" customHeight="1">
      <c r="A44" s="742"/>
      <c r="B44" s="732" t="s">
        <v>566</v>
      </c>
      <c r="C44" s="946">
        <v>1</v>
      </c>
      <c r="D44" s="947">
        <v>0</v>
      </c>
      <c r="E44" s="947">
        <v>1</v>
      </c>
      <c r="F44" s="947">
        <v>0</v>
      </c>
      <c r="G44" s="947">
        <v>0</v>
      </c>
      <c r="H44" s="947">
        <v>2</v>
      </c>
      <c r="I44" s="947">
        <v>0</v>
      </c>
      <c r="J44" s="947">
        <v>1</v>
      </c>
      <c r="K44" s="947">
        <v>0</v>
      </c>
      <c r="L44" s="947">
        <v>0</v>
      </c>
      <c r="M44" s="948">
        <v>2</v>
      </c>
      <c r="N44" s="1307">
        <f t="shared" si="0"/>
        <v>7</v>
      </c>
      <c r="O44" s="949">
        <v>0</v>
      </c>
      <c r="P44" s="948">
        <v>0</v>
      </c>
      <c r="Q44" s="949">
        <v>0</v>
      </c>
      <c r="R44" s="947">
        <v>0</v>
      </c>
      <c r="S44" s="947">
        <v>0</v>
      </c>
      <c r="T44" s="947">
        <v>0</v>
      </c>
      <c r="U44" s="947">
        <v>0</v>
      </c>
      <c r="V44" s="947">
        <v>0</v>
      </c>
      <c r="W44" s="947">
        <v>0</v>
      </c>
      <c r="X44" s="948">
        <v>0</v>
      </c>
      <c r="Y44" s="1307">
        <f t="shared" si="1"/>
        <v>0</v>
      </c>
      <c r="Z44" s="949">
        <v>3</v>
      </c>
      <c r="AA44" s="947">
        <v>1</v>
      </c>
      <c r="AB44" s="948">
        <v>1</v>
      </c>
      <c r="AC44" s="949">
        <v>1</v>
      </c>
      <c r="AD44" s="947">
        <v>0</v>
      </c>
      <c r="AE44" s="948">
        <v>1</v>
      </c>
      <c r="AF44" s="949">
        <v>0</v>
      </c>
      <c r="AG44" s="947">
        <v>0</v>
      </c>
      <c r="AH44" s="960">
        <v>0</v>
      </c>
      <c r="AI44" s="950">
        <v>0</v>
      </c>
      <c r="AJ44" s="951">
        <v>0</v>
      </c>
      <c r="AK44" s="949">
        <v>0</v>
      </c>
      <c r="AL44" s="988">
        <v>0</v>
      </c>
      <c r="AM44" s="952">
        <v>0</v>
      </c>
      <c r="AN44" s="733" t="s">
        <v>566</v>
      </c>
    </row>
    <row r="45" spans="1:40" s="706" customFormat="1" ht="17.25" customHeight="1">
      <c r="A45" s="742"/>
      <c r="B45" s="732" t="s">
        <v>806</v>
      </c>
      <c r="C45" s="946">
        <v>1</v>
      </c>
      <c r="D45" s="947">
        <v>0</v>
      </c>
      <c r="E45" s="947">
        <v>1</v>
      </c>
      <c r="F45" s="947">
        <v>0</v>
      </c>
      <c r="G45" s="947">
        <v>1</v>
      </c>
      <c r="H45" s="947">
        <v>19</v>
      </c>
      <c r="I45" s="947">
        <v>0</v>
      </c>
      <c r="J45" s="947">
        <v>1</v>
      </c>
      <c r="K45" s="947">
        <v>0</v>
      </c>
      <c r="L45" s="947">
        <v>0</v>
      </c>
      <c r="M45" s="948">
        <v>1</v>
      </c>
      <c r="N45" s="1307">
        <f>SUM(C45:M45)</f>
        <v>24</v>
      </c>
      <c r="O45" s="949">
        <v>2</v>
      </c>
      <c r="P45" s="948">
        <v>0</v>
      </c>
      <c r="Q45" s="949">
        <v>0</v>
      </c>
      <c r="R45" s="947">
        <v>1</v>
      </c>
      <c r="S45" s="947">
        <v>1</v>
      </c>
      <c r="T45" s="947">
        <v>0</v>
      </c>
      <c r="U45" s="947">
        <v>0</v>
      </c>
      <c r="V45" s="947">
        <v>0</v>
      </c>
      <c r="W45" s="947">
        <v>1</v>
      </c>
      <c r="X45" s="948">
        <v>0</v>
      </c>
      <c r="Y45" s="1307">
        <f>SUM(O45:X45)</f>
        <v>5</v>
      </c>
      <c r="Z45" s="949">
        <v>3</v>
      </c>
      <c r="AA45" s="947">
        <v>1</v>
      </c>
      <c r="AB45" s="948">
        <v>1</v>
      </c>
      <c r="AC45" s="949">
        <v>1</v>
      </c>
      <c r="AD45" s="947">
        <v>3</v>
      </c>
      <c r="AE45" s="948">
        <v>1</v>
      </c>
      <c r="AF45" s="949">
        <v>0</v>
      </c>
      <c r="AG45" s="947">
        <v>0</v>
      </c>
      <c r="AH45" s="960">
        <v>0</v>
      </c>
      <c r="AI45" s="950">
        <v>0</v>
      </c>
      <c r="AJ45" s="951">
        <v>0</v>
      </c>
      <c r="AK45" s="949">
        <v>0</v>
      </c>
      <c r="AL45" s="988">
        <v>0</v>
      </c>
      <c r="AM45" s="952">
        <v>0</v>
      </c>
      <c r="AN45" s="733" t="s">
        <v>806</v>
      </c>
    </row>
    <row r="46" spans="1:40" s="706" customFormat="1" ht="17.25" customHeight="1">
      <c r="A46" s="742"/>
      <c r="B46" s="732" t="s">
        <v>766</v>
      </c>
      <c r="C46" s="946">
        <v>1</v>
      </c>
      <c r="D46" s="947">
        <v>0</v>
      </c>
      <c r="E46" s="947">
        <v>1</v>
      </c>
      <c r="F46" s="947">
        <v>0</v>
      </c>
      <c r="G46" s="947">
        <v>0</v>
      </c>
      <c r="H46" s="947">
        <v>4</v>
      </c>
      <c r="I46" s="947">
        <v>0</v>
      </c>
      <c r="J46" s="947">
        <v>0</v>
      </c>
      <c r="K46" s="947">
        <v>1</v>
      </c>
      <c r="L46" s="947">
        <v>0</v>
      </c>
      <c r="M46" s="948">
        <v>0</v>
      </c>
      <c r="N46" s="1307">
        <f t="shared" si="0"/>
        <v>7</v>
      </c>
      <c r="O46" s="949">
        <v>0</v>
      </c>
      <c r="P46" s="948">
        <v>0</v>
      </c>
      <c r="Q46" s="949">
        <v>0</v>
      </c>
      <c r="R46" s="947">
        <v>0</v>
      </c>
      <c r="S46" s="947">
        <v>0</v>
      </c>
      <c r="T46" s="947">
        <v>0</v>
      </c>
      <c r="U46" s="947">
        <v>0</v>
      </c>
      <c r="V46" s="947">
        <v>0</v>
      </c>
      <c r="W46" s="947">
        <v>0</v>
      </c>
      <c r="X46" s="948">
        <v>0</v>
      </c>
      <c r="Y46" s="1307">
        <f t="shared" si="1"/>
        <v>0</v>
      </c>
      <c r="Z46" s="949">
        <v>3</v>
      </c>
      <c r="AA46" s="947">
        <v>1</v>
      </c>
      <c r="AB46" s="948">
        <v>1</v>
      </c>
      <c r="AC46" s="949">
        <v>1</v>
      </c>
      <c r="AD46" s="947">
        <v>1</v>
      </c>
      <c r="AE46" s="948">
        <v>1</v>
      </c>
      <c r="AF46" s="949">
        <v>0</v>
      </c>
      <c r="AG46" s="947">
        <v>0</v>
      </c>
      <c r="AH46" s="960">
        <v>0</v>
      </c>
      <c r="AI46" s="950">
        <v>0</v>
      </c>
      <c r="AJ46" s="951">
        <v>0</v>
      </c>
      <c r="AK46" s="949">
        <v>0</v>
      </c>
      <c r="AL46" s="988">
        <v>0</v>
      </c>
      <c r="AM46" s="952">
        <v>0</v>
      </c>
      <c r="AN46" s="733" t="s">
        <v>766</v>
      </c>
    </row>
    <row r="47" spans="1:40" s="706" customFormat="1" ht="17.25" customHeight="1">
      <c r="A47" s="743"/>
      <c r="B47" s="737" t="s">
        <v>571</v>
      </c>
      <c r="C47" s="953">
        <v>1</v>
      </c>
      <c r="D47" s="954">
        <v>0</v>
      </c>
      <c r="E47" s="954">
        <v>1</v>
      </c>
      <c r="F47" s="954">
        <v>0</v>
      </c>
      <c r="G47" s="954">
        <v>1</v>
      </c>
      <c r="H47" s="954">
        <v>7</v>
      </c>
      <c r="I47" s="954">
        <v>0</v>
      </c>
      <c r="J47" s="954">
        <v>0</v>
      </c>
      <c r="K47" s="954">
        <v>0</v>
      </c>
      <c r="L47" s="954">
        <v>0</v>
      </c>
      <c r="M47" s="955">
        <v>0</v>
      </c>
      <c r="N47" s="1312">
        <f>SUM(C47:M47)</f>
        <v>10</v>
      </c>
      <c r="O47" s="956">
        <v>1</v>
      </c>
      <c r="P47" s="955">
        <v>0</v>
      </c>
      <c r="Q47" s="956">
        <v>0</v>
      </c>
      <c r="R47" s="954">
        <v>0</v>
      </c>
      <c r="S47" s="954">
        <v>0</v>
      </c>
      <c r="T47" s="954">
        <v>0</v>
      </c>
      <c r="U47" s="954">
        <v>0</v>
      </c>
      <c r="V47" s="954">
        <v>0</v>
      </c>
      <c r="W47" s="954">
        <v>0</v>
      </c>
      <c r="X47" s="955">
        <v>0</v>
      </c>
      <c r="Y47" s="1312">
        <f>SUM(O47:X47)</f>
        <v>1</v>
      </c>
      <c r="Z47" s="956">
        <v>3</v>
      </c>
      <c r="AA47" s="954">
        <v>1</v>
      </c>
      <c r="AB47" s="955">
        <v>1</v>
      </c>
      <c r="AC47" s="956">
        <v>1</v>
      </c>
      <c r="AD47" s="954">
        <v>0</v>
      </c>
      <c r="AE47" s="955">
        <v>0</v>
      </c>
      <c r="AF47" s="956">
        <v>0</v>
      </c>
      <c r="AG47" s="954">
        <v>0</v>
      </c>
      <c r="AH47" s="961">
        <v>0</v>
      </c>
      <c r="AI47" s="957">
        <v>0</v>
      </c>
      <c r="AJ47" s="958">
        <v>0</v>
      </c>
      <c r="AK47" s="956">
        <v>0</v>
      </c>
      <c r="AL47" s="989">
        <v>0</v>
      </c>
      <c r="AM47" s="959">
        <v>0</v>
      </c>
      <c r="AN47" s="753" t="s">
        <v>571</v>
      </c>
    </row>
    <row r="48" spans="1:40" s="706" customFormat="1" ht="17.25" customHeight="1" thickBot="1">
      <c r="A48" s="739" t="s">
        <v>572</v>
      </c>
      <c r="B48" s="740"/>
      <c r="C48" s="1314">
        <f t="shared" ref="C48:M48" si="4">SUM(C29:C47)</f>
        <v>18</v>
      </c>
      <c r="D48" s="1315">
        <f t="shared" si="4"/>
        <v>0</v>
      </c>
      <c r="E48" s="1315">
        <f t="shared" si="4"/>
        <v>19</v>
      </c>
      <c r="F48" s="1315">
        <f t="shared" si="4"/>
        <v>3</v>
      </c>
      <c r="G48" s="1315">
        <f t="shared" si="4"/>
        <v>11</v>
      </c>
      <c r="H48" s="1315">
        <f t="shared" si="4"/>
        <v>248</v>
      </c>
      <c r="I48" s="1315">
        <f t="shared" si="4"/>
        <v>0</v>
      </c>
      <c r="J48" s="1315">
        <f t="shared" si="4"/>
        <v>17</v>
      </c>
      <c r="K48" s="1315">
        <f t="shared" si="4"/>
        <v>4</v>
      </c>
      <c r="L48" s="1315">
        <f t="shared" si="4"/>
        <v>1</v>
      </c>
      <c r="M48" s="1316">
        <f t="shared" si="4"/>
        <v>27</v>
      </c>
      <c r="N48" s="1317">
        <f t="shared" si="0"/>
        <v>348</v>
      </c>
      <c r="O48" s="1318">
        <f t="shared" ref="O48:X48" si="5">SUM(O29:O47)</f>
        <v>21</v>
      </c>
      <c r="P48" s="1316">
        <f t="shared" si="5"/>
        <v>1</v>
      </c>
      <c r="Q48" s="1318">
        <f t="shared" si="5"/>
        <v>0</v>
      </c>
      <c r="R48" s="1315">
        <f t="shared" si="5"/>
        <v>10</v>
      </c>
      <c r="S48" s="1315">
        <f t="shared" si="5"/>
        <v>13</v>
      </c>
      <c r="T48" s="1315">
        <f t="shared" si="5"/>
        <v>0</v>
      </c>
      <c r="U48" s="1315">
        <f t="shared" si="5"/>
        <v>0</v>
      </c>
      <c r="V48" s="1315">
        <f t="shared" si="5"/>
        <v>5</v>
      </c>
      <c r="W48" s="1315">
        <f t="shared" si="5"/>
        <v>13</v>
      </c>
      <c r="X48" s="1316">
        <f t="shared" si="5"/>
        <v>3</v>
      </c>
      <c r="Y48" s="1317">
        <f t="shared" si="1"/>
        <v>66</v>
      </c>
      <c r="Z48" s="1318">
        <f t="shared" ref="Z48:AM48" si="6">SUM(Z29:Z47)</f>
        <v>49</v>
      </c>
      <c r="AA48" s="1315">
        <f t="shared" si="6"/>
        <v>19</v>
      </c>
      <c r="AB48" s="1316">
        <f t="shared" si="6"/>
        <v>18</v>
      </c>
      <c r="AC48" s="1318">
        <f t="shared" si="6"/>
        <v>19</v>
      </c>
      <c r="AD48" s="1315">
        <f t="shared" si="6"/>
        <v>39</v>
      </c>
      <c r="AE48" s="1316">
        <f t="shared" si="6"/>
        <v>17</v>
      </c>
      <c r="AF48" s="1318">
        <f t="shared" si="6"/>
        <v>0</v>
      </c>
      <c r="AG48" s="1315">
        <f t="shared" si="6"/>
        <v>0</v>
      </c>
      <c r="AH48" s="1325">
        <f t="shared" si="6"/>
        <v>0</v>
      </c>
      <c r="AI48" s="1326">
        <f t="shared" si="6"/>
        <v>11</v>
      </c>
      <c r="AJ48" s="1317">
        <f t="shared" si="6"/>
        <v>0</v>
      </c>
      <c r="AK48" s="1318">
        <f t="shared" si="6"/>
        <v>2</v>
      </c>
      <c r="AL48" s="1329">
        <f t="shared" si="6"/>
        <v>1</v>
      </c>
      <c r="AM48" s="1324">
        <f t="shared" si="6"/>
        <v>0</v>
      </c>
      <c r="AN48" s="741" t="s">
        <v>768</v>
      </c>
    </row>
    <row r="49" spans="1:40" s="706" customFormat="1" ht="17.25" customHeight="1">
      <c r="A49" s="742" t="s">
        <v>573</v>
      </c>
      <c r="B49" s="754" t="s">
        <v>13</v>
      </c>
      <c r="C49" s="946">
        <v>1</v>
      </c>
      <c r="D49" s="947">
        <v>1</v>
      </c>
      <c r="E49" s="947">
        <v>1</v>
      </c>
      <c r="F49" s="947">
        <v>1</v>
      </c>
      <c r="G49" s="947">
        <v>0</v>
      </c>
      <c r="H49" s="947">
        <v>37</v>
      </c>
      <c r="I49" s="947">
        <v>0</v>
      </c>
      <c r="J49" s="947">
        <v>2</v>
      </c>
      <c r="K49" s="947">
        <v>0</v>
      </c>
      <c r="L49" s="947">
        <v>0</v>
      </c>
      <c r="M49" s="948">
        <v>3</v>
      </c>
      <c r="N49" s="1307">
        <f t="shared" si="0"/>
        <v>46</v>
      </c>
      <c r="O49" s="949">
        <v>2</v>
      </c>
      <c r="P49" s="948">
        <v>0</v>
      </c>
      <c r="Q49" s="949">
        <v>0</v>
      </c>
      <c r="R49" s="947">
        <v>1</v>
      </c>
      <c r="S49" s="947">
        <v>1</v>
      </c>
      <c r="T49" s="947">
        <v>0</v>
      </c>
      <c r="U49" s="947">
        <v>0</v>
      </c>
      <c r="V49" s="947">
        <v>0</v>
      </c>
      <c r="W49" s="947">
        <v>1</v>
      </c>
      <c r="X49" s="948">
        <v>0</v>
      </c>
      <c r="Y49" s="1307">
        <f t="shared" si="1"/>
        <v>5</v>
      </c>
      <c r="Z49" s="949">
        <v>2</v>
      </c>
      <c r="AA49" s="947">
        <v>2</v>
      </c>
      <c r="AB49" s="948">
        <v>1</v>
      </c>
      <c r="AC49" s="949">
        <v>1</v>
      </c>
      <c r="AD49" s="947">
        <v>3</v>
      </c>
      <c r="AE49" s="948">
        <v>1</v>
      </c>
      <c r="AF49" s="949">
        <v>0</v>
      </c>
      <c r="AG49" s="947">
        <v>0</v>
      </c>
      <c r="AH49" s="960">
        <v>0</v>
      </c>
      <c r="AI49" s="950">
        <v>1</v>
      </c>
      <c r="AJ49" s="951">
        <v>0</v>
      </c>
      <c r="AK49" s="949">
        <v>0</v>
      </c>
      <c r="AL49" s="988">
        <v>0</v>
      </c>
      <c r="AM49" s="952">
        <v>0</v>
      </c>
      <c r="AN49" s="733" t="s">
        <v>13</v>
      </c>
    </row>
    <row r="50" spans="1:40" s="706" customFormat="1" ht="17.25" customHeight="1">
      <c r="A50" s="734">
        <v>4</v>
      </c>
      <c r="B50" s="754" t="s">
        <v>575</v>
      </c>
      <c r="C50" s="946">
        <v>1</v>
      </c>
      <c r="D50" s="947">
        <v>1</v>
      </c>
      <c r="E50" s="947">
        <v>1</v>
      </c>
      <c r="F50" s="947">
        <v>1</v>
      </c>
      <c r="G50" s="947">
        <v>1</v>
      </c>
      <c r="H50" s="947">
        <v>39</v>
      </c>
      <c r="I50" s="947">
        <v>0</v>
      </c>
      <c r="J50" s="947">
        <v>2</v>
      </c>
      <c r="K50" s="947">
        <v>1</v>
      </c>
      <c r="L50" s="947">
        <v>0</v>
      </c>
      <c r="M50" s="948">
        <v>8</v>
      </c>
      <c r="N50" s="1307">
        <f t="shared" si="0"/>
        <v>55</v>
      </c>
      <c r="O50" s="949">
        <v>2</v>
      </c>
      <c r="P50" s="948">
        <v>0</v>
      </c>
      <c r="Q50" s="949">
        <v>0</v>
      </c>
      <c r="R50" s="947">
        <v>1</v>
      </c>
      <c r="S50" s="947">
        <v>1</v>
      </c>
      <c r="T50" s="947">
        <v>0</v>
      </c>
      <c r="U50" s="947">
        <v>0</v>
      </c>
      <c r="V50" s="947">
        <v>0</v>
      </c>
      <c r="W50" s="947">
        <v>1</v>
      </c>
      <c r="X50" s="948">
        <v>0</v>
      </c>
      <c r="Y50" s="1307">
        <f t="shared" si="1"/>
        <v>5</v>
      </c>
      <c r="Z50" s="949">
        <v>2</v>
      </c>
      <c r="AA50" s="947">
        <v>2</v>
      </c>
      <c r="AB50" s="948">
        <v>1</v>
      </c>
      <c r="AC50" s="949">
        <v>1</v>
      </c>
      <c r="AD50" s="947">
        <v>3</v>
      </c>
      <c r="AE50" s="948">
        <v>1</v>
      </c>
      <c r="AF50" s="949">
        <v>0</v>
      </c>
      <c r="AG50" s="947">
        <v>0</v>
      </c>
      <c r="AH50" s="960">
        <v>0</v>
      </c>
      <c r="AI50" s="950">
        <v>2</v>
      </c>
      <c r="AJ50" s="951">
        <v>0</v>
      </c>
      <c r="AK50" s="949">
        <v>0</v>
      </c>
      <c r="AL50" s="988">
        <v>0</v>
      </c>
      <c r="AM50" s="952">
        <v>0</v>
      </c>
      <c r="AN50" s="733" t="s">
        <v>575</v>
      </c>
    </row>
    <row r="51" spans="1:40" s="706" customFormat="1" ht="17.25" customHeight="1">
      <c r="A51" s="742"/>
      <c r="B51" s="754" t="s">
        <v>576</v>
      </c>
      <c r="C51" s="946">
        <v>1</v>
      </c>
      <c r="D51" s="947">
        <v>0</v>
      </c>
      <c r="E51" s="947">
        <v>1</v>
      </c>
      <c r="F51" s="947">
        <v>0</v>
      </c>
      <c r="G51" s="947">
        <v>1</v>
      </c>
      <c r="H51" s="947">
        <v>12</v>
      </c>
      <c r="I51" s="947">
        <v>0</v>
      </c>
      <c r="J51" s="947">
        <v>1</v>
      </c>
      <c r="K51" s="947">
        <v>1</v>
      </c>
      <c r="L51" s="947">
        <v>0</v>
      </c>
      <c r="M51" s="948">
        <v>0</v>
      </c>
      <c r="N51" s="1307">
        <f t="shared" si="0"/>
        <v>17</v>
      </c>
      <c r="O51" s="949">
        <v>1</v>
      </c>
      <c r="P51" s="948">
        <v>0</v>
      </c>
      <c r="Q51" s="949">
        <v>0</v>
      </c>
      <c r="R51" s="947">
        <v>1</v>
      </c>
      <c r="S51" s="947">
        <v>1</v>
      </c>
      <c r="T51" s="947">
        <v>0</v>
      </c>
      <c r="U51" s="947">
        <v>0</v>
      </c>
      <c r="V51" s="947">
        <v>0</v>
      </c>
      <c r="W51" s="947">
        <v>1</v>
      </c>
      <c r="X51" s="948">
        <v>0</v>
      </c>
      <c r="Y51" s="1307">
        <f t="shared" si="1"/>
        <v>4</v>
      </c>
      <c r="Z51" s="949">
        <v>1</v>
      </c>
      <c r="AA51" s="947">
        <v>1</v>
      </c>
      <c r="AB51" s="948">
        <v>1</v>
      </c>
      <c r="AC51" s="949">
        <v>1</v>
      </c>
      <c r="AD51" s="947">
        <v>3</v>
      </c>
      <c r="AE51" s="948">
        <v>1</v>
      </c>
      <c r="AF51" s="949">
        <v>0</v>
      </c>
      <c r="AG51" s="947">
        <v>0</v>
      </c>
      <c r="AH51" s="960">
        <v>0</v>
      </c>
      <c r="AI51" s="950">
        <v>1</v>
      </c>
      <c r="AJ51" s="951">
        <v>0</v>
      </c>
      <c r="AK51" s="949">
        <v>0</v>
      </c>
      <c r="AL51" s="988">
        <v>0</v>
      </c>
      <c r="AM51" s="952">
        <v>0</v>
      </c>
      <c r="AN51" s="733" t="s">
        <v>576</v>
      </c>
    </row>
    <row r="52" spans="1:40" s="706" customFormat="1" ht="17.25" customHeight="1" thickBot="1">
      <c r="A52" s="748"/>
      <c r="B52" s="755" t="s">
        <v>769</v>
      </c>
      <c r="C52" s="970">
        <v>1</v>
      </c>
      <c r="D52" s="971">
        <v>0</v>
      </c>
      <c r="E52" s="971">
        <v>2</v>
      </c>
      <c r="F52" s="971">
        <v>2</v>
      </c>
      <c r="G52" s="971">
        <v>1</v>
      </c>
      <c r="H52" s="971">
        <v>33</v>
      </c>
      <c r="I52" s="971">
        <v>0</v>
      </c>
      <c r="J52" s="971">
        <v>0</v>
      </c>
      <c r="K52" s="971">
        <v>1</v>
      </c>
      <c r="L52" s="971">
        <v>0</v>
      </c>
      <c r="M52" s="972">
        <v>5</v>
      </c>
      <c r="N52" s="1317">
        <f t="shared" si="0"/>
        <v>45</v>
      </c>
      <c r="O52" s="973">
        <v>2</v>
      </c>
      <c r="P52" s="972">
        <v>0</v>
      </c>
      <c r="Q52" s="973">
        <v>0</v>
      </c>
      <c r="R52" s="971">
        <v>1</v>
      </c>
      <c r="S52" s="971">
        <v>1</v>
      </c>
      <c r="T52" s="971">
        <v>0</v>
      </c>
      <c r="U52" s="971">
        <v>0</v>
      </c>
      <c r="V52" s="971">
        <v>0</v>
      </c>
      <c r="W52" s="971">
        <v>1</v>
      </c>
      <c r="X52" s="972">
        <v>0</v>
      </c>
      <c r="Y52" s="1317">
        <f t="shared" si="1"/>
        <v>5</v>
      </c>
      <c r="Z52" s="973">
        <v>1</v>
      </c>
      <c r="AA52" s="971">
        <v>1</v>
      </c>
      <c r="AB52" s="972">
        <v>1</v>
      </c>
      <c r="AC52" s="973">
        <v>1</v>
      </c>
      <c r="AD52" s="971">
        <v>3</v>
      </c>
      <c r="AE52" s="972">
        <v>1</v>
      </c>
      <c r="AF52" s="973">
        <v>0</v>
      </c>
      <c r="AG52" s="971">
        <v>0</v>
      </c>
      <c r="AH52" s="974">
        <v>0</v>
      </c>
      <c r="AI52" s="975">
        <v>0</v>
      </c>
      <c r="AJ52" s="976">
        <v>0</v>
      </c>
      <c r="AK52" s="973">
        <v>0</v>
      </c>
      <c r="AL52" s="977">
        <v>0</v>
      </c>
      <c r="AM52" s="978">
        <v>1</v>
      </c>
      <c r="AN52" s="750" t="s">
        <v>769</v>
      </c>
    </row>
    <row r="53" spans="1:40" s="706" customFormat="1" ht="17.25" customHeight="1" thickBot="1">
      <c r="A53" s="739" t="s">
        <v>581</v>
      </c>
      <c r="B53" s="740"/>
      <c r="C53" s="1314">
        <f>SUM(C49:C52)</f>
        <v>4</v>
      </c>
      <c r="D53" s="1315">
        <f t="shared" ref="D53:AM53" si="7">SUM(D49:D52)</f>
        <v>2</v>
      </c>
      <c r="E53" s="1315">
        <f t="shared" si="7"/>
        <v>5</v>
      </c>
      <c r="F53" s="1315">
        <f t="shared" si="7"/>
        <v>4</v>
      </c>
      <c r="G53" s="1315">
        <f t="shared" si="7"/>
        <v>3</v>
      </c>
      <c r="H53" s="1315">
        <f t="shared" si="7"/>
        <v>121</v>
      </c>
      <c r="I53" s="1315">
        <f t="shared" si="7"/>
        <v>0</v>
      </c>
      <c r="J53" s="1315">
        <f t="shared" si="7"/>
        <v>5</v>
      </c>
      <c r="K53" s="1315">
        <f t="shared" si="7"/>
        <v>3</v>
      </c>
      <c r="L53" s="1315">
        <f t="shared" si="7"/>
        <v>0</v>
      </c>
      <c r="M53" s="1316">
        <f t="shared" si="7"/>
        <v>16</v>
      </c>
      <c r="N53" s="1317">
        <f t="shared" si="0"/>
        <v>163</v>
      </c>
      <c r="O53" s="1318">
        <f t="shared" si="7"/>
        <v>7</v>
      </c>
      <c r="P53" s="1316">
        <f t="shared" si="7"/>
        <v>0</v>
      </c>
      <c r="Q53" s="1318">
        <f t="shared" si="7"/>
        <v>0</v>
      </c>
      <c r="R53" s="1315">
        <f t="shared" si="7"/>
        <v>4</v>
      </c>
      <c r="S53" s="1315">
        <f t="shared" si="7"/>
        <v>4</v>
      </c>
      <c r="T53" s="1315">
        <f t="shared" si="7"/>
        <v>0</v>
      </c>
      <c r="U53" s="1315">
        <f t="shared" si="7"/>
        <v>0</v>
      </c>
      <c r="V53" s="1315">
        <f t="shared" si="7"/>
        <v>0</v>
      </c>
      <c r="W53" s="1315">
        <f t="shared" si="7"/>
        <v>4</v>
      </c>
      <c r="X53" s="1316">
        <f t="shared" si="7"/>
        <v>0</v>
      </c>
      <c r="Y53" s="1317">
        <f t="shared" si="1"/>
        <v>19</v>
      </c>
      <c r="Z53" s="1318">
        <f t="shared" si="7"/>
        <v>6</v>
      </c>
      <c r="AA53" s="1315">
        <f t="shared" si="7"/>
        <v>6</v>
      </c>
      <c r="AB53" s="1316">
        <f t="shared" si="7"/>
        <v>4</v>
      </c>
      <c r="AC53" s="1318">
        <f t="shared" si="7"/>
        <v>4</v>
      </c>
      <c r="AD53" s="1315">
        <f t="shared" si="7"/>
        <v>12</v>
      </c>
      <c r="AE53" s="1316">
        <f t="shared" si="7"/>
        <v>4</v>
      </c>
      <c r="AF53" s="1318">
        <f t="shared" si="7"/>
        <v>0</v>
      </c>
      <c r="AG53" s="1315">
        <f t="shared" si="7"/>
        <v>0</v>
      </c>
      <c r="AH53" s="1325">
        <f t="shared" si="7"/>
        <v>0</v>
      </c>
      <c r="AI53" s="1326">
        <f t="shared" si="7"/>
        <v>4</v>
      </c>
      <c r="AJ53" s="1317">
        <f t="shared" si="7"/>
        <v>0</v>
      </c>
      <c r="AK53" s="1318">
        <f t="shared" si="7"/>
        <v>0</v>
      </c>
      <c r="AL53" s="1315">
        <f t="shared" si="7"/>
        <v>0</v>
      </c>
      <c r="AM53" s="1324">
        <f t="shared" si="7"/>
        <v>1</v>
      </c>
      <c r="AN53" s="741" t="s">
        <v>770</v>
      </c>
    </row>
    <row r="54" spans="1:40" s="706" customFormat="1" ht="17.25" customHeight="1">
      <c r="A54" s="742" t="s">
        <v>582</v>
      </c>
      <c r="B54" s="732" t="s">
        <v>14</v>
      </c>
      <c r="C54" s="946">
        <v>1</v>
      </c>
      <c r="D54" s="947">
        <v>0</v>
      </c>
      <c r="E54" s="947">
        <v>2</v>
      </c>
      <c r="F54" s="947">
        <v>1</v>
      </c>
      <c r="G54" s="947">
        <v>0</v>
      </c>
      <c r="H54" s="947">
        <v>30</v>
      </c>
      <c r="I54" s="947">
        <v>0</v>
      </c>
      <c r="J54" s="947">
        <v>2</v>
      </c>
      <c r="K54" s="947">
        <v>0</v>
      </c>
      <c r="L54" s="947">
        <v>0</v>
      </c>
      <c r="M54" s="948">
        <v>9</v>
      </c>
      <c r="N54" s="1307">
        <f t="shared" si="0"/>
        <v>45</v>
      </c>
      <c r="O54" s="949">
        <v>2</v>
      </c>
      <c r="P54" s="948">
        <v>0</v>
      </c>
      <c r="Q54" s="949">
        <v>0</v>
      </c>
      <c r="R54" s="947">
        <v>0</v>
      </c>
      <c r="S54" s="947">
        <v>0</v>
      </c>
      <c r="T54" s="947">
        <v>0</v>
      </c>
      <c r="U54" s="947">
        <v>0</v>
      </c>
      <c r="V54" s="947">
        <v>0</v>
      </c>
      <c r="W54" s="947">
        <v>1</v>
      </c>
      <c r="X54" s="948">
        <v>0</v>
      </c>
      <c r="Y54" s="1307">
        <f t="shared" si="1"/>
        <v>3</v>
      </c>
      <c r="Z54" s="949">
        <v>1</v>
      </c>
      <c r="AA54" s="947">
        <v>1</v>
      </c>
      <c r="AB54" s="948">
        <v>1</v>
      </c>
      <c r="AC54" s="949">
        <v>1</v>
      </c>
      <c r="AD54" s="947">
        <v>3</v>
      </c>
      <c r="AE54" s="948">
        <v>1</v>
      </c>
      <c r="AF54" s="949">
        <v>0</v>
      </c>
      <c r="AG54" s="947">
        <v>0</v>
      </c>
      <c r="AH54" s="960">
        <v>0</v>
      </c>
      <c r="AI54" s="950">
        <v>0</v>
      </c>
      <c r="AJ54" s="951">
        <v>0</v>
      </c>
      <c r="AK54" s="949">
        <v>0</v>
      </c>
      <c r="AL54" s="947">
        <v>0</v>
      </c>
      <c r="AM54" s="952">
        <v>0</v>
      </c>
      <c r="AN54" s="733" t="s">
        <v>14</v>
      </c>
    </row>
    <row r="55" spans="1:40" s="706" customFormat="1" ht="17.25" customHeight="1">
      <c r="A55" s="734">
        <v>7</v>
      </c>
      <c r="B55" s="732" t="s">
        <v>771</v>
      </c>
      <c r="C55" s="946">
        <v>1</v>
      </c>
      <c r="D55" s="947">
        <v>0</v>
      </c>
      <c r="E55" s="947">
        <v>1</v>
      </c>
      <c r="F55" s="947">
        <v>0</v>
      </c>
      <c r="G55" s="947">
        <v>1</v>
      </c>
      <c r="H55" s="947">
        <v>17</v>
      </c>
      <c r="I55" s="947">
        <v>0</v>
      </c>
      <c r="J55" s="947">
        <v>1</v>
      </c>
      <c r="K55" s="947">
        <v>0</v>
      </c>
      <c r="L55" s="947">
        <v>0</v>
      </c>
      <c r="M55" s="948">
        <v>4</v>
      </c>
      <c r="N55" s="1307">
        <f t="shared" si="0"/>
        <v>25</v>
      </c>
      <c r="O55" s="949">
        <v>2</v>
      </c>
      <c r="P55" s="948">
        <v>0</v>
      </c>
      <c r="Q55" s="949">
        <v>0</v>
      </c>
      <c r="R55" s="947">
        <v>0</v>
      </c>
      <c r="S55" s="947">
        <v>0</v>
      </c>
      <c r="T55" s="947">
        <v>0</v>
      </c>
      <c r="U55" s="947">
        <v>0</v>
      </c>
      <c r="V55" s="947">
        <v>0</v>
      </c>
      <c r="W55" s="947">
        <v>1</v>
      </c>
      <c r="X55" s="948">
        <v>0</v>
      </c>
      <c r="Y55" s="1307">
        <f t="shared" si="1"/>
        <v>3</v>
      </c>
      <c r="Z55" s="949">
        <v>1</v>
      </c>
      <c r="AA55" s="947">
        <v>1</v>
      </c>
      <c r="AB55" s="948">
        <v>1</v>
      </c>
      <c r="AC55" s="949">
        <v>1</v>
      </c>
      <c r="AD55" s="947">
        <v>3</v>
      </c>
      <c r="AE55" s="948">
        <v>1</v>
      </c>
      <c r="AF55" s="949">
        <v>0</v>
      </c>
      <c r="AG55" s="947">
        <v>0</v>
      </c>
      <c r="AH55" s="960">
        <v>0</v>
      </c>
      <c r="AI55" s="950">
        <v>1</v>
      </c>
      <c r="AJ55" s="951">
        <v>0</v>
      </c>
      <c r="AK55" s="949">
        <v>0</v>
      </c>
      <c r="AL55" s="947">
        <v>0</v>
      </c>
      <c r="AM55" s="952">
        <v>0</v>
      </c>
      <c r="AN55" s="733" t="s">
        <v>771</v>
      </c>
    </row>
    <row r="56" spans="1:40" s="706" customFormat="1" ht="17.25" customHeight="1">
      <c r="A56" s="742"/>
      <c r="B56" s="732" t="s">
        <v>592</v>
      </c>
      <c r="C56" s="946">
        <v>1</v>
      </c>
      <c r="D56" s="947">
        <v>0</v>
      </c>
      <c r="E56" s="947">
        <v>1</v>
      </c>
      <c r="F56" s="947">
        <v>0</v>
      </c>
      <c r="G56" s="947">
        <v>1</v>
      </c>
      <c r="H56" s="947">
        <v>1</v>
      </c>
      <c r="I56" s="947">
        <v>0</v>
      </c>
      <c r="J56" s="947">
        <v>0</v>
      </c>
      <c r="K56" s="947">
        <v>0</v>
      </c>
      <c r="L56" s="947">
        <v>0</v>
      </c>
      <c r="M56" s="948">
        <v>3</v>
      </c>
      <c r="N56" s="1307">
        <f t="shared" si="0"/>
        <v>7</v>
      </c>
      <c r="O56" s="949">
        <v>0</v>
      </c>
      <c r="P56" s="948">
        <v>0</v>
      </c>
      <c r="Q56" s="949">
        <v>0</v>
      </c>
      <c r="R56" s="947">
        <v>0</v>
      </c>
      <c r="S56" s="947">
        <v>0</v>
      </c>
      <c r="T56" s="947">
        <v>0</v>
      </c>
      <c r="U56" s="947">
        <v>0</v>
      </c>
      <c r="V56" s="947">
        <v>0</v>
      </c>
      <c r="W56" s="947">
        <v>0</v>
      </c>
      <c r="X56" s="948">
        <v>0</v>
      </c>
      <c r="Y56" s="1307">
        <f t="shared" si="1"/>
        <v>0</v>
      </c>
      <c r="Z56" s="949">
        <v>1</v>
      </c>
      <c r="AA56" s="947">
        <v>1</v>
      </c>
      <c r="AB56" s="948">
        <v>1</v>
      </c>
      <c r="AC56" s="949">
        <v>1</v>
      </c>
      <c r="AD56" s="947">
        <v>0</v>
      </c>
      <c r="AE56" s="948">
        <v>1</v>
      </c>
      <c r="AF56" s="949">
        <v>0</v>
      </c>
      <c r="AG56" s="947">
        <v>0</v>
      </c>
      <c r="AH56" s="960">
        <v>0</v>
      </c>
      <c r="AI56" s="950">
        <v>0</v>
      </c>
      <c r="AJ56" s="951">
        <v>0</v>
      </c>
      <c r="AK56" s="949">
        <v>0</v>
      </c>
      <c r="AL56" s="947">
        <v>0</v>
      </c>
      <c r="AM56" s="952">
        <v>0</v>
      </c>
      <c r="AN56" s="733" t="s">
        <v>592</v>
      </c>
    </row>
    <row r="57" spans="1:40" s="706" customFormat="1" ht="17.25" customHeight="1">
      <c r="A57" s="742"/>
      <c r="B57" s="732" t="s">
        <v>772</v>
      </c>
      <c r="C57" s="946">
        <v>1</v>
      </c>
      <c r="D57" s="947">
        <v>0</v>
      </c>
      <c r="E57" s="947">
        <v>1</v>
      </c>
      <c r="F57" s="947">
        <v>0</v>
      </c>
      <c r="G57" s="947">
        <v>1</v>
      </c>
      <c r="H57" s="947">
        <v>6</v>
      </c>
      <c r="I57" s="947">
        <v>0</v>
      </c>
      <c r="J57" s="947">
        <v>0</v>
      </c>
      <c r="K57" s="947">
        <v>1</v>
      </c>
      <c r="L57" s="947">
        <v>0</v>
      </c>
      <c r="M57" s="948">
        <v>2</v>
      </c>
      <c r="N57" s="1307">
        <f t="shared" si="0"/>
        <v>12</v>
      </c>
      <c r="O57" s="949">
        <v>1</v>
      </c>
      <c r="P57" s="948">
        <v>0</v>
      </c>
      <c r="Q57" s="949">
        <v>0</v>
      </c>
      <c r="R57" s="947">
        <v>0</v>
      </c>
      <c r="S57" s="947">
        <v>0</v>
      </c>
      <c r="T57" s="947">
        <v>0</v>
      </c>
      <c r="U57" s="947">
        <v>0</v>
      </c>
      <c r="V57" s="947">
        <v>0</v>
      </c>
      <c r="W57" s="947">
        <v>1</v>
      </c>
      <c r="X57" s="948">
        <v>0</v>
      </c>
      <c r="Y57" s="1307">
        <f t="shared" si="1"/>
        <v>2</v>
      </c>
      <c r="Z57" s="949">
        <v>1</v>
      </c>
      <c r="AA57" s="947">
        <v>1</v>
      </c>
      <c r="AB57" s="948">
        <v>1</v>
      </c>
      <c r="AC57" s="949">
        <v>1</v>
      </c>
      <c r="AD57" s="947">
        <v>0</v>
      </c>
      <c r="AE57" s="948">
        <v>1</v>
      </c>
      <c r="AF57" s="949">
        <v>0</v>
      </c>
      <c r="AG57" s="947">
        <v>0</v>
      </c>
      <c r="AH57" s="960">
        <v>0</v>
      </c>
      <c r="AI57" s="950">
        <v>0</v>
      </c>
      <c r="AJ57" s="951">
        <v>0</v>
      </c>
      <c r="AK57" s="949">
        <v>0</v>
      </c>
      <c r="AL57" s="947">
        <v>0</v>
      </c>
      <c r="AM57" s="952">
        <v>0</v>
      </c>
      <c r="AN57" s="733" t="s">
        <v>772</v>
      </c>
    </row>
    <row r="58" spans="1:40" s="706" customFormat="1" ht="17.25" customHeight="1">
      <c r="A58" s="742"/>
      <c r="B58" s="732" t="s">
        <v>773</v>
      </c>
      <c r="C58" s="946">
        <v>1</v>
      </c>
      <c r="D58" s="947">
        <v>0</v>
      </c>
      <c r="E58" s="947">
        <v>1</v>
      </c>
      <c r="F58" s="947">
        <v>0</v>
      </c>
      <c r="G58" s="947">
        <v>1</v>
      </c>
      <c r="H58" s="947">
        <v>18</v>
      </c>
      <c r="I58" s="947">
        <v>0</v>
      </c>
      <c r="J58" s="947">
        <v>1</v>
      </c>
      <c r="K58" s="947">
        <v>0</v>
      </c>
      <c r="L58" s="947">
        <v>0</v>
      </c>
      <c r="M58" s="948">
        <v>1</v>
      </c>
      <c r="N58" s="1307">
        <f t="shared" si="0"/>
        <v>23</v>
      </c>
      <c r="O58" s="949">
        <v>2</v>
      </c>
      <c r="P58" s="948">
        <v>0</v>
      </c>
      <c r="Q58" s="949">
        <v>0</v>
      </c>
      <c r="R58" s="947">
        <v>0</v>
      </c>
      <c r="S58" s="947">
        <v>0</v>
      </c>
      <c r="T58" s="947">
        <v>0</v>
      </c>
      <c r="U58" s="947">
        <v>0</v>
      </c>
      <c r="V58" s="947">
        <v>0</v>
      </c>
      <c r="W58" s="947">
        <v>1</v>
      </c>
      <c r="X58" s="948">
        <v>0</v>
      </c>
      <c r="Y58" s="1307">
        <f t="shared" si="1"/>
        <v>3</v>
      </c>
      <c r="Z58" s="949">
        <v>1</v>
      </c>
      <c r="AA58" s="947">
        <v>1</v>
      </c>
      <c r="AB58" s="948">
        <v>1</v>
      </c>
      <c r="AC58" s="949">
        <v>1</v>
      </c>
      <c r="AD58" s="947">
        <v>3</v>
      </c>
      <c r="AE58" s="948">
        <v>1</v>
      </c>
      <c r="AF58" s="949">
        <v>0</v>
      </c>
      <c r="AG58" s="947">
        <v>0</v>
      </c>
      <c r="AH58" s="960">
        <v>0</v>
      </c>
      <c r="AI58" s="950">
        <v>0</v>
      </c>
      <c r="AJ58" s="951">
        <v>0</v>
      </c>
      <c r="AK58" s="949">
        <v>0</v>
      </c>
      <c r="AL58" s="947">
        <v>0</v>
      </c>
      <c r="AM58" s="952">
        <v>0</v>
      </c>
      <c r="AN58" s="733" t="s">
        <v>773</v>
      </c>
    </row>
    <row r="59" spans="1:40" s="706" customFormat="1" ht="17.25" customHeight="1">
      <c r="A59" s="742"/>
      <c r="B59" s="732" t="s">
        <v>774</v>
      </c>
      <c r="C59" s="946">
        <v>1</v>
      </c>
      <c r="D59" s="947">
        <v>0</v>
      </c>
      <c r="E59" s="947">
        <v>1</v>
      </c>
      <c r="F59" s="947">
        <v>0</v>
      </c>
      <c r="G59" s="947">
        <v>1</v>
      </c>
      <c r="H59" s="947">
        <v>8</v>
      </c>
      <c r="I59" s="947">
        <v>0</v>
      </c>
      <c r="J59" s="947">
        <v>1</v>
      </c>
      <c r="K59" s="947">
        <v>0</v>
      </c>
      <c r="L59" s="947">
        <v>0</v>
      </c>
      <c r="M59" s="948">
        <v>1</v>
      </c>
      <c r="N59" s="1307">
        <f t="shared" si="0"/>
        <v>13</v>
      </c>
      <c r="O59" s="949">
        <v>2</v>
      </c>
      <c r="P59" s="948">
        <v>0</v>
      </c>
      <c r="Q59" s="949">
        <v>0</v>
      </c>
      <c r="R59" s="947">
        <v>0</v>
      </c>
      <c r="S59" s="947">
        <v>0</v>
      </c>
      <c r="T59" s="947">
        <v>0</v>
      </c>
      <c r="U59" s="947">
        <v>0</v>
      </c>
      <c r="V59" s="947">
        <v>0</v>
      </c>
      <c r="W59" s="947">
        <v>1</v>
      </c>
      <c r="X59" s="948">
        <v>0</v>
      </c>
      <c r="Y59" s="1307">
        <f t="shared" si="1"/>
        <v>3</v>
      </c>
      <c r="Z59" s="949">
        <v>1</v>
      </c>
      <c r="AA59" s="947">
        <v>1</v>
      </c>
      <c r="AB59" s="948">
        <v>1</v>
      </c>
      <c r="AC59" s="949">
        <v>1</v>
      </c>
      <c r="AD59" s="947">
        <v>0</v>
      </c>
      <c r="AE59" s="948">
        <v>1</v>
      </c>
      <c r="AF59" s="949">
        <v>0</v>
      </c>
      <c r="AG59" s="947">
        <v>0</v>
      </c>
      <c r="AH59" s="960">
        <v>1</v>
      </c>
      <c r="AI59" s="950">
        <v>0</v>
      </c>
      <c r="AJ59" s="951">
        <v>0</v>
      </c>
      <c r="AK59" s="949">
        <v>0</v>
      </c>
      <c r="AL59" s="947">
        <v>0</v>
      </c>
      <c r="AM59" s="952">
        <v>0</v>
      </c>
      <c r="AN59" s="733" t="s">
        <v>774</v>
      </c>
    </row>
    <row r="60" spans="1:40" s="706" customFormat="1" ht="17.25" customHeight="1">
      <c r="A60" s="743"/>
      <c r="B60" s="737" t="s">
        <v>775</v>
      </c>
      <c r="C60" s="953">
        <v>1</v>
      </c>
      <c r="D60" s="954">
        <v>0</v>
      </c>
      <c r="E60" s="954">
        <v>1</v>
      </c>
      <c r="F60" s="954">
        <v>0</v>
      </c>
      <c r="G60" s="954">
        <v>1</v>
      </c>
      <c r="H60" s="954">
        <v>6</v>
      </c>
      <c r="I60" s="954">
        <v>0</v>
      </c>
      <c r="J60" s="954">
        <v>1</v>
      </c>
      <c r="K60" s="954">
        <v>0</v>
      </c>
      <c r="L60" s="954">
        <v>0</v>
      </c>
      <c r="M60" s="955">
        <v>1</v>
      </c>
      <c r="N60" s="1312">
        <f t="shared" si="0"/>
        <v>11</v>
      </c>
      <c r="O60" s="956">
        <v>1</v>
      </c>
      <c r="P60" s="955">
        <v>0</v>
      </c>
      <c r="Q60" s="956">
        <v>0</v>
      </c>
      <c r="R60" s="954">
        <v>0</v>
      </c>
      <c r="S60" s="954">
        <v>0</v>
      </c>
      <c r="T60" s="954">
        <v>0</v>
      </c>
      <c r="U60" s="954">
        <v>0</v>
      </c>
      <c r="V60" s="954">
        <v>0</v>
      </c>
      <c r="W60" s="954">
        <v>1</v>
      </c>
      <c r="X60" s="955">
        <v>0</v>
      </c>
      <c r="Y60" s="1312">
        <f t="shared" si="1"/>
        <v>2</v>
      </c>
      <c r="Z60" s="956">
        <v>1</v>
      </c>
      <c r="AA60" s="954">
        <v>1</v>
      </c>
      <c r="AB60" s="955">
        <v>1</v>
      </c>
      <c r="AC60" s="956">
        <v>1</v>
      </c>
      <c r="AD60" s="954">
        <v>0</v>
      </c>
      <c r="AE60" s="955">
        <v>1</v>
      </c>
      <c r="AF60" s="956">
        <v>0</v>
      </c>
      <c r="AG60" s="954">
        <v>0</v>
      </c>
      <c r="AH60" s="961">
        <v>0</v>
      </c>
      <c r="AI60" s="957">
        <v>1</v>
      </c>
      <c r="AJ60" s="958">
        <v>0</v>
      </c>
      <c r="AK60" s="956">
        <v>0</v>
      </c>
      <c r="AL60" s="954">
        <v>0</v>
      </c>
      <c r="AM60" s="959">
        <v>0</v>
      </c>
      <c r="AN60" s="738" t="s">
        <v>775</v>
      </c>
    </row>
    <row r="61" spans="1:40" s="706" customFormat="1" ht="17.25" customHeight="1" thickBot="1">
      <c r="A61" s="739" t="s">
        <v>596</v>
      </c>
      <c r="B61" s="740"/>
      <c r="C61" s="1314">
        <f t="shared" ref="C61:M61" si="8">SUM(C54:C60)</f>
        <v>7</v>
      </c>
      <c r="D61" s="1315">
        <f t="shared" si="8"/>
        <v>0</v>
      </c>
      <c r="E61" s="1315">
        <f t="shared" si="8"/>
        <v>8</v>
      </c>
      <c r="F61" s="1315">
        <f t="shared" si="8"/>
        <v>1</v>
      </c>
      <c r="G61" s="1315">
        <f t="shared" si="8"/>
        <v>6</v>
      </c>
      <c r="H61" s="1315">
        <f t="shared" si="8"/>
        <v>86</v>
      </c>
      <c r="I61" s="1315">
        <f t="shared" si="8"/>
        <v>0</v>
      </c>
      <c r="J61" s="1315">
        <f t="shared" si="8"/>
        <v>6</v>
      </c>
      <c r="K61" s="1315">
        <f t="shared" si="8"/>
        <v>1</v>
      </c>
      <c r="L61" s="1315">
        <f t="shared" si="8"/>
        <v>0</v>
      </c>
      <c r="M61" s="1316">
        <f t="shared" si="8"/>
        <v>21</v>
      </c>
      <c r="N61" s="1317">
        <f t="shared" si="0"/>
        <v>136</v>
      </c>
      <c r="O61" s="1318">
        <f>SUM(O54:O60)</f>
        <v>10</v>
      </c>
      <c r="P61" s="1316">
        <v>0</v>
      </c>
      <c r="Q61" s="1318">
        <f t="shared" ref="Q61:X61" si="9">SUM(Q54:Q60)</f>
        <v>0</v>
      </c>
      <c r="R61" s="1315">
        <f t="shared" si="9"/>
        <v>0</v>
      </c>
      <c r="S61" s="1315">
        <f t="shared" si="9"/>
        <v>0</v>
      </c>
      <c r="T61" s="1315">
        <f t="shared" si="9"/>
        <v>0</v>
      </c>
      <c r="U61" s="1315">
        <f t="shared" si="9"/>
        <v>0</v>
      </c>
      <c r="V61" s="1315">
        <f t="shared" si="9"/>
        <v>0</v>
      </c>
      <c r="W61" s="1315">
        <f t="shared" si="9"/>
        <v>6</v>
      </c>
      <c r="X61" s="1316">
        <f t="shared" si="9"/>
        <v>0</v>
      </c>
      <c r="Y61" s="1317">
        <f t="shared" si="1"/>
        <v>16</v>
      </c>
      <c r="Z61" s="1318">
        <f t="shared" ref="Z61:AM61" si="10">SUM(Z54:Z60)</f>
        <v>7</v>
      </c>
      <c r="AA61" s="1315">
        <f t="shared" si="10"/>
        <v>7</v>
      </c>
      <c r="AB61" s="1316">
        <f t="shared" si="10"/>
        <v>7</v>
      </c>
      <c r="AC61" s="1318">
        <f t="shared" si="10"/>
        <v>7</v>
      </c>
      <c r="AD61" s="1315">
        <f t="shared" si="10"/>
        <v>9</v>
      </c>
      <c r="AE61" s="1316">
        <f t="shared" si="10"/>
        <v>7</v>
      </c>
      <c r="AF61" s="1318">
        <f t="shared" si="10"/>
        <v>0</v>
      </c>
      <c r="AG61" s="1315">
        <f t="shared" si="10"/>
        <v>0</v>
      </c>
      <c r="AH61" s="1325">
        <f t="shared" si="10"/>
        <v>1</v>
      </c>
      <c r="AI61" s="1326">
        <f t="shared" si="10"/>
        <v>2</v>
      </c>
      <c r="AJ61" s="1317">
        <f t="shared" si="10"/>
        <v>0</v>
      </c>
      <c r="AK61" s="1318">
        <f t="shared" si="10"/>
        <v>0</v>
      </c>
      <c r="AL61" s="1315">
        <f t="shared" si="10"/>
        <v>0</v>
      </c>
      <c r="AM61" s="1324">
        <f t="shared" si="10"/>
        <v>0</v>
      </c>
      <c r="AN61" s="741" t="s">
        <v>807</v>
      </c>
    </row>
    <row r="62" spans="1:40" s="706" customFormat="1" ht="17.25" customHeight="1">
      <c r="A62" s="742" t="s">
        <v>597</v>
      </c>
      <c r="B62" s="732" t="s">
        <v>15</v>
      </c>
      <c r="C62" s="946">
        <v>1</v>
      </c>
      <c r="D62" s="947">
        <v>1</v>
      </c>
      <c r="E62" s="947">
        <v>1</v>
      </c>
      <c r="F62" s="947">
        <v>1</v>
      </c>
      <c r="G62" s="947">
        <v>1</v>
      </c>
      <c r="H62" s="947">
        <v>37</v>
      </c>
      <c r="I62" s="947">
        <v>0</v>
      </c>
      <c r="J62" s="947">
        <v>2</v>
      </c>
      <c r="K62" s="947">
        <v>0</v>
      </c>
      <c r="L62" s="947">
        <v>1</v>
      </c>
      <c r="M62" s="948">
        <v>7</v>
      </c>
      <c r="N62" s="1307">
        <f t="shared" si="0"/>
        <v>52</v>
      </c>
      <c r="O62" s="949">
        <v>2</v>
      </c>
      <c r="P62" s="948">
        <v>0</v>
      </c>
      <c r="Q62" s="949">
        <v>0</v>
      </c>
      <c r="R62" s="947">
        <v>0</v>
      </c>
      <c r="S62" s="947">
        <v>0</v>
      </c>
      <c r="T62" s="947">
        <v>0</v>
      </c>
      <c r="U62" s="947">
        <v>0</v>
      </c>
      <c r="V62" s="947">
        <v>0</v>
      </c>
      <c r="W62" s="947">
        <v>0</v>
      </c>
      <c r="X62" s="948">
        <v>0</v>
      </c>
      <c r="Y62" s="1307">
        <f t="shared" si="1"/>
        <v>2</v>
      </c>
      <c r="Z62" s="949">
        <v>2</v>
      </c>
      <c r="AA62" s="947">
        <v>1</v>
      </c>
      <c r="AB62" s="948">
        <v>1</v>
      </c>
      <c r="AC62" s="949">
        <v>1</v>
      </c>
      <c r="AD62" s="947">
        <v>3</v>
      </c>
      <c r="AE62" s="948">
        <v>1</v>
      </c>
      <c r="AF62" s="949">
        <v>0</v>
      </c>
      <c r="AG62" s="947">
        <v>0</v>
      </c>
      <c r="AH62" s="960">
        <v>2</v>
      </c>
      <c r="AI62" s="950">
        <v>3</v>
      </c>
      <c r="AJ62" s="951">
        <v>0</v>
      </c>
      <c r="AK62" s="949">
        <v>0</v>
      </c>
      <c r="AL62" s="947">
        <v>0</v>
      </c>
      <c r="AM62" s="952">
        <v>1</v>
      </c>
      <c r="AN62" s="733" t="s">
        <v>15</v>
      </c>
    </row>
    <row r="63" spans="1:40" s="706" customFormat="1" ht="17.25" customHeight="1">
      <c r="A63" s="734">
        <v>5</v>
      </c>
      <c r="B63" s="732" t="s">
        <v>777</v>
      </c>
      <c r="C63" s="946">
        <v>1</v>
      </c>
      <c r="D63" s="947">
        <v>0</v>
      </c>
      <c r="E63" s="947">
        <v>1</v>
      </c>
      <c r="F63" s="947">
        <v>0</v>
      </c>
      <c r="G63" s="947">
        <v>1</v>
      </c>
      <c r="H63" s="947">
        <v>6</v>
      </c>
      <c r="I63" s="947">
        <v>0</v>
      </c>
      <c r="J63" s="947">
        <v>1</v>
      </c>
      <c r="K63" s="947">
        <v>0</v>
      </c>
      <c r="L63" s="947">
        <v>1</v>
      </c>
      <c r="M63" s="948">
        <v>1</v>
      </c>
      <c r="N63" s="1307">
        <f t="shared" si="0"/>
        <v>12</v>
      </c>
      <c r="O63" s="949">
        <v>2</v>
      </c>
      <c r="P63" s="948">
        <v>0</v>
      </c>
      <c r="Q63" s="949">
        <v>0</v>
      </c>
      <c r="R63" s="947">
        <v>0</v>
      </c>
      <c r="S63" s="947">
        <v>0</v>
      </c>
      <c r="T63" s="947">
        <v>0</v>
      </c>
      <c r="U63" s="947">
        <v>0</v>
      </c>
      <c r="V63" s="947">
        <v>0</v>
      </c>
      <c r="W63" s="947">
        <v>0</v>
      </c>
      <c r="X63" s="948">
        <v>0</v>
      </c>
      <c r="Y63" s="1307">
        <f t="shared" si="1"/>
        <v>2</v>
      </c>
      <c r="Z63" s="949">
        <v>3</v>
      </c>
      <c r="AA63" s="947">
        <v>1</v>
      </c>
      <c r="AB63" s="948">
        <v>1</v>
      </c>
      <c r="AC63" s="949">
        <v>1</v>
      </c>
      <c r="AD63" s="947">
        <v>0</v>
      </c>
      <c r="AE63" s="948">
        <v>1</v>
      </c>
      <c r="AF63" s="949">
        <v>0</v>
      </c>
      <c r="AG63" s="947">
        <v>0</v>
      </c>
      <c r="AH63" s="960">
        <v>0</v>
      </c>
      <c r="AI63" s="950">
        <v>0</v>
      </c>
      <c r="AJ63" s="951">
        <v>0</v>
      </c>
      <c r="AK63" s="949">
        <v>0</v>
      </c>
      <c r="AL63" s="947">
        <v>0</v>
      </c>
      <c r="AM63" s="952">
        <v>0</v>
      </c>
      <c r="AN63" s="733" t="s">
        <v>777</v>
      </c>
    </row>
    <row r="64" spans="1:40" s="706" customFormat="1" ht="17.25" customHeight="1">
      <c r="A64" s="742"/>
      <c r="B64" s="732" t="s">
        <v>778</v>
      </c>
      <c r="C64" s="946">
        <v>1</v>
      </c>
      <c r="D64" s="947">
        <v>0</v>
      </c>
      <c r="E64" s="947">
        <v>1</v>
      </c>
      <c r="F64" s="947">
        <v>0</v>
      </c>
      <c r="G64" s="947">
        <v>1</v>
      </c>
      <c r="H64" s="947">
        <v>8</v>
      </c>
      <c r="I64" s="947">
        <v>0</v>
      </c>
      <c r="J64" s="947">
        <v>1</v>
      </c>
      <c r="K64" s="947">
        <v>1</v>
      </c>
      <c r="L64" s="947">
        <v>0</v>
      </c>
      <c r="M64" s="948">
        <v>1</v>
      </c>
      <c r="N64" s="1307">
        <f t="shared" si="0"/>
        <v>14</v>
      </c>
      <c r="O64" s="949">
        <v>2</v>
      </c>
      <c r="P64" s="948">
        <v>0</v>
      </c>
      <c r="Q64" s="949">
        <v>0</v>
      </c>
      <c r="R64" s="947">
        <v>0</v>
      </c>
      <c r="S64" s="947">
        <v>0</v>
      </c>
      <c r="T64" s="947">
        <v>0</v>
      </c>
      <c r="U64" s="947">
        <v>0</v>
      </c>
      <c r="V64" s="947">
        <v>0</v>
      </c>
      <c r="W64" s="947">
        <v>0</v>
      </c>
      <c r="X64" s="948">
        <v>0</v>
      </c>
      <c r="Y64" s="1307">
        <f t="shared" si="1"/>
        <v>2</v>
      </c>
      <c r="Z64" s="949">
        <v>3</v>
      </c>
      <c r="AA64" s="947">
        <v>1</v>
      </c>
      <c r="AB64" s="948">
        <v>1</v>
      </c>
      <c r="AC64" s="949">
        <v>1</v>
      </c>
      <c r="AD64" s="947">
        <v>0</v>
      </c>
      <c r="AE64" s="948">
        <v>1</v>
      </c>
      <c r="AF64" s="949">
        <v>0</v>
      </c>
      <c r="AG64" s="947">
        <v>0</v>
      </c>
      <c r="AH64" s="960">
        <v>0</v>
      </c>
      <c r="AI64" s="950">
        <v>1</v>
      </c>
      <c r="AJ64" s="951">
        <v>0</v>
      </c>
      <c r="AK64" s="949">
        <v>1</v>
      </c>
      <c r="AL64" s="947">
        <v>1</v>
      </c>
      <c r="AM64" s="952">
        <v>0</v>
      </c>
      <c r="AN64" s="733" t="s">
        <v>778</v>
      </c>
    </row>
    <row r="65" spans="1:40" s="706" customFormat="1" ht="17.25" customHeight="1">
      <c r="A65" s="742"/>
      <c r="B65" s="732" t="s">
        <v>779</v>
      </c>
      <c r="C65" s="946">
        <v>1</v>
      </c>
      <c r="D65" s="947">
        <v>0</v>
      </c>
      <c r="E65" s="947">
        <v>1</v>
      </c>
      <c r="F65" s="947">
        <v>0</v>
      </c>
      <c r="G65" s="947">
        <v>1</v>
      </c>
      <c r="H65" s="947">
        <v>15</v>
      </c>
      <c r="I65" s="947">
        <v>0</v>
      </c>
      <c r="J65" s="947">
        <v>1</v>
      </c>
      <c r="K65" s="947">
        <v>0</v>
      </c>
      <c r="L65" s="947">
        <v>0</v>
      </c>
      <c r="M65" s="948">
        <v>2</v>
      </c>
      <c r="N65" s="1307">
        <f t="shared" si="0"/>
        <v>21</v>
      </c>
      <c r="O65" s="949">
        <v>2</v>
      </c>
      <c r="P65" s="948">
        <v>0</v>
      </c>
      <c r="Q65" s="949">
        <v>0</v>
      </c>
      <c r="R65" s="947">
        <v>0</v>
      </c>
      <c r="S65" s="947">
        <v>0</v>
      </c>
      <c r="T65" s="947">
        <v>0</v>
      </c>
      <c r="U65" s="947">
        <v>0</v>
      </c>
      <c r="V65" s="947">
        <v>0</v>
      </c>
      <c r="W65" s="947">
        <v>0</v>
      </c>
      <c r="X65" s="948">
        <v>0</v>
      </c>
      <c r="Y65" s="1307">
        <f t="shared" si="1"/>
        <v>2</v>
      </c>
      <c r="Z65" s="949">
        <v>1</v>
      </c>
      <c r="AA65" s="947">
        <v>1</v>
      </c>
      <c r="AB65" s="948">
        <v>1</v>
      </c>
      <c r="AC65" s="949">
        <v>1</v>
      </c>
      <c r="AD65" s="947">
        <v>3</v>
      </c>
      <c r="AE65" s="948">
        <v>1</v>
      </c>
      <c r="AF65" s="949">
        <v>0</v>
      </c>
      <c r="AG65" s="947">
        <v>1</v>
      </c>
      <c r="AH65" s="960">
        <v>0</v>
      </c>
      <c r="AI65" s="950">
        <v>1</v>
      </c>
      <c r="AJ65" s="951">
        <v>0</v>
      </c>
      <c r="AK65" s="949">
        <v>0</v>
      </c>
      <c r="AL65" s="947">
        <v>0</v>
      </c>
      <c r="AM65" s="952">
        <v>0</v>
      </c>
      <c r="AN65" s="733" t="s">
        <v>779</v>
      </c>
    </row>
    <row r="66" spans="1:40" s="706" customFormat="1" ht="17.25" customHeight="1">
      <c r="A66" s="743"/>
      <c r="B66" s="737" t="s">
        <v>610</v>
      </c>
      <c r="C66" s="953">
        <v>1</v>
      </c>
      <c r="D66" s="954">
        <v>0</v>
      </c>
      <c r="E66" s="954">
        <v>1</v>
      </c>
      <c r="F66" s="954">
        <v>0</v>
      </c>
      <c r="G66" s="954">
        <v>1</v>
      </c>
      <c r="H66" s="954">
        <v>14</v>
      </c>
      <c r="I66" s="954">
        <v>0</v>
      </c>
      <c r="J66" s="954">
        <v>0</v>
      </c>
      <c r="K66" s="954">
        <v>1</v>
      </c>
      <c r="L66" s="954">
        <v>0</v>
      </c>
      <c r="M66" s="955">
        <v>1</v>
      </c>
      <c r="N66" s="1312">
        <f t="shared" si="0"/>
        <v>19</v>
      </c>
      <c r="O66" s="956">
        <v>1</v>
      </c>
      <c r="P66" s="955">
        <v>0</v>
      </c>
      <c r="Q66" s="956">
        <v>0</v>
      </c>
      <c r="R66" s="954">
        <v>0</v>
      </c>
      <c r="S66" s="954">
        <v>0</v>
      </c>
      <c r="T66" s="954">
        <v>0</v>
      </c>
      <c r="U66" s="954">
        <v>0</v>
      </c>
      <c r="V66" s="954">
        <v>0</v>
      </c>
      <c r="W66" s="954">
        <v>0</v>
      </c>
      <c r="X66" s="955">
        <v>0</v>
      </c>
      <c r="Y66" s="1312">
        <f t="shared" si="1"/>
        <v>1</v>
      </c>
      <c r="Z66" s="956">
        <v>1</v>
      </c>
      <c r="AA66" s="954">
        <v>1</v>
      </c>
      <c r="AB66" s="955">
        <v>1</v>
      </c>
      <c r="AC66" s="956">
        <v>1</v>
      </c>
      <c r="AD66" s="954">
        <v>3</v>
      </c>
      <c r="AE66" s="955">
        <v>1</v>
      </c>
      <c r="AF66" s="956">
        <v>0</v>
      </c>
      <c r="AG66" s="954">
        <v>0</v>
      </c>
      <c r="AH66" s="961">
        <v>0</v>
      </c>
      <c r="AI66" s="957">
        <v>0</v>
      </c>
      <c r="AJ66" s="958">
        <v>0</v>
      </c>
      <c r="AK66" s="956">
        <v>0</v>
      </c>
      <c r="AL66" s="954">
        <v>0</v>
      </c>
      <c r="AM66" s="959">
        <v>0</v>
      </c>
      <c r="AN66" s="738" t="s">
        <v>610</v>
      </c>
    </row>
    <row r="67" spans="1:40" s="706" customFormat="1" ht="17.25" customHeight="1" thickBot="1">
      <c r="A67" s="739" t="s">
        <v>611</v>
      </c>
      <c r="B67" s="740"/>
      <c r="C67" s="1314">
        <f>SUM(C62:C66)</f>
        <v>5</v>
      </c>
      <c r="D67" s="1315">
        <f t="shared" ref="D67:AM67" si="11">SUM(D62:D66)</f>
        <v>1</v>
      </c>
      <c r="E67" s="1315">
        <f t="shared" si="11"/>
        <v>5</v>
      </c>
      <c r="F67" s="1315">
        <f t="shared" si="11"/>
        <v>1</v>
      </c>
      <c r="G67" s="1315">
        <f t="shared" si="11"/>
        <v>5</v>
      </c>
      <c r="H67" s="1315">
        <f t="shared" si="11"/>
        <v>80</v>
      </c>
      <c r="I67" s="1315">
        <f t="shared" si="11"/>
        <v>0</v>
      </c>
      <c r="J67" s="1315">
        <f t="shared" si="11"/>
        <v>5</v>
      </c>
      <c r="K67" s="1315">
        <f t="shared" si="11"/>
        <v>2</v>
      </c>
      <c r="L67" s="1315">
        <f t="shared" si="11"/>
        <v>2</v>
      </c>
      <c r="M67" s="1316">
        <f t="shared" si="11"/>
        <v>12</v>
      </c>
      <c r="N67" s="1317">
        <f t="shared" si="0"/>
        <v>118</v>
      </c>
      <c r="O67" s="1318">
        <f t="shared" si="11"/>
        <v>9</v>
      </c>
      <c r="P67" s="1316">
        <f t="shared" si="11"/>
        <v>0</v>
      </c>
      <c r="Q67" s="1318">
        <f t="shared" si="11"/>
        <v>0</v>
      </c>
      <c r="R67" s="1315">
        <f t="shared" si="11"/>
        <v>0</v>
      </c>
      <c r="S67" s="1315">
        <f t="shared" si="11"/>
        <v>0</v>
      </c>
      <c r="T67" s="1315">
        <f t="shared" si="11"/>
        <v>0</v>
      </c>
      <c r="U67" s="1315">
        <f t="shared" si="11"/>
        <v>0</v>
      </c>
      <c r="V67" s="1315">
        <f t="shared" si="11"/>
        <v>0</v>
      </c>
      <c r="W67" s="1315">
        <f t="shared" si="11"/>
        <v>0</v>
      </c>
      <c r="X67" s="1316">
        <f t="shared" si="11"/>
        <v>0</v>
      </c>
      <c r="Y67" s="1317">
        <f t="shared" si="1"/>
        <v>9</v>
      </c>
      <c r="Z67" s="1318">
        <f t="shared" si="11"/>
        <v>10</v>
      </c>
      <c r="AA67" s="1315">
        <f t="shared" si="11"/>
        <v>5</v>
      </c>
      <c r="AB67" s="1316">
        <f t="shared" si="11"/>
        <v>5</v>
      </c>
      <c r="AC67" s="1318">
        <f t="shared" si="11"/>
        <v>5</v>
      </c>
      <c r="AD67" s="1315">
        <f t="shared" si="11"/>
        <v>9</v>
      </c>
      <c r="AE67" s="1316">
        <f t="shared" si="11"/>
        <v>5</v>
      </c>
      <c r="AF67" s="1318">
        <f t="shared" si="11"/>
        <v>0</v>
      </c>
      <c r="AG67" s="1315">
        <f t="shared" si="11"/>
        <v>1</v>
      </c>
      <c r="AH67" s="1325">
        <f t="shared" si="11"/>
        <v>2</v>
      </c>
      <c r="AI67" s="1326">
        <f t="shared" si="11"/>
        <v>5</v>
      </c>
      <c r="AJ67" s="1317">
        <f t="shared" si="11"/>
        <v>0</v>
      </c>
      <c r="AK67" s="1318">
        <f t="shared" si="11"/>
        <v>1</v>
      </c>
      <c r="AL67" s="1315">
        <f>SUM(AL62:AL66)</f>
        <v>1</v>
      </c>
      <c r="AM67" s="1324">
        <f t="shared" si="11"/>
        <v>1</v>
      </c>
      <c r="AN67" s="741" t="s">
        <v>808</v>
      </c>
    </row>
    <row r="68" spans="1:40" s="706" customFormat="1" ht="17.25" customHeight="1">
      <c r="A68" s="742" t="s">
        <v>612</v>
      </c>
      <c r="B68" s="732" t="s">
        <v>781</v>
      </c>
      <c r="C68" s="946">
        <v>1</v>
      </c>
      <c r="D68" s="947">
        <v>0</v>
      </c>
      <c r="E68" s="947">
        <v>1</v>
      </c>
      <c r="F68" s="947">
        <v>0</v>
      </c>
      <c r="G68" s="947">
        <v>1</v>
      </c>
      <c r="H68" s="947">
        <v>15</v>
      </c>
      <c r="I68" s="947">
        <v>0</v>
      </c>
      <c r="J68" s="947">
        <v>1</v>
      </c>
      <c r="K68" s="947">
        <v>0</v>
      </c>
      <c r="L68" s="947">
        <v>1</v>
      </c>
      <c r="M68" s="948">
        <v>2</v>
      </c>
      <c r="N68" s="1307">
        <f t="shared" si="0"/>
        <v>22</v>
      </c>
      <c r="O68" s="949">
        <v>3</v>
      </c>
      <c r="P68" s="948">
        <v>1</v>
      </c>
      <c r="Q68" s="949">
        <v>0</v>
      </c>
      <c r="R68" s="947">
        <v>0</v>
      </c>
      <c r="S68" s="947">
        <v>0</v>
      </c>
      <c r="T68" s="947">
        <v>0</v>
      </c>
      <c r="U68" s="947">
        <v>0</v>
      </c>
      <c r="V68" s="947">
        <v>0</v>
      </c>
      <c r="W68" s="947">
        <v>0</v>
      </c>
      <c r="X68" s="948">
        <v>0</v>
      </c>
      <c r="Y68" s="1307">
        <f t="shared" si="1"/>
        <v>4</v>
      </c>
      <c r="Z68" s="949">
        <v>2</v>
      </c>
      <c r="AA68" s="947">
        <v>2</v>
      </c>
      <c r="AB68" s="948">
        <v>1</v>
      </c>
      <c r="AC68" s="949">
        <v>1</v>
      </c>
      <c r="AD68" s="947">
        <v>3</v>
      </c>
      <c r="AE68" s="948">
        <v>1</v>
      </c>
      <c r="AF68" s="949">
        <v>0</v>
      </c>
      <c r="AG68" s="947">
        <v>0</v>
      </c>
      <c r="AH68" s="960">
        <v>0</v>
      </c>
      <c r="AI68" s="950">
        <v>2</v>
      </c>
      <c r="AJ68" s="951">
        <v>0</v>
      </c>
      <c r="AK68" s="949">
        <v>0</v>
      </c>
      <c r="AL68" s="947">
        <v>0</v>
      </c>
      <c r="AM68" s="952">
        <v>0</v>
      </c>
      <c r="AN68" s="733" t="s">
        <v>781</v>
      </c>
    </row>
    <row r="69" spans="1:40" s="706" customFormat="1" ht="17.25" customHeight="1">
      <c r="A69" s="756">
        <v>2</v>
      </c>
      <c r="B69" s="737" t="s">
        <v>782</v>
      </c>
      <c r="C69" s="953">
        <v>1</v>
      </c>
      <c r="D69" s="954">
        <v>0</v>
      </c>
      <c r="E69" s="954">
        <v>1</v>
      </c>
      <c r="F69" s="954">
        <v>2</v>
      </c>
      <c r="G69" s="954">
        <v>2</v>
      </c>
      <c r="H69" s="954">
        <v>29</v>
      </c>
      <c r="I69" s="954">
        <v>0</v>
      </c>
      <c r="J69" s="954">
        <v>1</v>
      </c>
      <c r="K69" s="954">
        <v>1</v>
      </c>
      <c r="L69" s="954">
        <v>0</v>
      </c>
      <c r="M69" s="955">
        <v>4</v>
      </c>
      <c r="N69" s="1312">
        <f t="shared" si="0"/>
        <v>41</v>
      </c>
      <c r="O69" s="956">
        <v>2</v>
      </c>
      <c r="P69" s="955">
        <v>0</v>
      </c>
      <c r="Q69" s="956">
        <v>0</v>
      </c>
      <c r="R69" s="954">
        <v>0</v>
      </c>
      <c r="S69" s="954">
        <v>0</v>
      </c>
      <c r="T69" s="954">
        <v>0</v>
      </c>
      <c r="U69" s="954">
        <v>0</v>
      </c>
      <c r="V69" s="954">
        <v>0</v>
      </c>
      <c r="W69" s="954">
        <v>0</v>
      </c>
      <c r="X69" s="955">
        <v>0</v>
      </c>
      <c r="Y69" s="1312">
        <f t="shared" si="1"/>
        <v>2</v>
      </c>
      <c r="Z69" s="956">
        <v>5</v>
      </c>
      <c r="AA69" s="954">
        <v>3</v>
      </c>
      <c r="AB69" s="955">
        <v>1</v>
      </c>
      <c r="AC69" s="956">
        <v>1</v>
      </c>
      <c r="AD69" s="954">
        <v>3</v>
      </c>
      <c r="AE69" s="955">
        <v>1</v>
      </c>
      <c r="AF69" s="956">
        <v>0</v>
      </c>
      <c r="AG69" s="954">
        <v>0</v>
      </c>
      <c r="AH69" s="961">
        <v>0</v>
      </c>
      <c r="AI69" s="957">
        <v>0</v>
      </c>
      <c r="AJ69" s="958">
        <v>0</v>
      </c>
      <c r="AK69" s="956">
        <v>0</v>
      </c>
      <c r="AL69" s="954">
        <v>0</v>
      </c>
      <c r="AM69" s="959">
        <v>0</v>
      </c>
      <c r="AN69" s="738" t="s">
        <v>782</v>
      </c>
    </row>
    <row r="70" spans="1:40" s="706" customFormat="1" ht="17.25" customHeight="1" thickBot="1">
      <c r="A70" s="739" t="s">
        <v>622</v>
      </c>
      <c r="B70" s="740"/>
      <c r="C70" s="1314">
        <f>SUM(C68:C69)</f>
        <v>2</v>
      </c>
      <c r="D70" s="1315">
        <f t="shared" ref="D70:AM70" si="12">SUM(D68:D69)</f>
        <v>0</v>
      </c>
      <c r="E70" s="1315">
        <f t="shared" si="12"/>
        <v>2</v>
      </c>
      <c r="F70" s="1315">
        <f t="shared" si="12"/>
        <v>2</v>
      </c>
      <c r="G70" s="1315">
        <f t="shared" si="12"/>
        <v>3</v>
      </c>
      <c r="H70" s="1315">
        <f t="shared" si="12"/>
        <v>44</v>
      </c>
      <c r="I70" s="1315">
        <f t="shared" si="12"/>
        <v>0</v>
      </c>
      <c r="J70" s="1315">
        <f t="shared" si="12"/>
        <v>2</v>
      </c>
      <c r="K70" s="1315">
        <f t="shared" si="12"/>
        <v>1</v>
      </c>
      <c r="L70" s="1315">
        <f t="shared" si="12"/>
        <v>1</v>
      </c>
      <c r="M70" s="1316">
        <f t="shared" si="12"/>
        <v>6</v>
      </c>
      <c r="N70" s="1317">
        <f t="shared" ref="N70:N110" si="13">SUM(C70:M70)</f>
        <v>63</v>
      </c>
      <c r="O70" s="1318">
        <f t="shared" si="12"/>
        <v>5</v>
      </c>
      <c r="P70" s="1316">
        <f t="shared" si="12"/>
        <v>1</v>
      </c>
      <c r="Q70" s="1318">
        <f t="shared" si="12"/>
        <v>0</v>
      </c>
      <c r="R70" s="1315">
        <f t="shared" si="12"/>
        <v>0</v>
      </c>
      <c r="S70" s="1315">
        <f t="shared" si="12"/>
        <v>0</v>
      </c>
      <c r="T70" s="1315">
        <f t="shared" si="12"/>
        <v>0</v>
      </c>
      <c r="U70" s="1315">
        <f t="shared" si="12"/>
        <v>0</v>
      </c>
      <c r="V70" s="1315">
        <f t="shared" si="12"/>
        <v>0</v>
      </c>
      <c r="W70" s="1315">
        <f t="shared" si="12"/>
        <v>0</v>
      </c>
      <c r="X70" s="1316">
        <f t="shared" si="12"/>
        <v>0</v>
      </c>
      <c r="Y70" s="1317">
        <f t="shared" ref="Y70:Y110" si="14">SUM(O70:X70)</f>
        <v>6</v>
      </c>
      <c r="Z70" s="1318">
        <f t="shared" si="12"/>
        <v>7</v>
      </c>
      <c r="AA70" s="1315">
        <f t="shared" si="12"/>
        <v>5</v>
      </c>
      <c r="AB70" s="1316">
        <f t="shared" si="12"/>
        <v>2</v>
      </c>
      <c r="AC70" s="1318">
        <f t="shared" si="12"/>
        <v>2</v>
      </c>
      <c r="AD70" s="1315">
        <f t="shared" si="12"/>
        <v>6</v>
      </c>
      <c r="AE70" s="1316">
        <f t="shared" si="12"/>
        <v>2</v>
      </c>
      <c r="AF70" s="1318">
        <f t="shared" si="12"/>
        <v>0</v>
      </c>
      <c r="AG70" s="1315">
        <f t="shared" si="12"/>
        <v>0</v>
      </c>
      <c r="AH70" s="1325">
        <f t="shared" si="12"/>
        <v>0</v>
      </c>
      <c r="AI70" s="1326">
        <f t="shared" si="12"/>
        <v>2</v>
      </c>
      <c r="AJ70" s="1317">
        <f t="shared" si="12"/>
        <v>0</v>
      </c>
      <c r="AK70" s="1318">
        <f t="shared" si="12"/>
        <v>0</v>
      </c>
      <c r="AL70" s="1315">
        <f t="shared" si="12"/>
        <v>0</v>
      </c>
      <c r="AM70" s="1324">
        <f t="shared" si="12"/>
        <v>0</v>
      </c>
      <c r="AN70" s="741" t="s">
        <v>783</v>
      </c>
    </row>
    <row r="71" spans="1:40" s="706" customFormat="1" ht="17.25" customHeight="1">
      <c r="A71" s="742" t="s">
        <v>623</v>
      </c>
      <c r="B71" s="732" t="s">
        <v>41</v>
      </c>
      <c r="C71" s="946">
        <v>1</v>
      </c>
      <c r="D71" s="947">
        <v>0</v>
      </c>
      <c r="E71" s="947">
        <v>1</v>
      </c>
      <c r="F71" s="947">
        <v>1</v>
      </c>
      <c r="G71" s="947">
        <v>1</v>
      </c>
      <c r="H71" s="947">
        <v>34</v>
      </c>
      <c r="I71" s="947">
        <v>0</v>
      </c>
      <c r="J71" s="947">
        <v>1</v>
      </c>
      <c r="K71" s="947">
        <v>0</v>
      </c>
      <c r="L71" s="947">
        <v>1</v>
      </c>
      <c r="M71" s="948">
        <v>5</v>
      </c>
      <c r="N71" s="1307">
        <f t="shared" si="13"/>
        <v>45</v>
      </c>
      <c r="O71" s="949">
        <v>2</v>
      </c>
      <c r="P71" s="948">
        <v>1</v>
      </c>
      <c r="Q71" s="949">
        <v>0</v>
      </c>
      <c r="R71" s="947">
        <v>0</v>
      </c>
      <c r="S71" s="947">
        <v>0</v>
      </c>
      <c r="T71" s="947">
        <v>0</v>
      </c>
      <c r="U71" s="947">
        <v>0</v>
      </c>
      <c r="V71" s="947">
        <v>0</v>
      </c>
      <c r="W71" s="947">
        <v>0</v>
      </c>
      <c r="X71" s="948">
        <v>0</v>
      </c>
      <c r="Y71" s="1307">
        <f t="shared" si="14"/>
        <v>3</v>
      </c>
      <c r="Z71" s="949">
        <v>3</v>
      </c>
      <c r="AA71" s="947">
        <v>1</v>
      </c>
      <c r="AB71" s="948">
        <v>1</v>
      </c>
      <c r="AC71" s="949">
        <v>1</v>
      </c>
      <c r="AD71" s="947">
        <v>3</v>
      </c>
      <c r="AE71" s="948">
        <v>1</v>
      </c>
      <c r="AF71" s="949">
        <v>0</v>
      </c>
      <c r="AG71" s="947">
        <v>0</v>
      </c>
      <c r="AH71" s="960">
        <v>0</v>
      </c>
      <c r="AI71" s="950">
        <v>1</v>
      </c>
      <c r="AJ71" s="951">
        <v>0</v>
      </c>
      <c r="AK71" s="949">
        <v>0</v>
      </c>
      <c r="AL71" s="947">
        <v>0</v>
      </c>
      <c r="AM71" s="952">
        <v>0</v>
      </c>
      <c r="AN71" s="733" t="s">
        <v>41</v>
      </c>
    </row>
    <row r="72" spans="1:40" s="706" customFormat="1" ht="17.25" customHeight="1">
      <c r="A72" s="734">
        <v>4</v>
      </c>
      <c r="B72" s="732" t="s">
        <v>628</v>
      </c>
      <c r="C72" s="946">
        <v>1</v>
      </c>
      <c r="D72" s="947">
        <v>0</v>
      </c>
      <c r="E72" s="947">
        <v>1</v>
      </c>
      <c r="F72" s="947">
        <v>0</v>
      </c>
      <c r="G72" s="947">
        <v>1</v>
      </c>
      <c r="H72" s="947">
        <v>23</v>
      </c>
      <c r="I72" s="947">
        <v>0</v>
      </c>
      <c r="J72" s="947">
        <v>1</v>
      </c>
      <c r="K72" s="947">
        <v>0</v>
      </c>
      <c r="L72" s="947">
        <v>0</v>
      </c>
      <c r="M72" s="948">
        <v>2</v>
      </c>
      <c r="N72" s="1307">
        <f t="shared" si="13"/>
        <v>29</v>
      </c>
      <c r="O72" s="949">
        <v>1</v>
      </c>
      <c r="P72" s="948">
        <v>0</v>
      </c>
      <c r="Q72" s="949">
        <v>0</v>
      </c>
      <c r="R72" s="947">
        <v>0</v>
      </c>
      <c r="S72" s="947">
        <v>0</v>
      </c>
      <c r="T72" s="947">
        <v>0</v>
      </c>
      <c r="U72" s="947">
        <v>0</v>
      </c>
      <c r="V72" s="947">
        <v>0</v>
      </c>
      <c r="W72" s="947">
        <v>0</v>
      </c>
      <c r="X72" s="948">
        <v>0</v>
      </c>
      <c r="Y72" s="1307">
        <f t="shared" si="14"/>
        <v>1</v>
      </c>
      <c r="Z72" s="949">
        <v>3</v>
      </c>
      <c r="AA72" s="947">
        <v>1</v>
      </c>
      <c r="AB72" s="948">
        <v>1</v>
      </c>
      <c r="AC72" s="949">
        <v>1</v>
      </c>
      <c r="AD72" s="947">
        <v>3</v>
      </c>
      <c r="AE72" s="948">
        <v>1</v>
      </c>
      <c r="AF72" s="949">
        <v>0</v>
      </c>
      <c r="AG72" s="947">
        <v>1</v>
      </c>
      <c r="AH72" s="960">
        <v>0</v>
      </c>
      <c r="AI72" s="950">
        <v>0</v>
      </c>
      <c r="AJ72" s="951">
        <v>0</v>
      </c>
      <c r="AK72" s="949">
        <v>1</v>
      </c>
      <c r="AL72" s="947">
        <v>1</v>
      </c>
      <c r="AM72" s="952">
        <v>0</v>
      </c>
      <c r="AN72" s="733" t="s">
        <v>628</v>
      </c>
    </row>
    <row r="73" spans="1:40" s="706" customFormat="1" ht="17.25" customHeight="1">
      <c r="A73" s="742"/>
      <c r="B73" s="732" t="s">
        <v>16</v>
      </c>
      <c r="C73" s="946">
        <v>1</v>
      </c>
      <c r="D73" s="947">
        <v>0</v>
      </c>
      <c r="E73" s="947">
        <v>1</v>
      </c>
      <c r="F73" s="947">
        <v>0</v>
      </c>
      <c r="G73" s="947">
        <v>2</v>
      </c>
      <c r="H73" s="947">
        <v>20</v>
      </c>
      <c r="I73" s="947">
        <v>0</v>
      </c>
      <c r="J73" s="947">
        <v>1</v>
      </c>
      <c r="K73" s="947">
        <v>0</v>
      </c>
      <c r="L73" s="947">
        <v>0</v>
      </c>
      <c r="M73" s="948">
        <v>3</v>
      </c>
      <c r="N73" s="1307">
        <f t="shared" si="13"/>
        <v>28</v>
      </c>
      <c r="O73" s="949">
        <v>1</v>
      </c>
      <c r="P73" s="948">
        <v>0</v>
      </c>
      <c r="Q73" s="949">
        <v>0</v>
      </c>
      <c r="R73" s="947">
        <v>0</v>
      </c>
      <c r="S73" s="947">
        <v>0</v>
      </c>
      <c r="T73" s="947">
        <v>0</v>
      </c>
      <c r="U73" s="947">
        <v>0</v>
      </c>
      <c r="V73" s="947">
        <v>0</v>
      </c>
      <c r="W73" s="947">
        <v>0</v>
      </c>
      <c r="X73" s="948">
        <v>0</v>
      </c>
      <c r="Y73" s="1307">
        <f t="shared" si="14"/>
        <v>1</v>
      </c>
      <c r="Z73" s="949">
        <v>3</v>
      </c>
      <c r="AA73" s="947">
        <v>1</v>
      </c>
      <c r="AB73" s="948">
        <v>1</v>
      </c>
      <c r="AC73" s="949">
        <v>1</v>
      </c>
      <c r="AD73" s="947">
        <v>3</v>
      </c>
      <c r="AE73" s="948">
        <v>1</v>
      </c>
      <c r="AF73" s="949">
        <v>0</v>
      </c>
      <c r="AG73" s="947">
        <v>0</v>
      </c>
      <c r="AH73" s="960">
        <v>1</v>
      </c>
      <c r="AI73" s="950">
        <v>0</v>
      </c>
      <c r="AJ73" s="951">
        <v>0</v>
      </c>
      <c r="AK73" s="949">
        <v>0</v>
      </c>
      <c r="AL73" s="947">
        <v>1</v>
      </c>
      <c r="AM73" s="952">
        <v>0</v>
      </c>
      <c r="AN73" s="733" t="s">
        <v>16</v>
      </c>
    </row>
    <row r="74" spans="1:40" s="706" customFormat="1" ht="17.25" customHeight="1">
      <c r="A74" s="743"/>
      <c r="B74" s="737" t="s">
        <v>630</v>
      </c>
      <c r="C74" s="953">
        <v>1</v>
      </c>
      <c r="D74" s="954">
        <v>0</v>
      </c>
      <c r="E74" s="954">
        <v>1</v>
      </c>
      <c r="F74" s="954">
        <v>0</v>
      </c>
      <c r="G74" s="954">
        <v>1</v>
      </c>
      <c r="H74" s="954">
        <v>9</v>
      </c>
      <c r="I74" s="954">
        <v>0</v>
      </c>
      <c r="J74" s="954">
        <v>1</v>
      </c>
      <c r="K74" s="954">
        <v>0</v>
      </c>
      <c r="L74" s="954">
        <v>0</v>
      </c>
      <c r="M74" s="955">
        <v>1</v>
      </c>
      <c r="N74" s="1312">
        <f t="shared" si="13"/>
        <v>14</v>
      </c>
      <c r="O74" s="956">
        <v>1</v>
      </c>
      <c r="P74" s="955">
        <v>0</v>
      </c>
      <c r="Q74" s="956">
        <v>0</v>
      </c>
      <c r="R74" s="954">
        <v>0</v>
      </c>
      <c r="S74" s="954">
        <v>0</v>
      </c>
      <c r="T74" s="954">
        <v>0</v>
      </c>
      <c r="U74" s="954">
        <v>0</v>
      </c>
      <c r="V74" s="954">
        <v>0</v>
      </c>
      <c r="W74" s="954">
        <v>0</v>
      </c>
      <c r="X74" s="955">
        <v>0</v>
      </c>
      <c r="Y74" s="1312">
        <f t="shared" si="14"/>
        <v>1</v>
      </c>
      <c r="Z74" s="956">
        <v>3</v>
      </c>
      <c r="AA74" s="954">
        <v>1</v>
      </c>
      <c r="AB74" s="955">
        <v>1</v>
      </c>
      <c r="AC74" s="956">
        <v>1</v>
      </c>
      <c r="AD74" s="954">
        <v>3</v>
      </c>
      <c r="AE74" s="955">
        <v>1</v>
      </c>
      <c r="AF74" s="956">
        <v>0</v>
      </c>
      <c r="AG74" s="954">
        <v>0</v>
      </c>
      <c r="AH74" s="961">
        <v>0</v>
      </c>
      <c r="AI74" s="957">
        <v>0</v>
      </c>
      <c r="AJ74" s="958">
        <v>0</v>
      </c>
      <c r="AK74" s="956">
        <v>0</v>
      </c>
      <c r="AL74" s="954">
        <v>0</v>
      </c>
      <c r="AM74" s="959">
        <v>1</v>
      </c>
      <c r="AN74" s="738" t="s">
        <v>630</v>
      </c>
    </row>
    <row r="75" spans="1:40" s="706" customFormat="1" ht="17.25" customHeight="1" thickBot="1">
      <c r="A75" s="739" t="s">
        <v>631</v>
      </c>
      <c r="B75" s="740"/>
      <c r="C75" s="1314">
        <f>SUM(C71:C74)</f>
        <v>4</v>
      </c>
      <c r="D75" s="1315">
        <f t="shared" ref="D75:AM75" si="15">SUM(D71:D74)</f>
        <v>0</v>
      </c>
      <c r="E75" s="1315">
        <f t="shared" si="15"/>
        <v>4</v>
      </c>
      <c r="F75" s="1315">
        <f t="shared" si="15"/>
        <v>1</v>
      </c>
      <c r="G75" s="1315">
        <f t="shared" si="15"/>
        <v>5</v>
      </c>
      <c r="H75" s="1315">
        <f t="shared" si="15"/>
        <v>86</v>
      </c>
      <c r="I75" s="1315">
        <f t="shared" si="15"/>
        <v>0</v>
      </c>
      <c r="J75" s="1315">
        <f t="shared" si="15"/>
        <v>4</v>
      </c>
      <c r="K75" s="1315">
        <f t="shared" si="15"/>
        <v>0</v>
      </c>
      <c r="L75" s="1315">
        <f t="shared" si="15"/>
        <v>1</v>
      </c>
      <c r="M75" s="1316">
        <f t="shared" si="15"/>
        <v>11</v>
      </c>
      <c r="N75" s="1317">
        <f t="shared" si="13"/>
        <v>116</v>
      </c>
      <c r="O75" s="1318">
        <f t="shared" si="15"/>
        <v>5</v>
      </c>
      <c r="P75" s="1316">
        <f t="shared" si="15"/>
        <v>1</v>
      </c>
      <c r="Q75" s="1318">
        <f t="shared" si="15"/>
        <v>0</v>
      </c>
      <c r="R75" s="1315">
        <f t="shared" si="15"/>
        <v>0</v>
      </c>
      <c r="S75" s="1315">
        <f t="shared" si="15"/>
        <v>0</v>
      </c>
      <c r="T75" s="1315">
        <f t="shared" si="15"/>
        <v>0</v>
      </c>
      <c r="U75" s="1315">
        <f t="shared" si="15"/>
        <v>0</v>
      </c>
      <c r="V75" s="1315">
        <f t="shared" si="15"/>
        <v>0</v>
      </c>
      <c r="W75" s="1315">
        <f t="shared" si="15"/>
        <v>0</v>
      </c>
      <c r="X75" s="1316">
        <f t="shared" si="15"/>
        <v>0</v>
      </c>
      <c r="Y75" s="1317">
        <f t="shared" si="14"/>
        <v>6</v>
      </c>
      <c r="Z75" s="1318">
        <f t="shared" si="15"/>
        <v>12</v>
      </c>
      <c r="AA75" s="1315">
        <f t="shared" si="15"/>
        <v>4</v>
      </c>
      <c r="AB75" s="1316">
        <f t="shared" si="15"/>
        <v>4</v>
      </c>
      <c r="AC75" s="1318">
        <f t="shared" si="15"/>
        <v>4</v>
      </c>
      <c r="AD75" s="1315">
        <f t="shared" si="15"/>
        <v>12</v>
      </c>
      <c r="AE75" s="1316">
        <f t="shared" si="15"/>
        <v>4</v>
      </c>
      <c r="AF75" s="1318">
        <f t="shared" si="15"/>
        <v>0</v>
      </c>
      <c r="AG75" s="1315">
        <f t="shared" si="15"/>
        <v>1</v>
      </c>
      <c r="AH75" s="1325">
        <f t="shared" si="15"/>
        <v>1</v>
      </c>
      <c r="AI75" s="1326">
        <f t="shared" si="15"/>
        <v>1</v>
      </c>
      <c r="AJ75" s="1317">
        <f t="shared" si="15"/>
        <v>0</v>
      </c>
      <c r="AK75" s="1318">
        <f t="shared" si="15"/>
        <v>1</v>
      </c>
      <c r="AL75" s="1315">
        <f t="shared" si="15"/>
        <v>2</v>
      </c>
      <c r="AM75" s="1324">
        <f t="shared" si="15"/>
        <v>1</v>
      </c>
      <c r="AN75" s="741" t="s">
        <v>784</v>
      </c>
    </row>
    <row r="76" spans="1:40" s="706" customFormat="1" ht="17.25" customHeight="1">
      <c r="A76" s="742" t="s">
        <v>632</v>
      </c>
      <c r="B76" s="732" t="s">
        <v>641</v>
      </c>
      <c r="C76" s="946">
        <v>1</v>
      </c>
      <c r="D76" s="947">
        <v>0</v>
      </c>
      <c r="E76" s="947">
        <v>1</v>
      </c>
      <c r="F76" s="947">
        <v>0</v>
      </c>
      <c r="G76" s="947">
        <v>0</v>
      </c>
      <c r="H76" s="947">
        <v>20</v>
      </c>
      <c r="I76" s="947">
        <v>0</v>
      </c>
      <c r="J76" s="947">
        <v>1</v>
      </c>
      <c r="K76" s="947">
        <v>0</v>
      </c>
      <c r="L76" s="947">
        <v>1</v>
      </c>
      <c r="M76" s="948">
        <v>1</v>
      </c>
      <c r="N76" s="1307">
        <f t="shared" si="13"/>
        <v>25</v>
      </c>
      <c r="O76" s="949">
        <v>2</v>
      </c>
      <c r="P76" s="948">
        <v>0</v>
      </c>
      <c r="Q76" s="949">
        <v>0</v>
      </c>
      <c r="R76" s="947">
        <v>0</v>
      </c>
      <c r="S76" s="947">
        <v>0</v>
      </c>
      <c r="T76" s="947">
        <v>0</v>
      </c>
      <c r="U76" s="947">
        <v>0</v>
      </c>
      <c r="V76" s="947">
        <v>0</v>
      </c>
      <c r="W76" s="947">
        <v>0</v>
      </c>
      <c r="X76" s="948">
        <v>0</v>
      </c>
      <c r="Y76" s="1307">
        <f t="shared" si="14"/>
        <v>2</v>
      </c>
      <c r="Z76" s="949">
        <v>2</v>
      </c>
      <c r="AA76" s="947">
        <v>2</v>
      </c>
      <c r="AB76" s="948">
        <v>1</v>
      </c>
      <c r="AC76" s="949">
        <v>1</v>
      </c>
      <c r="AD76" s="947">
        <v>3</v>
      </c>
      <c r="AE76" s="948">
        <v>1</v>
      </c>
      <c r="AF76" s="949">
        <v>0</v>
      </c>
      <c r="AG76" s="947">
        <v>0</v>
      </c>
      <c r="AH76" s="960">
        <v>0</v>
      </c>
      <c r="AI76" s="950">
        <v>0</v>
      </c>
      <c r="AJ76" s="951">
        <v>0</v>
      </c>
      <c r="AK76" s="949">
        <v>0</v>
      </c>
      <c r="AL76" s="947">
        <v>0</v>
      </c>
      <c r="AM76" s="952">
        <v>0</v>
      </c>
      <c r="AN76" s="733" t="s">
        <v>641</v>
      </c>
    </row>
    <row r="77" spans="1:40" s="706" customFormat="1" ht="17.25" customHeight="1">
      <c r="A77" s="734">
        <v>4</v>
      </c>
      <c r="B77" s="732" t="s">
        <v>634</v>
      </c>
      <c r="C77" s="946">
        <v>1</v>
      </c>
      <c r="D77" s="947">
        <v>0</v>
      </c>
      <c r="E77" s="947">
        <v>1</v>
      </c>
      <c r="F77" s="947">
        <v>0</v>
      </c>
      <c r="G77" s="947">
        <v>1</v>
      </c>
      <c r="H77" s="947">
        <v>18</v>
      </c>
      <c r="I77" s="947">
        <v>0</v>
      </c>
      <c r="J77" s="947">
        <v>1</v>
      </c>
      <c r="K77" s="947">
        <v>0</v>
      </c>
      <c r="L77" s="947">
        <v>1</v>
      </c>
      <c r="M77" s="948">
        <v>5</v>
      </c>
      <c r="N77" s="1307">
        <f t="shared" si="13"/>
        <v>28</v>
      </c>
      <c r="O77" s="949">
        <v>2</v>
      </c>
      <c r="P77" s="948">
        <v>1</v>
      </c>
      <c r="Q77" s="949">
        <v>0</v>
      </c>
      <c r="R77" s="947">
        <v>0</v>
      </c>
      <c r="S77" s="947">
        <v>0</v>
      </c>
      <c r="T77" s="947">
        <v>0</v>
      </c>
      <c r="U77" s="947">
        <v>0</v>
      </c>
      <c r="V77" s="947">
        <v>0</v>
      </c>
      <c r="W77" s="947">
        <v>0</v>
      </c>
      <c r="X77" s="948">
        <v>0</v>
      </c>
      <c r="Y77" s="1307">
        <f t="shared" si="14"/>
        <v>3</v>
      </c>
      <c r="Z77" s="949">
        <v>2</v>
      </c>
      <c r="AA77" s="947">
        <v>2</v>
      </c>
      <c r="AB77" s="948">
        <v>1</v>
      </c>
      <c r="AC77" s="949">
        <v>1</v>
      </c>
      <c r="AD77" s="947">
        <v>3</v>
      </c>
      <c r="AE77" s="948">
        <v>1</v>
      </c>
      <c r="AF77" s="949">
        <v>0</v>
      </c>
      <c r="AG77" s="947">
        <v>0</v>
      </c>
      <c r="AH77" s="960">
        <v>0</v>
      </c>
      <c r="AI77" s="950">
        <v>1</v>
      </c>
      <c r="AJ77" s="951">
        <v>0</v>
      </c>
      <c r="AK77" s="949">
        <v>0</v>
      </c>
      <c r="AL77" s="947">
        <v>0</v>
      </c>
      <c r="AM77" s="952">
        <v>0</v>
      </c>
      <c r="AN77" s="733" t="s">
        <v>634</v>
      </c>
    </row>
    <row r="78" spans="1:40" s="706" customFormat="1" ht="17.25" customHeight="1">
      <c r="A78" s="742"/>
      <c r="B78" s="732" t="s">
        <v>635</v>
      </c>
      <c r="C78" s="946">
        <v>1</v>
      </c>
      <c r="D78" s="947">
        <v>0</v>
      </c>
      <c r="E78" s="947">
        <v>1</v>
      </c>
      <c r="F78" s="947">
        <v>0</v>
      </c>
      <c r="G78" s="947">
        <v>0</v>
      </c>
      <c r="H78" s="947">
        <v>5</v>
      </c>
      <c r="I78" s="947">
        <v>0</v>
      </c>
      <c r="J78" s="947">
        <v>0</v>
      </c>
      <c r="K78" s="947">
        <v>0</v>
      </c>
      <c r="L78" s="947">
        <v>0</v>
      </c>
      <c r="M78" s="948">
        <v>2</v>
      </c>
      <c r="N78" s="1307">
        <f t="shared" si="13"/>
        <v>9</v>
      </c>
      <c r="O78" s="949">
        <v>1</v>
      </c>
      <c r="P78" s="948">
        <v>0</v>
      </c>
      <c r="Q78" s="949">
        <v>0</v>
      </c>
      <c r="R78" s="947">
        <v>0</v>
      </c>
      <c r="S78" s="947">
        <v>0</v>
      </c>
      <c r="T78" s="947">
        <v>0</v>
      </c>
      <c r="U78" s="947">
        <v>0</v>
      </c>
      <c r="V78" s="947">
        <v>0</v>
      </c>
      <c r="W78" s="947">
        <v>0</v>
      </c>
      <c r="X78" s="948">
        <v>0</v>
      </c>
      <c r="Y78" s="1307">
        <f t="shared" si="14"/>
        <v>1</v>
      </c>
      <c r="Z78" s="949">
        <v>1</v>
      </c>
      <c r="AA78" s="947">
        <v>1</v>
      </c>
      <c r="AB78" s="948">
        <v>1</v>
      </c>
      <c r="AC78" s="949">
        <v>1</v>
      </c>
      <c r="AD78" s="947">
        <v>2</v>
      </c>
      <c r="AE78" s="948">
        <v>1</v>
      </c>
      <c r="AF78" s="949">
        <v>0</v>
      </c>
      <c r="AG78" s="947">
        <v>0</v>
      </c>
      <c r="AH78" s="960">
        <v>0</v>
      </c>
      <c r="AI78" s="950">
        <v>0</v>
      </c>
      <c r="AJ78" s="951">
        <v>0</v>
      </c>
      <c r="AK78" s="949">
        <v>0</v>
      </c>
      <c r="AL78" s="947">
        <v>0</v>
      </c>
      <c r="AM78" s="952">
        <v>0</v>
      </c>
      <c r="AN78" s="733" t="s">
        <v>635</v>
      </c>
    </row>
    <row r="79" spans="1:40" s="706" customFormat="1" ht="17.25" customHeight="1">
      <c r="A79" s="743"/>
      <c r="B79" s="737" t="s">
        <v>636</v>
      </c>
      <c r="C79" s="953">
        <v>1</v>
      </c>
      <c r="D79" s="954">
        <v>0</v>
      </c>
      <c r="E79" s="954">
        <v>1</v>
      </c>
      <c r="F79" s="954">
        <v>0</v>
      </c>
      <c r="G79" s="954">
        <v>0</v>
      </c>
      <c r="H79" s="954">
        <v>8</v>
      </c>
      <c r="I79" s="954">
        <v>0</v>
      </c>
      <c r="J79" s="954">
        <v>1</v>
      </c>
      <c r="K79" s="954">
        <v>0</v>
      </c>
      <c r="L79" s="954">
        <v>0</v>
      </c>
      <c r="M79" s="955">
        <v>1</v>
      </c>
      <c r="N79" s="1312">
        <f t="shared" si="13"/>
        <v>12</v>
      </c>
      <c r="O79" s="956">
        <v>1</v>
      </c>
      <c r="P79" s="955">
        <v>0</v>
      </c>
      <c r="Q79" s="956">
        <v>0</v>
      </c>
      <c r="R79" s="954">
        <v>0</v>
      </c>
      <c r="S79" s="954">
        <v>0</v>
      </c>
      <c r="T79" s="954">
        <v>0</v>
      </c>
      <c r="U79" s="954">
        <v>0</v>
      </c>
      <c r="V79" s="954">
        <v>0</v>
      </c>
      <c r="W79" s="954">
        <v>0</v>
      </c>
      <c r="X79" s="955">
        <v>0</v>
      </c>
      <c r="Y79" s="1312">
        <f t="shared" si="14"/>
        <v>1</v>
      </c>
      <c r="Z79" s="956">
        <v>1</v>
      </c>
      <c r="AA79" s="954">
        <v>1</v>
      </c>
      <c r="AB79" s="955">
        <v>1</v>
      </c>
      <c r="AC79" s="956">
        <v>1</v>
      </c>
      <c r="AD79" s="954">
        <v>3</v>
      </c>
      <c r="AE79" s="955">
        <v>1</v>
      </c>
      <c r="AF79" s="956">
        <v>0</v>
      </c>
      <c r="AG79" s="954">
        <v>0</v>
      </c>
      <c r="AH79" s="961">
        <v>0</v>
      </c>
      <c r="AI79" s="957">
        <v>0</v>
      </c>
      <c r="AJ79" s="958">
        <v>0</v>
      </c>
      <c r="AK79" s="956">
        <v>0</v>
      </c>
      <c r="AL79" s="954">
        <v>0</v>
      </c>
      <c r="AM79" s="959">
        <v>0</v>
      </c>
      <c r="AN79" s="738" t="s">
        <v>636</v>
      </c>
    </row>
    <row r="80" spans="1:40" s="706" customFormat="1" ht="17.25" customHeight="1" thickBot="1">
      <c r="A80" s="739" t="s">
        <v>643</v>
      </c>
      <c r="B80" s="740"/>
      <c r="C80" s="1314">
        <f>SUM(C76:C79)</f>
        <v>4</v>
      </c>
      <c r="D80" s="1315">
        <f t="shared" ref="D80:AM80" si="16">SUM(D76:D79)</f>
        <v>0</v>
      </c>
      <c r="E80" s="1315">
        <f t="shared" si="16"/>
        <v>4</v>
      </c>
      <c r="F80" s="1315">
        <f t="shared" si="16"/>
        <v>0</v>
      </c>
      <c r="G80" s="1315">
        <f t="shared" si="16"/>
        <v>1</v>
      </c>
      <c r="H80" s="1315">
        <f t="shared" si="16"/>
        <v>51</v>
      </c>
      <c r="I80" s="1315">
        <f t="shared" si="16"/>
        <v>0</v>
      </c>
      <c r="J80" s="1315">
        <f t="shared" si="16"/>
        <v>3</v>
      </c>
      <c r="K80" s="1315">
        <f t="shared" si="16"/>
        <v>0</v>
      </c>
      <c r="L80" s="1315">
        <f t="shared" si="16"/>
        <v>2</v>
      </c>
      <c r="M80" s="1316">
        <f t="shared" si="16"/>
        <v>9</v>
      </c>
      <c r="N80" s="1317">
        <f t="shared" si="13"/>
        <v>74</v>
      </c>
      <c r="O80" s="1318">
        <f t="shared" si="16"/>
        <v>6</v>
      </c>
      <c r="P80" s="1316">
        <f t="shared" si="16"/>
        <v>1</v>
      </c>
      <c r="Q80" s="1318">
        <f t="shared" si="16"/>
        <v>0</v>
      </c>
      <c r="R80" s="1315">
        <f t="shared" si="16"/>
        <v>0</v>
      </c>
      <c r="S80" s="1315">
        <f t="shared" si="16"/>
        <v>0</v>
      </c>
      <c r="T80" s="1315">
        <f t="shared" si="16"/>
        <v>0</v>
      </c>
      <c r="U80" s="1315">
        <f t="shared" si="16"/>
        <v>0</v>
      </c>
      <c r="V80" s="1315">
        <f t="shared" si="16"/>
        <v>0</v>
      </c>
      <c r="W80" s="1315">
        <f t="shared" si="16"/>
        <v>0</v>
      </c>
      <c r="X80" s="1316">
        <f t="shared" si="16"/>
        <v>0</v>
      </c>
      <c r="Y80" s="1317">
        <f t="shared" si="14"/>
        <v>7</v>
      </c>
      <c r="Z80" s="1318">
        <f t="shared" si="16"/>
        <v>6</v>
      </c>
      <c r="AA80" s="1315">
        <f t="shared" si="16"/>
        <v>6</v>
      </c>
      <c r="AB80" s="1316">
        <f t="shared" si="16"/>
        <v>4</v>
      </c>
      <c r="AC80" s="1318">
        <f t="shared" si="16"/>
        <v>4</v>
      </c>
      <c r="AD80" s="1315">
        <f t="shared" si="16"/>
        <v>11</v>
      </c>
      <c r="AE80" s="1316">
        <f t="shared" si="16"/>
        <v>4</v>
      </c>
      <c r="AF80" s="1318">
        <f t="shared" si="16"/>
        <v>0</v>
      </c>
      <c r="AG80" s="1315">
        <f t="shared" si="16"/>
        <v>0</v>
      </c>
      <c r="AH80" s="1325">
        <f t="shared" si="16"/>
        <v>0</v>
      </c>
      <c r="AI80" s="1326">
        <f t="shared" si="16"/>
        <v>1</v>
      </c>
      <c r="AJ80" s="1317">
        <f t="shared" si="16"/>
        <v>0</v>
      </c>
      <c r="AK80" s="1318">
        <f t="shared" si="16"/>
        <v>0</v>
      </c>
      <c r="AL80" s="1315">
        <f t="shared" si="16"/>
        <v>0</v>
      </c>
      <c r="AM80" s="1324">
        <f t="shared" si="16"/>
        <v>0</v>
      </c>
      <c r="AN80" s="741" t="s">
        <v>785</v>
      </c>
    </row>
    <row r="81" spans="1:40" s="706" customFormat="1" ht="17.25" customHeight="1">
      <c r="A81" s="751" t="s">
        <v>644</v>
      </c>
      <c r="B81" s="705" t="s">
        <v>17</v>
      </c>
      <c r="C81" s="979">
        <v>1</v>
      </c>
      <c r="D81" s="980">
        <v>0</v>
      </c>
      <c r="E81" s="980">
        <v>1</v>
      </c>
      <c r="F81" s="980">
        <v>1</v>
      </c>
      <c r="G81" s="980">
        <v>0</v>
      </c>
      <c r="H81" s="980">
        <v>29</v>
      </c>
      <c r="I81" s="980">
        <v>0</v>
      </c>
      <c r="J81" s="980">
        <v>1</v>
      </c>
      <c r="K81" s="980">
        <v>0</v>
      </c>
      <c r="L81" s="980">
        <v>0</v>
      </c>
      <c r="M81" s="981">
        <v>0</v>
      </c>
      <c r="N81" s="1328">
        <f t="shared" si="13"/>
        <v>33</v>
      </c>
      <c r="O81" s="982">
        <v>2</v>
      </c>
      <c r="P81" s="981">
        <v>0</v>
      </c>
      <c r="Q81" s="982">
        <v>0</v>
      </c>
      <c r="R81" s="980">
        <v>0</v>
      </c>
      <c r="S81" s="980">
        <v>1</v>
      </c>
      <c r="T81" s="980">
        <v>0</v>
      </c>
      <c r="U81" s="980">
        <v>0</v>
      </c>
      <c r="V81" s="980">
        <v>0</v>
      </c>
      <c r="W81" s="980">
        <v>0</v>
      </c>
      <c r="X81" s="981">
        <v>5</v>
      </c>
      <c r="Y81" s="1328">
        <f t="shared" si="14"/>
        <v>8</v>
      </c>
      <c r="Z81" s="980">
        <v>1</v>
      </c>
      <c r="AA81" s="980">
        <v>1</v>
      </c>
      <c r="AB81" s="983">
        <v>1</v>
      </c>
      <c r="AC81" s="982">
        <v>1</v>
      </c>
      <c r="AD81" s="980">
        <v>3</v>
      </c>
      <c r="AE81" s="980">
        <v>1</v>
      </c>
      <c r="AF81" s="982">
        <v>0</v>
      </c>
      <c r="AG81" s="980">
        <v>0</v>
      </c>
      <c r="AH81" s="983">
        <v>1</v>
      </c>
      <c r="AI81" s="984">
        <v>1</v>
      </c>
      <c r="AJ81" s="985">
        <v>0</v>
      </c>
      <c r="AK81" s="982">
        <v>0</v>
      </c>
      <c r="AL81" s="980">
        <v>0</v>
      </c>
      <c r="AM81" s="987">
        <v>0</v>
      </c>
      <c r="AN81" s="752" t="s">
        <v>17</v>
      </c>
    </row>
    <row r="82" spans="1:40" s="706" customFormat="1" ht="17.25" customHeight="1">
      <c r="A82" s="734">
        <v>3</v>
      </c>
      <c r="B82" s="732" t="s">
        <v>786</v>
      </c>
      <c r="C82" s="946">
        <v>1</v>
      </c>
      <c r="D82" s="947">
        <v>0</v>
      </c>
      <c r="E82" s="947">
        <v>1</v>
      </c>
      <c r="F82" s="947">
        <v>0</v>
      </c>
      <c r="G82" s="947">
        <v>2</v>
      </c>
      <c r="H82" s="947">
        <v>18</v>
      </c>
      <c r="I82" s="947">
        <v>0</v>
      </c>
      <c r="J82" s="947">
        <v>0</v>
      </c>
      <c r="K82" s="947">
        <v>1</v>
      </c>
      <c r="L82" s="947">
        <v>0</v>
      </c>
      <c r="M82" s="948">
        <v>2</v>
      </c>
      <c r="N82" s="1307">
        <f t="shared" si="13"/>
        <v>25</v>
      </c>
      <c r="O82" s="949">
        <v>1</v>
      </c>
      <c r="P82" s="948">
        <v>0</v>
      </c>
      <c r="Q82" s="949">
        <v>1</v>
      </c>
      <c r="R82" s="947">
        <v>1</v>
      </c>
      <c r="S82" s="947">
        <v>1</v>
      </c>
      <c r="T82" s="947">
        <v>0</v>
      </c>
      <c r="U82" s="947">
        <v>0</v>
      </c>
      <c r="V82" s="947">
        <v>0</v>
      </c>
      <c r="W82" s="947">
        <v>0</v>
      </c>
      <c r="X82" s="948">
        <v>2</v>
      </c>
      <c r="Y82" s="1307">
        <f t="shared" si="14"/>
        <v>6</v>
      </c>
      <c r="Z82" s="947">
        <v>1</v>
      </c>
      <c r="AA82" s="947">
        <v>1</v>
      </c>
      <c r="AB82" s="960">
        <v>1</v>
      </c>
      <c r="AC82" s="949">
        <v>1</v>
      </c>
      <c r="AD82" s="947">
        <v>3</v>
      </c>
      <c r="AE82" s="947">
        <v>1</v>
      </c>
      <c r="AF82" s="949">
        <v>0</v>
      </c>
      <c r="AG82" s="947">
        <v>0</v>
      </c>
      <c r="AH82" s="960">
        <v>0</v>
      </c>
      <c r="AI82" s="950">
        <v>1</v>
      </c>
      <c r="AJ82" s="951">
        <v>0</v>
      </c>
      <c r="AK82" s="949">
        <v>0</v>
      </c>
      <c r="AL82" s="947">
        <v>0</v>
      </c>
      <c r="AM82" s="952">
        <v>0</v>
      </c>
      <c r="AN82" s="733" t="s">
        <v>786</v>
      </c>
    </row>
    <row r="83" spans="1:40" s="706" customFormat="1" ht="17.25" customHeight="1">
      <c r="A83" s="743"/>
      <c r="B83" s="737" t="s">
        <v>650</v>
      </c>
      <c r="C83" s="953">
        <v>1</v>
      </c>
      <c r="D83" s="954">
        <v>0</v>
      </c>
      <c r="E83" s="954">
        <v>1</v>
      </c>
      <c r="F83" s="954">
        <v>0</v>
      </c>
      <c r="G83" s="954">
        <v>0</v>
      </c>
      <c r="H83" s="954">
        <v>6</v>
      </c>
      <c r="I83" s="954">
        <v>0</v>
      </c>
      <c r="J83" s="954">
        <v>1</v>
      </c>
      <c r="K83" s="954">
        <v>0</v>
      </c>
      <c r="L83" s="954">
        <v>0</v>
      </c>
      <c r="M83" s="955">
        <v>2</v>
      </c>
      <c r="N83" s="1312">
        <f t="shared" si="13"/>
        <v>11</v>
      </c>
      <c r="O83" s="956">
        <v>1</v>
      </c>
      <c r="P83" s="955">
        <v>0</v>
      </c>
      <c r="Q83" s="956">
        <v>0</v>
      </c>
      <c r="R83" s="954">
        <v>1</v>
      </c>
      <c r="S83" s="954">
        <v>1</v>
      </c>
      <c r="T83" s="954">
        <v>0</v>
      </c>
      <c r="U83" s="954">
        <v>0</v>
      </c>
      <c r="V83" s="954">
        <v>0</v>
      </c>
      <c r="W83" s="954">
        <v>0</v>
      </c>
      <c r="X83" s="955">
        <v>1</v>
      </c>
      <c r="Y83" s="1312">
        <f t="shared" si="14"/>
        <v>4</v>
      </c>
      <c r="Z83" s="954">
        <v>1</v>
      </c>
      <c r="AA83" s="954">
        <v>1</v>
      </c>
      <c r="AB83" s="961">
        <v>1</v>
      </c>
      <c r="AC83" s="956">
        <v>1</v>
      </c>
      <c r="AD83" s="954">
        <v>3</v>
      </c>
      <c r="AE83" s="954">
        <v>1</v>
      </c>
      <c r="AF83" s="956">
        <v>0</v>
      </c>
      <c r="AG83" s="954">
        <v>0</v>
      </c>
      <c r="AH83" s="961">
        <v>0</v>
      </c>
      <c r="AI83" s="957">
        <v>1</v>
      </c>
      <c r="AJ83" s="958">
        <v>0</v>
      </c>
      <c r="AK83" s="956">
        <v>0</v>
      </c>
      <c r="AL83" s="954">
        <v>0</v>
      </c>
      <c r="AM83" s="959">
        <v>0</v>
      </c>
      <c r="AN83" s="738" t="s">
        <v>650</v>
      </c>
    </row>
    <row r="84" spans="1:40" s="706" customFormat="1" ht="17.25" customHeight="1" thickBot="1">
      <c r="A84" s="739" t="s">
        <v>651</v>
      </c>
      <c r="B84" s="740"/>
      <c r="C84" s="1314">
        <f>SUM(C81:C83)</f>
        <v>3</v>
      </c>
      <c r="D84" s="1315">
        <f t="shared" ref="D84:AM84" si="17">SUM(D81:D83)</f>
        <v>0</v>
      </c>
      <c r="E84" s="1315">
        <f t="shared" si="17"/>
        <v>3</v>
      </c>
      <c r="F84" s="1315">
        <f t="shared" si="17"/>
        <v>1</v>
      </c>
      <c r="G84" s="1315">
        <f t="shared" si="17"/>
        <v>2</v>
      </c>
      <c r="H84" s="1315">
        <f t="shared" si="17"/>
        <v>53</v>
      </c>
      <c r="I84" s="1315">
        <f t="shared" si="17"/>
        <v>0</v>
      </c>
      <c r="J84" s="1315">
        <f t="shared" si="17"/>
        <v>2</v>
      </c>
      <c r="K84" s="1315">
        <f t="shared" si="17"/>
        <v>1</v>
      </c>
      <c r="L84" s="1315">
        <f t="shared" si="17"/>
        <v>0</v>
      </c>
      <c r="M84" s="1316">
        <f t="shared" si="17"/>
        <v>4</v>
      </c>
      <c r="N84" s="1317">
        <f t="shared" si="13"/>
        <v>69</v>
      </c>
      <c r="O84" s="1318">
        <f t="shared" si="17"/>
        <v>4</v>
      </c>
      <c r="P84" s="1316">
        <f t="shared" si="17"/>
        <v>0</v>
      </c>
      <c r="Q84" s="1318">
        <f t="shared" si="17"/>
        <v>1</v>
      </c>
      <c r="R84" s="1315">
        <f t="shared" si="17"/>
        <v>2</v>
      </c>
      <c r="S84" s="1315">
        <f t="shared" si="17"/>
        <v>3</v>
      </c>
      <c r="T84" s="1315">
        <f t="shared" si="17"/>
        <v>0</v>
      </c>
      <c r="U84" s="1315">
        <f t="shared" si="17"/>
        <v>0</v>
      </c>
      <c r="V84" s="1315">
        <f t="shared" si="17"/>
        <v>0</v>
      </c>
      <c r="W84" s="1315">
        <f t="shared" si="17"/>
        <v>0</v>
      </c>
      <c r="X84" s="1316">
        <f t="shared" si="17"/>
        <v>8</v>
      </c>
      <c r="Y84" s="1317">
        <f t="shared" si="14"/>
        <v>18</v>
      </c>
      <c r="Z84" s="1318">
        <f t="shared" si="17"/>
        <v>3</v>
      </c>
      <c r="AA84" s="1315">
        <f t="shared" si="17"/>
        <v>3</v>
      </c>
      <c r="AB84" s="1316">
        <f t="shared" si="17"/>
        <v>3</v>
      </c>
      <c r="AC84" s="1318">
        <f t="shared" si="17"/>
        <v>3</v>
      </c>
      <c r="AD84" s="1315">
        <f t="shared" si="17"/>
        <v>9</v>
      </c>
      <c r="AE84" s="1316">
        <f t="shared" si="17"/>
        <v>3</v>
      </c>
      <c r="AF84" s="1318">
        <f t="shared" si="17"/>
        <v>0</v>
      </c>
      <c r="AG84" s="1315">
        <f t="shared" si="17"/>
        <v>0</v>
      </c>
      <c r="AH84" s="1325">
        <f t="shared" si="17"/>
        <v>1</v>
      </c>
      <c r="AI84" s="1326">
        <f t="shared" si="17"/>
        <v>3</v>
      </c>
      <c r="AJ84" s="1317">
        <f t="shared" si="17"/>
        <v>0</v>
      </c>
      <c r="AK84" s="1318">
        <f t="shared" si="17"/>
        <v>0</v>
      </c>
      <c r="AL84" s="1315">
        <f t="shared" si="17"/>
        <v>0</v>
      </c>
      <c r="AM84" s="1324">
        <f t="shared" si="17"/>
        <v>0</v>
      </c>
      <c r="AN84" s="741" t="s">
        <v>787</v>
      </c>
    </row>
    <row r="85" spans="1:40" s="706" customFormat="1" ht="17.25" customHeight="1">
      <c r="A85" s="757" t="s">
        <v>652</v>
      </c>
      <c r="B85" s="732" t="s">
        <v>653</v>
      </c>
      <c r="C85" s="946">
        <v>1</v>
      </c>
      <c r="D85" s="947">
        <v>0</v>
      </c>
      <c r="E85" s="947">
        <v>1</v>
      </c>
      <c r="F85" s="947">
        <v>0</v>
      </c>
      <c r="G85" s="947">
        <v>0</v>
      </c>
      <c r="H85" s="947">
        <v>19</v>
      </c>
      <c r="I85" s="947">
        <v>0</v>
      </c>
      <c r="J85" s="947">
        <v>1</v>
      </c>
      <c r="K85" s="947">
        <v>0</v>
      </c>
      <c r="L85" s="947">
        <v>0</v>
      </c>
      <c r="M85" s="948">
        <v>0</v>
      </c>
      <c r="N85" s="1307">
        <f>SUM(C85:M85)</f>
        <v>22</v>
      </c>
      <c r="O85" s="949">
        <v>1</v>
      </c>
      <c r="P85" s="948">
        <v>0</v>
      </c>
      <c r="Q85" s="949">
        <v>0</v>
      </c>
      <c r="R85" s="947">
        <v>0</v>
      </c>
      <c r="S85" s="947">
        <v>0</v>
      </c>
      <c r="T85" s="947">
        <v>0</v>
      </c>
      <c r="U85" s="947">
        <v>0</v>
      </c>
      <c r="V85" s="947">
        <v>0</v>
      </c>
      <c r="W85" s="947">
        <v>0</v>
      </c>
      <c r="X85" s="948">
        <v>0</v>
      </c>
      <c r="Y85" s="1307">
        <f t="shared" si="14"/>
        <v>1</v>
      </c>
      <c r="Z85" s="949">
        <v>1</v>
      </c>
      <c r="AA85" s="947">
        <v>1</v>
      </c>
      <c r="AB85" s="948">
        <v>1</v>
      </c>
      <c r="AC85" s="949">
        <v>1</v>
      </c>
      <c r="AD85" s="947">
        <v>3</v>
      </c>
      <c r="AE85" s="948">
        <v>1</v>
      </c>
      <c r="AF85" s="949">
        <v>0</v>
      </c>
      <c r="AG85" s="947">
        <v>0</v>
      </c>
      <c r="AH85" s="960">
        <v>0</v>
      </c>
      <c r="AI85" s="950">
        <v>0</v>
      </c>
      <c r="AJ85" s="951">
        <v>0</v>
      </c>
      <c r="AK85" s="949">
        <v>0</v>
      </c>
      <c r="AL85" s="947">
        <v>0</v>
      </c>
      <c r="AM85" s="952">
        <v>0</v>
      </c>
      <c r="AN85" s="733" t="s">
        <v>653</v>
      </c>
    </row>
    <row r="86" spans="1:40" s="706" customFormat="1" ht="17.25" customHeight="1">
      <c r="A86" s="734">
        <v>2</v>
      </c>
      <c r="B86" s="737" t="s">
        <v>655</v>
      </c>
      <c r="C86" s="953">
        <v>1</v>
      </c>
      <c r="D86" s="954">
        <v>0</v>
      </c>
      <c r="E86" s="954">
        <v>1</v>
      </c>
      <c r="F86" s="954">
        <v>0</v>
      </c>
      <c r="G86" s="954">
        <v>1</v>
      </c>
      <c r="H86" s="954">
        <v>15</v>
      </c>
      <c r="I86" s="954">
        <v>0</v>
      </c>
      <c r="J86" s="954">
        <v>1</v>
      </c>
      <c r="K86" s="954">
        <v>0</v>
      </c>
      <c r="L86" s="954">
        <v>0</v>
      </c>
      <c r="M86" s="955">
        <v>1</v>
      </c>
      <c r="N86" s="1312">
        <f t="shared" si="13"/>
        <v>20</v>
      </c>
      <c r="O86" s="956">
        <v>1</v>
      </c>
      <c r="P86" s="955">
        <v>0</v>
      </c>
      <c r="Q86" s="956">
        <v>0</v>
      </c>
      <c r="R86" s="954">
        <v>0</v>
      </c>
      <c r="S86" s="954">
        <v>0</v>
      </c>
      <c r="T86" s="954">
        <v>0</v>
      </c>
      <c r="U86" s="954">
        <v>0</v>
      </c>
      <c r="V86" s="954">
        <v>0</v>
      </c>
      <c r="W86" s="954">
        <v>0</v>
      </c>
      <c r="X86" s="955">
        <v>0</v>
      </c>
      <c r="Y86" s="1312">
        <f t="shared" si="14"/>
        <v>1</v>
      </c>
      <c r="Z86" s="956">
        <v>1</v>
      </c>
      <c r="AA86" s="954">
        <v>1</v>
      </c>
      <c r="AB86" s="955">
        <v>1</v>
      </c>
      <c r="AC86" s="956">
        <v>1</v>
      </c>
      <c r="AD86" s="954">
        <v>3</v>
      </c>
      <c r="AE86" s="955">
        <v>1</v>
      </c>
      <c r="AF86" s="956">
        <v>0</v>
      </c>
      <c r="AG86" s="954">
        <v>0</v>
      </c>
      <c r="AH86" s="961">
        <v>1</v>
      </c>
      <c r="AI86" s="957">
        <v>0</v>
      </c>
      <c r="AJ86" s="958">
        <v>0</v>
      </c>
      <c r="AK86" s="956">
        <v>0</v>
      </c>
      <c r="AL86" s="954">
        <v>1</v>
      </c>
      <c r="AM86" s="959">
        <v>0</v>
      </c>
      <c r="AN86" s="738" t="s">
        <v>655</v>
      </c>
    </row>
    <row r="87" spans="1:40" s="706" customFormat="1" ht="17.25" customHeight="1" thickBot="1">
      <c r="A87" s="758" t="s">
        <v>656</v>
      </c>
      <c r="B87" s="759"/>
      <c r="C87" s="1330">
        <f>SUM(C85:C86)</f>
        <v>2</v>
      </c>
      <c r="D87" s="1331">
        <f t="shared" ref="D87:AM87" si="18">SUM(D85:D86)</f>
        <v>0</v>
      </c>
      <c r="E87" s="1331">
        <f t="shared" si="18"/>
        <v>2</v>
      </c>
      <c r="F87" s="1331">
        <f t="shared" si="18"/>
        <v>0</v>
      </c>
      <c r="G87" s="1331">
        <f t="shared" si="18"/>
        <v>1</v>
      </c>
      <c r="H87" s="1331">
        <f t="shared" si="18"/>
        <v>34</v>
      </c>
      <c r="I87" s="1331">
        <f t="shared" si="18"/>
        <v>0</v>
      </c>
      <c r="J87" s="1331">
        <f t="shared" si="18"/>
        <v>2</v>
      </c>
      <c r="K87" s="1331">
        <f t="shared" si="18"/>
        <v>0</v>
      </c>
      <c r="L87" s="1331">
        <f t="shared" si="18"/>
        <v>0</v>
      </c>
      <c r="M87" s="1332">
        <f t="shared" si="18"/>
        <v>1</v>
      </c>
      <c r="N87" s="1307">
        <f t="shared" si="13"/>
        <v>42</v>
      </c>
      <c r="O87" s="1333">
        <f t="shared" si="18"/>
        <v>2</v>
      </c>
      <c r="P87" s="1332">
        <f t="shared" si="18"/>
        <v>0</v>
      </c>
      <c r="Q87" s="1333">
        <f t="shared" si="18"/>
        <v>0</v>
      </c>
      <c r="R87" s="1331">
        <f t="shared" si="18"/>
        <v>0</v>
      </c>
      <c r="S87" s="1331">
        <f t="shared" si="18"/>
        <v>0</v>
      </c>
      <c r="T87" s="1331">
        <f t="shared" si="18"/>
        <v>0</v>
      </c>
      <c r="U87" s="1331">
        <f t="shared" si="18"/>
        <v>0</v>
      </c>
      <c r="V87" s="1331">
        <f t="shared" si="18"/>
        <v>0</v>
      </c>
      <c r="W87" s="1331">
        <f t="shared" si="18"/>
        <v>0</v>
      </c>
      <c r="X87" s="1332">
        <f>SUM(X85:X86)</f>
        <v>0</v>
      </c>
      <c r="Y87" s="1307">
        <f t="shared" si="14"/>
        <v>2</v>
      </c>
      <c r="Z87" s="1333">
        <f t="shared" si="18"/>
        <v>2</v>
      </c>
      <c r="AA87" s="1331">
        <f t="shared" si="18"/>
        <v>2</v>
      </c>
      <c r="AB87" s="1332">
        <f t="shared" si="18"/>
        <v>2</v>
      </c>
      <c r="AC87" s="1333">
        <f t="shared" si="18"/>
        <v>2</v>
      </c>
      <c r="AD87" s="1331">
        <f t="shared" si="18"/>
        <v>6</v>
      </c>
      <c r="AE87" s="1332">
        <f t="shared" si="18"/>
        <v>2</v>
      </c>
      <c r="AF87" s="1333">
        <f t="shared" si="18"/>
        <v>0</v>
      </c>
      <c r="AG87" s="1331">
        <f t="shared" si="18"/>
        <v>0</v>
      </c>
      <c r="AH87" s="1334">
        <f t="shared" si="18"/>
        <v>1</v>
      </c>
      <c r="AI87" s="1306">
        <f t="shared" si="18"/>
        <v>0</v>
      </c>
      <c r="AJ87" s="1307">
        <f t="shared" si="18"/>
        <v>0</v>
      </c>
      <c r="AK87" s="1333">
        <f t="shared" si="18"/>
        <v>0</v>
      </c>
      <c r="AL87" s="1315">
        <f t="shared" si="18"/>
        <v>1</v>
      </c>
      <c r="AM87" s="1324">
        <f t="shared" si="18"/>
        <v>0</v>
      </c>
      <c r="AN87" s="741" t="s">
        <v>788</v>
      </c>
    </row>
    <row r="88" spans="1:40" s="706" customFormat="1" ht="17.25" customHeight="1">
      <c r="A88" s="760" t="s">
        <v>657</v>
      </c>
      <c r="B88" s="761" t="s">
        <v>658</v>
      </c>
      <c r="C88" s="990">
        <v>1</v>
      </c>
      <c r="D88" s="991">
        <v>0</v>
      </c>
      <c r="E88" s="991">
        <v>1</v>
      </c>
      <c r="F88" s="991">
        <v>1</v>
      </c>
      <c r="G88" s="991">
        <v>0</v>
      </c>
      <c r="H88" s="991">
        <v>25</v>
      </c>
      <c r="I88" s="991">
        <v>0</v>
      </c>
      <c r="J88" s="991">
        <v>1</v>
      </c>
      <c r="K88" s="991">
        <v>1</v>
      </c>
      <c r="L88" s="991">
        <v>0</v>
      </c>
      <c r="M88" s="992">
        <v>5</v>
      </c>
      <c r="N88" s="1335">
        <f t="shared" si="13"/>
        <v>35</v>
      </c>
      <c r="O88" s="993">
        <v>2</v>
      </c>
      <c r="P88" s="992">
        <v>0</v>
      </c>
      <c r="Q88" s="993">
        <v>0</v>
      </c>
      <c r="R88" s="991">
        <v>0</v>
      </c>
      <c r="S88" s="991">
        <v>0</v>
      </c>
      <c r="T88" s="991">
        <v>0</v>
      </c>
      <c r="U88" s="991">
        <v>0</v>
      </c>
      <c r="V88" s="991">
        <v>0</v>
      </c>
      <c r="W88" s="991">
        <v>0</v>
      </c>
      <c r="X88" s="992">
        <v>0</v>
      </c>
      <c r="Y88" s="1335">
        <f t="shared" si="14"/>
        <v>2</v>
      </c>
      <c r="Z88" s="993">
        <v>2</v>
      </c>
      <c r="AA88" s="991">
        <v>2</v>
      </c>
      <c r="AB88" s="992">
        <v>1</v>
      </c>
      <c r="AC88" s="993">
        <v>1</v>
      </c>
      <c r="AD88" s="991">
        <v>3</v>
      </c>
      <c r="AE88" s="992">
        <v>1</v>
      </c>
      <c r="AF88" s="993">
        <v>0</v>
      </c>
      <c r="AG88" s="991">
        <v>0</v>
      </c>
      <c r="AH88" s="994">
        <v>0</v>
      </c>
      <c r="AI88" s="995">
        <v>3</v>
      </c>
      <c r="AJ88" s="996">
        <v>0</v>
      </c>
      <c r="AK88" s="993">
        <v>0</v>
      </c>
      <c r="AL88" s="989">
        <v>1</v>
      </c>
      <c r="AM88" s="959">
        <v>0</v>
      </c>
      <c r="AN88" s="738" t="s">
        <v>658</v>
      </c>
    </row>
    <row r="89" spans="1:40" s="706" customFormat="1" ht="17.25" customHeight="1">
      <c r="A89" s="743" t="s">
        <v>661</v>
      </c>
      <c r="B89" s="737" t="s">
        <v>662</v>
      </c>
      <c r="C89" s="953">
        <v>1</v>
      </c>
      <c r="D89" s="954">
        <v>0</v>
      </c>
      <c r="E89" s="954">
        <v>1</v>
      </c>
      <c r="F89" s="954">
        <v>0</v>
      </c>
      <c r="G89" s="954">
        <v>0</v>
      </c>
      <c r="H89" s="954">
        <v>21</v>
      </c>
      <c r="I89" s="954">
        <v>0</v>
      </c>
      <c r="J89" s="954">
        <v>1</v>
      </c>
      <c r="K89" s="954">
        <v>0</v>
      </c>
      <c r="L89" s="954">
        <v>0</v>
      </c>
      <c r="M89" s="955">
        <v>2</v>
      </c>
      <c r="N89" s="1312">
        <f t="shared" si="13"/>
        <v>26</v>
      </c>
      <c r="O89" s="956">
        <v>1</v>
      </c>
      <c r="P89" s="955">
        <v>0</v>
      </c>
      <c r="Q89" s="956">
        <v>2</v>
      </c>
      <c r="R89" s="954">
        <v>0</v>
      </c>
      <c r="S89" s="954">
        <v>0</v>
      </c>
      <c r="T89" s="954">
        <v>0</v>
      </c>
      <c r="U89" s="954">
        <v>0</v>
      </c>
      <c r="V89" s="954">
        <v>0</v>
      </c>
      <c r="W89" s="954">
        <v>0</v>
      </c>
      <c r="X89" s="955">
        <v>0</v>
      </c>
      <c r="Y89" s="1312">
        <f t="shared" si="14"/>
        <v>3</v>
      </c>
      <c r="Z89" s="956">
        <v>1</v>
      </c>
      <c r="AA89" s="954">
        <v>1</v>
      </c>
      <c r="AB89" s="955">
        <v>1</v>
      </c>
      <c r="AC89" s="956">
        <v>1</v>
      </c>
      <c r="AD89" s="954">
        <v>3</v>
      </c>
      <c r="AE89" s="955">
        <v>1</v>
      </c>
      <c r="AF89" s="956">
        <v>0</v>
      </c>
      <c r="AG89" s="954">
        <v>0</v>
      </c>
      <c r="AH89" s="961">
        <v>0</v>
      </c>
      <c r="AI89" s="957">
        <v>1</v>
      </c>
      <c r="AJ89" s="958">
        <v>0</v>
      </c>
      <c r="AK89" s="956">
        <v>0</v>
      </c>
      <c r="AL89" s="989">
        <v>1</v>
      </c>
      <c r="AM89" s="959">
        <v>0</v>
      </c>
      <c r="AN89" s="738" t="s">
        <v>662</v>
      </c>
    </row>
    <row r="90" spans="1:40" s="706" customFormat="1" ht="17.25" customHeight="1">
      <c r="A90" s="742" t="s">
        <v>663</v>
      </c>
      <c r="B90" s="732" t="s">
        <v>809</v>
      </c>
      <c r="C90" s="946">
        <v>1</v>
      </c>
      <c r="D90" s="947">
        <v>0</v>
      </c>
      <c r="E90" s="947">
        <v>1</v>
      </c>
      <c r="F90" s="947">
        <v>0</v>
      </c>
      <c r="G90" s="947">
        <v>1</v>
      </c>
      <c r="H90" s="947">
        <v>19</v>
      </c>
      <c r="I90" s="947">
        <v>0</v>
      </c>
      <c r="J90" s="947">
        <v>1</v>
      </c>
      <c r="K90" s="947">
        <v>0</v>
      </c>
      <c r="L90" s="947">
        <v>0</v>
      </c>
      <c r="M90" s="948">
        <v>2</v>
      </c>
      <c r="N90" s="1307">
        <f t="shared" si="13"/>
        <v>25</v>
      </c>
      <c r="O90" s="949">
        <v>1</v>
      </c>
      <c r="P90" s="948">
        <v>0</v>
      </c>
      <c r="Q90" s="949">
        <v>0</v>
      </c>
      <c r="R90" s="947">
        <v>0</v>
      </c>
      <c r="S90" s="947">
        <v>0</v>
      </c>
      <c r="T90" s="947">
        <v>0</v>
      </c>
      <c r="U90" s="947">
        <v>0</v>
      </c>
      <c r="V90" s="947">
        <v>0</v>
      </c>
      <c r="W90" s="947">
        <v>0</v>
      </c>
      <c r="X90" s="948">
        <v>0</v>
      </c>
      <c r="Y90" s="1307">
        <f t="shared" si="14"/>
        <v>1</v>
      </c>
      <c r="Z90" s="949">
        <v>1</v>
      </c>
      <c r="AA90" s="947">
        <v>1</v>
      </c>
      <c r="AB90" s="948">
        <v>1</v>
      </c>
      <c r="AC90" s="949">
        <v>1</v>
      </c>
      <c r="AD90" s="947">
        <v>3</v>
      </c>
      <c r="AE90" s="948">
        <v>1</v>
      </c>
      <c r="AF90" s="949">
        <v>0</v>
      </c>
      <c r="AG90" s="947">
        <v>0</v>
      </c>
      <c r="AH90" s="960">
        <v>0</v>
      </c>
      <c r="AI90" s="950">
        <v>1</v>
      </c>
      <c r="AJ90" s="951">
        <v>0</v>
      </c>
      <c r="AK90" s="949">
        <v>0</v>
      </c>
      <c r="AL90" s="988">
        <v>2</v>
      </c>
      <c r="AM90" s="952">
        <v>0</v>
      </c>
      <c r="AN90" s="733" t="s">
        <v>664</v>
      </c>
    </row>
    <row r="91" spans="1:40" s="706" customFormat="1" ht="17.25" customHeight="1">
      <c r="A91" s="734">
        <v>3</v>
      </c>
      <c r="B91" s="732" t="s">
        <v>665</v>
      </c>
      <c r="C91" s="946">
        <v>1</v>
      </c>
      <c r="D91" s="947">
        <v>0</v>
      </c>
      <c r="E91" s="947">
        <v>1</v>
      </c>
      <c r="F91" s="947">
        <v>0</v>
      </c>
      <c r="G91" s="947">
        <v>1</v>
      </c>
      <c r="H91" s="947">
        <v>18</v>
      </c>
      <c r="I91" s="947">
        <v>0</v>
      </c>
      <c r="J91" s="947">
        <v>0</v>
      </c>
      <c r="K91" s="947">
        <v>1</v>
      </c>
      <c r="L91" s="947">
        <v>0</v>
      </c>
      <c r="M91" s="948">
        <v>2</v>
      </c>
      <c r="N91" s="1307">
        <f t="shared" si="13"/>
        <v>24</v>
      </c>
      <c r="O91" s="949">
        <v>1</v>
      </c>
      <c r="P91" s="948">
        <v>0</v>
      </c>
      <c r="Q91" s="949">
        <v>0</v>
      </c>
      <c r="R91" s="947">
        <v>0</v>
      </c>
      <c r="S91" s="947">
        <v>0</v>
      </c>
      <c r="T91" s="947">
        <v>0</v>
      </c>
      <c r="U91" s="947">
        <v>0</v>
      </c>
      <c r="V91" s="947">
        <v>0</v>
      </c>
      <c r="W91" s="947">
        <v>0</v>
      </c>
      <c r="X91" s="948">
        <v>0</v>
      </c>
      <c r="Y91" s="1307">
        <f t="shared" si="14"/>
        <v>1</v>
      </c>
      <c r="Z91" s="949">
        <v>1</v>
      </c>
      <c r="AA91" s="947">
        <v>1</v>
      </c>
      <c r="AB91" s="948">
        <v>1</v>
      </c>
      <c r="AC91" s="949">
        <v>1</v>
      </c>
      <c r="AD91" s="947">
        <v>3</v>
      </c>
      <c r="AE91" s="948">
        <v>1</v>
      </c>
      <c r="AF91" s="949">
        <v>0</v>
      </c>
      <c r="AG91" s="947">
        <v>0</v>
      </c>
      <c r="AH91" s="960">
        <v>0</v>
      </c>
      <c r="AI91" s="950">
        <v>1</v>
      </c>
      <c r="AJ91" s="951">
        <v>0</v>
      </c>
      <c r="AK91" s="949">
        <v>0</v>
      </c>
      <c r="AL91" s="988">
        <v>0</v>
      </c>
      <c r="AM91" s="952">
        <v>0</v>
      </c>
      <c r="AN91" s="733" t="s">
        <v>665</v>
      </c>
    </row>
    <row r="92" spans="1:40" s="706" customFormat="1" ht="17.25" customHeight="1">
      <c r="A92" s="742"/>
      <c r="B92" s="737" t="s">
        <v>789</v>
      </c>
      <c r="C92" s="953">
        <v>1</v>
      </c>
      <c r="D92" s="954">
        <v>0</v>
      </c>
      <c r="E92" s="954">
        <v>1</v>
      </c>
      <c r="F92" s="954">
        <v>0</v>
      </c>
      <c r="G92" s="954">
        <v>0</v>
      </c>
      <c r="H92" s="954">
        <v>12</v>
      </c>
      <c r="I92" s="954">
        <v>0</v>
      </c>
      <c r="J92" s="954">
        <v>1</v>
      </c>
      <c r="K92" s="954">
        <v>0</v>
      </c>
      <c r="L92" s="954">
        <v>0</v>
      </c>
      <c r="M92" s="955">
        <v>1</v>
      </c>
      <c r="N92" s="1312">
        <f t="shared" si="13"/>
        <v>16</v>
      </c>
      <c r="O92" s="956">
        <v>1</v>
      </c>
      <c r="P92" s="955">
        <v>0</v>
      </c>
      <c r="Q92" s="956">
        <v>0</v>
      </c>
      <c r="R92" s="954">
        <v>0</v>
      </c>
      <c r="S92" s="954">
        <v>0</v>
      </c>
      <c r="T92" s="954">
        <v>0</v>
      </c>
      <c r="U92" s="954">
        <v>0</v>
      </c>
      <c r="V92" s="954">
        <v>0</v>
      </c>
      <c r="W92" s="954">
        <v>0</v>
      </c>
      <c r="X92" s="955">
        <v>0</v>
      </c>
      <c r="Y92" s="1312">
        <f t="shared" si="14"/>
        <v>1</v>
      </c>
      <c r="Z92" s="956">
        <v>1</v>
      </c>
      <c r="AA92" s="954">
        <v>1</v>
      </c>
      <c r="AB92" s="955">
        <v>1</v>
      </c>
      <c r="AC92" s="956">
        <v>1</v>
      </c>
      <c r="AD92" s="954">
        <v>3</v>
      </c>
      <c r="AE92" s="955">
        <v>1</v>
      </c>
      <c r="AF92" s="956">
        <v>0</v>
      </c>
      <c r="AG92" s="954">
        <v>0</v>
      </c>
      <c r="AH92" s="961">
        <v>0</v>
      </c>
      <c r="AI92" s="957">
        <v>0</v>
      </c>
      <c r="AJ92" s="958">
        <v>0</v>
      </c>
      <c r="AK92" s="997">
        <v>0</v>
      </c>
      <c r="AL92" s="954">
        <v>0</v>
      </c>
      <c r="AM92" s="959">
        <v>1</v>
      </c>
      <c r="AN92" s="738" t="s">
        <v>789</v>
      </c>
    </row>
    <row r="93" spans="1:40" s="706" customFormat="1" ht="17.25" customHeight="1">
      <c r="A93" s="743"/>
      <c r="B93" s="762" t="s">
        <v>668</v>
      </c>
      <c r="C93" s="1336">
        <f>SUM(C90:C92)</f>
        <v>3</v>
      </c>
      <c r="D93" s="1337">
        <f t="shared" ref="D93:AM93" si="19">SUM(D90:D92)</f>
        <v>0</v>
      </c>
      <c r="E93" s="1337">
        <f t="shared" si="19"/>
        <v>3</v>
      </c>
      <c r="F93" s="1337">
        <f t="shared" si="19"/>
        <v>0</v>
      </c>
      <c r="G93" s="1337">
        <f t="shared" si="19"/>
        <v>2</v>
      </c>
      <c r="H93" s="1337">
        <f t="shared" si="19"/>
        <v>49</v>
      </c>
      <c r="I93" s="1337">
        <f t="shared" si="19"/>
        <v>0</v>
      </c>
      <c r="J93" s="1337">
        <f t="shared" si="19"/>
        <v>2</v>
      </c>
      <c r="K93" s="1337">
        <f t="shared" si="19"/>
        <v>1</v>
      </c>
      <c r="L93" s="1337">
        <f t="shared" si="19"/>
        <v>0</v>
      </c>
      <c r="M93" s="1338">
        <f t="shared" si="19"/>
        <v>5</v>
      </c>
      <c r="N93" s="1312">
        <f t="shared" si="13"/>
        <v>65</v>
      </c>
      <c r="O93" s="1339">
        <f t="shared" si="19"/>
        <v>3</v>
      </c>
      <c r="P93" s="1338">
        <f t="shared" si="19"/>
        <v>0</v>
      </c>
      <c r="Q93" s="1339">
        <f t="shared" si="19"/>
        <v>0</v>
      </c>
      <c r="R93" s="1337">
        <f t="shared" si="19"/>
        <v>0</v>
      </c>
      <c r="S93" s="1337">
        <f t="shared" si="19"/>
        <v>0</v>
      </c>
      <c r="T93" s="1337">
        <f t="shared" si="19"/>
        <v>0</v>
      </c>
      <c r="U93" s="1337">
        <f t="shared" si="19"/>
        <v>0</v>
      </c>
      <c r="V93" s="1337">
        <f t="shared" si="19"/>
        <v>0</v>
      </c>
      <c r="W93" s="1337">
        <f t="shared" si="19"/>
        <v>0</v>
      </c>
      <c r="X93" s="1338">
        <f t="shared" si="19"/>
        <v>0</v>
      </c>
      <c r="Y93" s="1312">
        <f t="shared" si="14"/>
        <v>3</v>
      </c>
      <c r="Z93" s="1339">
        <f t="shared" si="19"/>
        <v>3</v>
      </c>
      <c r="AA93" s="1337">
        <f t="shared" si="19"/>
        <v>3</v>
      </c>
      <c r="AB93" s="1338">
        <f t="shared" si="19"/>
        <v>3</v>
      </c>
      <c r="AC93" s="1339">
        <f t="shared" si="19"/>
        <v>3</v>
      </c>
      <c r="AD93" s="1337">
        <f t="shared" si="19"/>
        <v>9</v>
      </c>
      <c r="AE93" s="1338">
        <f t="shared" si="19"/>
        <v>3</v>
      </c>
      <c r="AF93" s="1339">
        <f t="shared" si="19"/>
        <v>0</v>
      </c>
      <c r="AG93" s="1337">
        <f t="shared" si="19"/>
        <v>0</v>
      </c>
      <c r="AH93" s="1340">
        <f t="shared" si="19"/>
        <v>0</v>
      </c>
      <c r="AI93" s="1311">
        <f t="shared" si="19"/>
        <v>2</v>
      </c>
      <c r="AJ93" s="1312">
        <f t="shared" si="19"/>
        <v>0</v>
      </c>
      <c r="AK93" s="1341">
        <f t="shared" si="19"/>
        <v>0</v>
      </c>
      <c r="AL93" s="1342">
        <f t="shared" si="19"/>
        <v>2</v>
      </c>
      <c r="AM93" s="1343">
        <f t="shared" si="19"/>
        <v>1</v>
      </c>
      <c r="AN93" s="763" t="s">
        <v>668</v>
      </c>
    </row>
    <row r="94" spans="1:40" s="706" customFormat="1" ht="17.25" customHeight="1" thickBot="1">
      <c r="A94" s="739" t="s">
        <v>669</v>
      </c>
      <c r="B94" s="740"/>
      <c r="C94" s="1314">
        <f>SUM(C88,C89,C93)</f>
        <v>5</v>
      </c>
      <c r="D94" s="1315">
        <f t="shared" ref="D94:AM94" si="20">SUM(D88,D89,D93)</f>
        <v>0</v>
      </c>
      <c r="E94" s="1315">
        <f t="shared" si="20"/>
        <v>5</v>
      </c>
      <c r="F94" s="1315">
        <f t="shared" si="20"/>
        <v>1</v>
      </c>
      <c r="G94" s="1315">
        <f t="shared" si="20"/>
        <v>2</v>
      </c>
      <c r="H94" s="1315">
        <f t="shared" si="20"/>
        <v>95</v>
      </c>
      <c r="I94" s="1315">
        <f t="shared" si="20"/>
        <v>0</v>
      </c>
      <c r="J94" s="1315">
        <f t="shared" si="20"/>
        <v>4</v>
      </c>
      <c r="K94" s="1315">
        <f t="shared" si="20"/>
        <v>2</v>
      </c>
      <c r="L94" s="1315">
        <f t="shared" si="20"/>
        <v>0</v>
      </c>
      <c r="M94" s="1316">
        <f t="shared" si="20"/>
        <v>12</v>
      </c>
      <c r="N94" s="1317">
        <f t="shared" si="13"/>
        <v>126</v>
      </c>
      <c r="O94" s="1318">
        <f t="shared" si="20"/>
        <v>6</v>
      </c>
      <c r="P94" s="1316">
        <f t="shared" si="20"/>
        <v>0</v>
      </c>
      <c r="Q94" s="1318">
        <f t="shared" si="20"/>
        <v>2</v>
      </c>
      <c r="R94" s="1315">
        <f t="shared" si="20"/>
        <v>0</v>
      </c>
      <c r="S94" s="1315">
        <f t="shared" si="20"/>
        <v>0</v>
      </c>
      <c r="T94" s="1315">
        <f t="shared" si="20"/>
        <v>0</v>
      </c>
      <c r="U94" s="1315">
        <f t="shared" si="20"/>
        <v>0</v>
      </c>
      <c r="V94" s="1315">
        <f t="shared" si="20"/>
        <v>0</v>
      </c>
      <c r="W94" s="1315">
        <f t="shared" si="20"/>
        <v>0</v>
      </c>
      <c r="X94" s="1316">
        <f t="shared" si="20"/>
        <v>0</v>
      </c>
      <c r="Y94" s="1317">
        <f t="shared" si="14"/>
        <v>8</v>
      </c>
      <c r="Z94" s="1318">
        <f t="shared" si="20"/>
        <v>6</v>
      </c>
      <c r="AA94" s="1315">
        <f t="shared" si="20"/>
        <v>6</v>
      </c>
      <c r="AB94" s="1316">
        <f t="shared" si="20"/>
        <v>5</v>
      </c>
      <c r="AC94" s="1318">
        <f t="shared" si="20"/>
        <v>5</v>
      </c>
      <c r="AD94" s="1315">
        <f t="shared" si="20"/>
        <v>15</v>
      </c>
      <c r="AE94" s="1316">
        <f t="shared" si="20"/>
        <v>5</v>
      </c>
      <c r="AF94" s="1318">
        <f t="shared" si="20"/>
        <v>0</v>
      </c>
      <c r="AG94" s="1315">
        <f t="shared" si="20"/>
        <v>0</v>
      </c>
      <c r="AH94" s="1325">
        <f t="shared" si="20"/>
        <v>0</v>
      </c>
      <c r="AI94" s="1326">
        <f t="shared" si="20"/>
        <v>6</v>
      </c>
      <c r="AJ94" s="1317">
        <f t="shared" si="20"/>
        <v>0</v>
      </c>
      <c r="AK94" s="1319">
        <f t="shared" si="20"/>
        <v>0</v>
      </c>
      <c r="AL94" s="1329">
        <f t="shared" si="20"/>
        <v>4</v>
      </c>
      <c r="AM94" s="1324">
        <f t="shared" si="20"/>
        <v>1</v>
      </c>
      <c r="AN94" s="741" t="s">
        <v>810</v>
      </c>
    </row>
    <row r="95" spans="1:40" s="706" customFormat="1" ht="17.25" customHeight="1">
      <c r="A95" s="751" t="s">
        <v>670</v>
      </c>
      <c r="B95" s="705" t="s">
        <v>671</v>
      </c>
      <c r="C95" s="979">
        <v>1</v>
      </c>
      <c r="D95" s="980">
        <v>0</v>
      </c>
      <c r="E95" s="980">
        <v>1</v>
      </c>
      <c r="F95" s="980">
        <v>0</v>
      </c>
      <c r="G95" s="980">
        <v>1</v>
      </c>
      <c r="H95" s="980">
        <v>17</v>
      </c>
      <c r="I95" s="980">
        <v>0</v>
      </c>
      <c r="J95" s="980">
        <v>1</v>
      </c>
      <c r="K95" s="980">
        <v>0</v>
      </c>
      <c r="L95" s="980">
        <v>0</v>
      </c>
      <c r="M95" s="981">
        <v>5</v>
      </c>
      <c r="N95" s="1328">
        <f t="shared" si="13"/>
        <v>26</v>
      </c>
      <c r="O95" s="982">
        <v>2</v>
      </c>
      <c r="P95" s="981">
        <v>0</v>
      </c>
      <c r="Q95" s="982">
        <v>0</v>
      </c>
      <c r="R95" s="980">
        <v>0</v>
      </c>
      <c r="S95" s="980">
        <v>1</v>
      </c>
      <c r="T95" s="980">
        <v>0</v>
      </c>
      <c r="U95" s="980">
        <v>0</v>
      </c>
      <c r="V95" s="980">
        <v>0</v>
      </c>
      <c r="W95" s="980">
        <v>1</v>
      </c>
      <c r="X95" s="981">
        <v>3</v>
      </c>
      <c r="Y95" s="1328">
        <f t="shared" si="14"/>
        <v>7</v>
      </c>
      <c r="Z95" s="982">
        <v>1</v>
      </c>
      <c r="AA95" s="980">
        <v>1</v>
      </c>
      <c r="AB95" s="981">
        <v>1</v>
      </c>
      <c r="AC95" s="982">
        <v>1</v>
      </c>
      <c r="AD95" s="980">
        <v>3</v>
      </c>
      <c r="AE95" s="981">
        <v>1</v>
      </c>
      <c r="AF95" s="982">
        <v>0</v>
      </c>
      <c r="AG95" s="980">
        <v>0</v>
      </c>
      <c r="AH95" s="983">
        <v>0</v>
      </c>
      <c r="AI95" s="984">
        <v>1</v>
      </c>
      <c r="AJ95" s="985">
        <v>0</v>
      </c>
      <c r="AK95" s="998">
        <v>0</v>
      </c>
      <c r="AL95" s="980">
        <v>0</v>
      </c>
      <c r="AM95" s="987">
        <v>0</v>
      </c>
      <c r="AN95" s="733" t="s">
        <v>671</v>
      </c>
    </row>
    <row r="96" spans="1:40" s="706" customFormat="1" ht="17.25" customHeight="1">
      <c r="A96" s="734">
        <v>2</v>
      </c>
      <c r="B96" s="737" t="s">
        <v>792</v>
      </c>
      <c r="C96" s="953">
        <v>1</v>
      </c>
      <c r="D96" s="954">
        <v>0</v>
      </c>
      <c r="E96" s="954">
        <v>1</v>
      </c>
      <c r="F96" s="954">
        <v>0</v>
      </c>
      <c r="G96" s="954">
        <v>1</v>
      </c>
      <c r="H96" s="954">
        <v>13</v>
      </c>
      <c r="I96" s="954">
        <v>0</v>
      </c>
      <c r="J96" s="954">
        <v>1</v>
      </c>
      <c r="K96" s="954">
        <v>0</v>
      </c>
      <c r="L96" s="954">
        <v>1</v>
      </c>
      <c r="M96" s="955">
        <v>3</v>
      </c>
      <c r="N96" s="1312">
        <f t="shared" si="13"/>
        <v>21</v>
      </c>
      <c r="O96" s="956">
        <v>1</v>
      </c>
      <c r="P96" s="955">
        <v>0</v>
      </c>
      <c r="Q96" s="956">
        <v>0</v>
      </c>
      <c r="R96" s="954">
        <v>0</v>
      </c>
      <c r="S96" s="954">
        <v>1</v>
      </c>
      <c r="T96" s="954">
        <v>0</v>
      </c>
      <c r="U96" s="954">
        <v>0</v>
      </c>
      <c r="V96" s="954">
        <v>5</v>
      </c>
      <c r="W96" s="954">
        <v>1</v>
      </c>
      <c r="X96" s="955">
        <v>3</v>
      </c>
      <c r="Y96" s="1312">
        <f t="shared" si="14"/>
        <v>11</v>
      </c>
      <c r="Z96" s="956">
        <v>1</v>
      </c>
      <c r="AA96" s="954">
        <v>1</v>
      </c>
      <c r="AB96" s="955">
        <v>1</v>
      </c>
      <c r="AC96" s="956">
        <v>1</v>
      </c>
      <c r="AD96" s="954">
        <v>0</v>
      </c>
      <c r="AE96" s="955">
        <v>1</v>
      </c>
      <c r="AF96" s="956">
        <v>0</v>
      </c>
      <c r="AG96" s="954">
        <v>0</v>
      </c>
      <c r="AH96" s="961">
        <v>0</v>
      </c>
      <c r="AI96" s="957">
        <v>0</v>
      </c>
      <c r="AJ96" s="958">
        <v>0</v>
      </c>
      <c r="AK96" s="956">
        <v>0</v>
      </c>
      <c r="AL96" s="954">
        <v>0</v>
      </c>
      <c r="AM96" s="959">
        <v>0</v>
      </c>
      <c r="AN96" s="738" t="s">
        <v>792</v>
      </c>
    </row>
    <row r="97" spans="1:40" s="706" customFormat="1" ht="17.25" customHeight="1" thickBot="1">
      <c r="A97" s="764" t="s">
        <v>675</v>
      </c>
      <c r="B97" s="740"/>
      <c r="C97" s="1314">
        <f>SUM(C95:C96)</f>
        <v>2</v>
      </c>
      <c r="D97" s="1315">
        <f t="shared" ref="D97:AM97" si="21">SUM(D95:D96)</f>
        <v>0</v>
      </c>
      <c r="E97" s="1315">
        <f t="shared" si="21"/>
        <v>2</v>
      </c>
      <c r="F97" s="1315">
        <f t="shared" si="21"/>
        <v>0</v>
      </c>
      <c r="G97" s="1315">
        <f t="shared" si="21"/>
        <v>2</v>
      </c>
      <c r="H97" s="1315">
        <f t="shared" si="21"/>
        <v>30</v>
      </c>
      <c r="I97" s="1315">
        <f t="shared" si="21"/>
        <v>0</v>
      </c>
      <c r="J97" s="1315">
        <f t="shared" si="21"/>
        <v>2</v>
      </c>
      <c r="K97" s="1315">
        <f t="shared" si="21"/>
        <v>0</v>
      </c>
      <c r="L97" s="1315">
        <f t="shared" si="21"/>
        <v>1</v>
      </c>
      <c r="M97" s="1316">
        <f t="shared" si="21"/>
        <v>8</v>
      </c>
      <c r="N97" s="1317">
        <f t="shared" si="13"/>
        <v>47</v>
      </c>
      <c r="O97" s="1318">
        <f t="shared" si="21"/>
        <v>3</v>
      </c>
      <c r="P97" s="1316">
        <f t="shared" si="21"/>
        <v>0</v>
      </c>
      <c r="Q97" s="1318">
        <f t="shared" si="21"/>
        <v>0</v>
      </c>
      <c r="R97" s="1315">
        <f t="shared" si="21"/>
        <v>0</v>
      </c>
      <c r="S97" s="1315">
        <f t="shared" si="21"/>
        <v>2</v>
      </c>
      <c r="T97" s="1315">
        <f t="shared" si="21"/>
        <v>0</v>
      </c>
      <c r="U97" s="1315">
        <f t="shared" si="21"/>
        <v>0</v>
      </c>
      <c r="V97" s="1315">
        <f t="shared" si="21"/>
        <v>5</v>
      </c>
      <c r="W97" s="1315">
        <f t="shared" si="21"/>
        <v>2</v>
      </c>
      <c r="X97" s="1316">
        <f t="shared" si="21"/>
        <v>6</v>
      </c>
      <c r="Y97" s="1317">
        <f t="shared" si="14"/>
        <v>18</v>
      </c>
      <c r="Z97" s="1318">
        <f t="shared" si="21"/>
        <v>2</v>
      </c>
      <c r="AA97" s="1315">
        <f t="shared" si="21"/>
        <v>2</v>
      </c>
      <c r="AB97" s="1316">
        <f t="shared" si="21"/>
        <v>2</v>
      </c>
      <c r="AC97" s="1318">
        <f t="shared" si="21"/>
        <v>2</v>
      </c>
      <c r="AD97" s="1315">
        <f t="shared" si="21"/>
        <v>3</v>
      </c>
      <c r="AE97" s="1316">
        <f t="shared" si="21"/>
        <v>2</v>
      </c>
      <c r="AF97" s="1318">
        <f t="shared" si="21"/>
        <v>0</v>
      </c>
      <c r="AG97" s="1315">
        <f t="shared" si="21"/>
        <v>0</v>
      </c>
      <c r="AH97" s="1325">
        <f t="shared" si="21"/>
        <v>0</v>
      </c>
      <c r="AI97" s="1326">
        <f t="shared" si="21"/>
        <v>1</v>
      </c>
      <c r="AJ97" s="1317">
        <f t="shared" si="21"/>
        <v>0</v>
      </c>
      <c r="AK97" s="1318">
        <f t="shared" si="21"/>
        <v>0</v>
      </c>
      <c r="AL97" s="1315">
        <f t="shared" si="21"/>
        <v>0</v>
      </c>
      <c r="AM97" s="1324">
        <f t="shared" si="21"/>
        <v>0</v>
      </c>
      <c r="AN97" s="741" t="s">
        <v>793</v>
      </c>
    </row>
    <row r="98" spans="1:40" s="706" customFormat="1" ht="17.25" customHeight="1">
      <c r="A98" s="743" t="s">
        <v>676</v>
      </c>
      <c r="B98" s="737" t="s">
        <v>677</v>
      </c>
      <c r="C98" s="953">
        <v>1</v>
      </c>
      <c r="D98" s="954">
        <v>0</v>
      </c>
      <c r="E98" s="954">
        <v>1</v>
      </c>
      <c r="F98" s="954">
        <v>0</v>
      </c>
      <c r="G98" s="954">
        <v>1</v>
      </c>
      <c r="H98" s="954">
        <v>23</v>
      </c>
      <c r="I98" s="954">
        <v>0</v>
      </c>
      <c r="J98" s="954">
        <v>1</v>
      </c>
      <c r="K98" s="954">
        <v>0</v>
      </c>
      <c r="L98" s="954">
        <v>0</v>
      </c>
      <c r="M98" s="955">
        <v>1</v>
      </c>
      <c r="N98" s="1312">
        <f t="shared" si="13"/>
        <v>28</v>
      </c>
      <c r="O98" s="956">
        <v>1</v>
      </c>
      <c r="P98" s="955">
        <v>0</v>
      </c>
      <c r="Q98" s="956">
        <v>0</v>
      </c>
      <c r="R98" s="954">
        <v>1</v>
      </c>
      <c r="S98" s="954">
        <v>1</v>
      </c>
      <c r="T98" s="954">
        <v>0</v>
      </c>
      <c r="U98" s="954">
        <v>0</v>
      </c>
      <c r="V98" s="954">
        <v>0</v>
      </c>
      <c r="W98" s="954">
        <v>1</v>
      </c>
      <c r="X98" s="955">
        <v>3</v>
      </c>
      <c r="Y98" s="1312">
        <f t="shared" si="14"/>
        <v>7</v>
      </c>
      <c r="Z98" s="956">
        <v>1</v>
      </c>
      <c r="AA98" s="954">
        <v>1</v>
      </c>
      <c r="AB98" s="955">
        <v>1</v>
      </c>
      <c r="AC98" s="956">
        <v>1</v>
      </c>
      <c r="AD98" s="954">
        <v>3</v>
      </c>
      <c r="AE98" s="955">
        <v>1</v>
      </c>
      <c r="AF98" s="956">
        <v>0</v>
      </c>
      <c r="AG98" s="954">
        <v>0</v>
      </c>
      <c r="AH98" s="961">
        <v>1</v>
      </c>
      <c r="AI98" s="957">
        <v>0</v>
      </c>
      <c r="AJ98" s="958">
        <v>0</v>
      </c>
      <c r="AK98" s="956">
        <v>0</v>
      </c>
      <c r="AL98" s="954">
        <v>0</v>
      </c>
      <c r="AM98" s="959">
        <v>0</v>
      </c>
      <c r="AN98" s="738" t="s">
        <v>677</v>
      </c>
    </row>
    <row r="99" spans="1:40" s="706" customFormat="1" ht="17.25" customHeight="1">
      <c r="A99" s="742" t="s">
        <v>678</v>
      </c>
      <c r="B99" s="732" t="s">
        <v>681</v>
      </c>
      <c r="C99" s="946">
        <v>1</v>
      </c>
      <c r="D99" s="947">
        <v>0</v>
      </c>
      <c r="E99" s="947">
        <v>1</v>
      </c>
      <c r="F99" s="947">
        <v>0</v>
      </c>
      <c r="G99" s="947">
        <v>1</v>
      </c>
      <c r="H99" s="947">
        <v>19</v>
      </c>
      <c r="I99" s="947">
        <v>0</v>
      </c>
      <c r="J99" s="947">
        <v>0</v>
      </c>
      <c r="K99" s="947">
        <v>1</v>
      </c>
      <c r="L99" s="947">
        <v>1</v>
      </c>
      <c r="M99" s="948">
        <v>4</v>
      </c>
      <c r="N99" s="1307">
        <f t="shared" si="13"/>
        <v>28</v>
      </c>
      <c r="O99" s="949">
        <v>2</v>
      </c>
      <c r="P99" s="948">
        <v>0</v>
      </c>
      <c r="Q99" s="949">
        <v>0</v>
      </c>
      <c r="R99" s="947">
        <v>0</v>
      </c>
      <c r="S99" s="947">
        <v>1</v>
      </c>
      <c r="T99" s="947">
        <v>0</v>
      </c>
      <c r="U99" s="947">
        <v>0</v>
      </c>
      <c r="V99" s="947">
        <v>0</v>
      </c>
      <c r="W99" s="947">
        <v>1</v>
      </c>
      <c r="X99" s="948">
        <v>0</v>
      </c>
      <c r="Y99" s="1307">
        <f t="shared" si="14"/>
        <v>4</v>
      </c>
      <c r="Z99" s="949">
        <v>2</v>
      </c>
      <c r="AA99" s="947">
        <v>2</v>
      </c>
      <c r="AB99" s="948">
        <v>1</v>
      </c>
      <c r="AC99" s="949">
        <v>1</v>
      </c>
      <c r="AD99" s="947">
        <v>3</v>
      </c>
      <c r="AE99" s="948">
        <v>1</v>
      </c>
      <c r="AF99" s="949">
        <v>0</v>
      </c>
      <c r="AG99" s="947">
        <v>0</v>
      </c>
      <c r="AH99" s="960">
        <v>0</v>
      </c>
      <c r="AI99" s="950">
        <v>2</v>
      </c>
      <c r="AJ99" s="951">
        <v>0</v>
      </c>
      <c r="AK99" s="949">
        <v>0</v>
      </c>
      <c r="AL99" s="947">
        <v>0</v>
      </c>
      <c r="AM99" s="952">
        <v>0</v>
      </c>
      <c r="AN99" s="733" t="s">
        <v>681</v>
      </c>
    </row>
    <row r="100" spans="1:40" s="706" customFormat="1" ht="17.25" customHeight="1">
      <c r="A100" s="734">
        <v>3</v>
      </c>
      <c r="B100" s="732" t="s">
        <v>683</v>
      </c>
      <c r="C100" s="946">
        <v>1</v>
      </c>
      <c r="D100" s="947">
        <v>0</v>
      </c>
      <c r="E100" s="947">
        <v>1</v>
      </c>
      <c r="F100" s="947">
        <v>0</v>
      </c>
      <c r="G100" s="947">
        <v>2</v>
      </c>
      <c r="H100" s="947">
        <v>11</v>
      </c>
      <c r="I100" s="947">
        <v>0</v>
      </c>
      <c r="J100" s="947">
        <v>1</v>
      </c>
      <c r="K100" s="947">
        <v>0</v>
      </c>
      <c r="L100" s="947">
        <v>0</v>
      </c>
      <c r="M100" s="948">
        <v>0</v>
      </c>
      <c r="N100" s="1307">
        <f t="shared" si="13"/>
        <v>16</v>
      </c>
      <c r="O100" s="949">
        <v>1</v>
      </c>
      <c r="P100" s="948">
        <v>0</v>
      </c>
      <c r="Q100" s="949">
        <v>0</v>
      </c>
      <c r="R100" s="947">
        <v>0</v>
      </c>
      <c r="S100" s="947">
        <v>1</v>
      </c>
      <c r="T100" s="947">
        <v>0</v>
      </c>
      <c r="U100" s="947">
        <v>0</v>
      </c>
      <c r="V100" s="947">
        <v>0</v>
      </c>
      <c r="W100" s="947">
        <v>1</v>
      </c>
      <c r="X100" s="948">
        <v>0</v>
      </c>
      <c r="Y100" s="1307">
        <f t="shared" si="14"/>
        <v>3</v>
      </c>
      <c r="Z100" s="949">
        <v>1</v>
      </c>
      <c r="AA100" s="947">
        <v>1</v>
      </c>
      <c r="AB100" s="948">
        <v>1</v>
      </c>
      <c r="AC100" s="949">
        <v>1</v>
      </c>
      <c r="AD100" s="947">
        <v>3</v>
      </c>
      <c r="AE100" s="948">
        <v>1</v>
      </c>
      <c r="AF100" s="949">
        <v>0</v>
      </c>
      <c r="AG100" s="947">
        <v>0</v>
      </c>
      <c r="AH100" s="960">
        <v>0</v>
      </c>
      <c r="AI100" s="950">
        <v>0</v>
      </c>
      <c r="AJ100" s="951">
        <v>0</v>
      </c>
      <c r="AK100" s="949">
        <v>0</v>
      </c>
      <c r="AL100" s="947">
        <v>1</v>
      </c>
      <c r="AM100" s="952">
        <v>0</v>
      </c>
      <c r="AN100" s="733" t="s">
        <v>683</v>
      </c>
    </row>
    <row r="101" spans="1:40" s="706" customFormat="1" ht="17.25" customHeight="1">
      <c r="A101" s="742"/>
      <c r="B101" s="737" t="s">
        <v>794</v>
      </c>
      <c r="C101" s="953">
        <v>1</v>
      </c>
      <c r="D101" s="954">
        <v>0</v>
      </c>
      <c r="E101" s="954">
        <v>1</v>
      </c>
      <c r="F101" s="954">
        <v>0</v>
      </c>
      <c r="G101" s="954">
        <v>1</v>
      </c>
      <c r="H101" s="954">
        <v>17</v>
      </c>
      <c r="I101" s="954">
        <v>0</v>
      </c>
      <c r="J101" s="954">
        <v>1</v>
      </c>
      <c r="K101" s="954">
        <v>0</v>
      </c>
      <c r="L101" s="954">
        <v>1</v>
      </c>
      <c r="M101" s="955">
        <v>1</v>
      </c>
      <c r="N101" s="1312">
        <f t="shared" si="13"/>
        <v>23</v>
      </c>
      <c r="O101" s="956">
        <v>2</v>
      </c>
      <c r="P101" s="955">
        <v>0</v>
      </c>
      <c r="Q101" s="956">
        <v>0</v>
      </c>
      <c r="R101" s="954">
        <v>0</v>
      </c>
      <c r="S101" s="954">
        <v>1</v>
      </c>
      <c r="T101" s="954">
        <v>0</v>
      </c>
      <c r="U101" s="954">
        <v>0</v>
      </c>
      <c r="V101" s="954">
        <v>0</v>
      </c>
      <c r="W101" s="954">
        <v>1</v>
      </c>
      <c r="X101" s="955">
        <v>0</v>
      </c>
      <c r="Y101" s="1312">
        <f t="shared" si="14"/>
        <v>4</v>
      </c>
      <c r="Z101" s="956">
        <v>1</v>
      </c>
      <c r="AA101" s="954">
        <v>1</v>
      </c>
      <c r="AB101" s="955">
        <v>1</v>
      </c>
      <c r="AC101" s="956">
        <v>1</v>
      </c>
      <c r="AD101" s="954">
        <v>3</v>
      </c>
      <c r="AE101" s="955">
        <v>1</v>
      </c>
      <c r="AF101" s="956">
        <v>0</v>
      </c>
      <c r="AG101" s="954">
        <v>0</v>
      </c>
      <c r="AH101" s="961">
        <v>0</v>
      </c>
      <c r="AI101" s="957">
        <v>1</v>
      </c>
      <c r="AJ101" s="958">
        <v>0</v>
      </c>
      <c r="AK101" s="956">
        <v>0</v>
      </c>
      <c r="AL101" s="954">
        <v>0</v>
      </c>
      <c r="AM101" s="959">
        <v>1</v>
      </c>
      <c r="AN101" s="738" t="s">
        <v>794</v>
      </c>
    </row>
    <row r="102" spans="1:40" s="706" customFormat="1" ht="17.25" customHeight="1">
      <c r="A102" s="743"/>
      <c r="B102" s="762" t="s">
        <v>687</v>
      </c>
      <c r="C102" s="1336">
        <f>SUM(C99:C101)</f>
        <v>3</v>
      </c>
      <c r="D102" s="1337">
        <f t="shared" ref="D102:AM102" si="22">SUM(D99:D101)</f>
        <v>0</v>
      </c>
      <c r="E102" s="1337">
        <f t="shared" si="22"/>
        <v>3</v>
      </c>
      <c r="F102" s="1337">
        <f t="shared" si="22"/>
        <v>0</v>
      </c>
      <c r="G102" s="1337">
        <f t="shared" si="22"/>
        <v>4</v>
      </c>
      <c r="H102" s="1337">
        <f t="shared" si="22"/>
        <v>47</v>
      </c>
      <c r="I102" s="1337">
        <f t="shared" si="22"/>
        <v>0</v>
      </c>
      <c r="J102" s="1337">
        <f t="shared" si="22"/>
        <v>2</v>
      </c>
      <c r="K102" s="1337">
        <f t="shared" si="22"/>
        <v>1</v>
      </c>
      <c r="L102" s="1337">
        <f t="shared" si="22"/>
        <v>2</v>
      </c>
      <c r="M102" s="1338">
        <f t="shared" si="22"/>
        <v>5</v>
      </c>
      <c r="N102" s="1312">
        <f t="shared" si="13"/>
        <v>67</v>
      </c>
      <c r="O102" s="1339">
        <f t="shared" si="22"/>
        <v>5</v>
      </c>
      <c r="P102" s="1338">
        <f t="shared" si="22"/>
        <v>0</v>
      </c>
      <c r="Q102" s="1339">
        <f t="shared" si="22"/>
        <v>0</v>
      </c>
      <c r="R102" s="1337">
        <f t="shared" si="22"/>
        <v>0</v>
      </c>
      <c r="S102" s="1337">
        <f t="shared" si="22"/>
        <v>3</v>
      </c>
      <c r="T102" s="1337">
        <f t="shared" si="22"/>
        <v>0</v>
      </c>
      <c r="U102" s="1337">
        <f t="shared" si="22"/>
        <v>0</v>
      </c>
      <c r="V102" s="1337">
        <f t="shared" si="22"/>
        <v>0</v>
      </c>
      <c r="W102" s="1337">
        <f t="shared" si="22"/>
        <v>3</v>
      </c>
      <c r="X102" s="1338">
        <f t="shared" si="22"/>
        <v>0</v>
      </c>
      <c r="Y102" s="1312">
        <f t="shared" si="14"/>
        <v>11</v>
      </c>
      <c r="Z102" s="1339">
        <f t="shared" si="22"/>
        <v>4</v>
      </c>
      <c r="AA102" s="1337">
        <f t="shared" si="22"/>
        <v>4</v>
      </c>
      <c r="AB102" s="1338">
        <f t="shared" si="22"/>
        <v>3</v>
      </c>
      <c r="AC102" s="1339">
        <f t="shared" si="22"/>
        <v>3</v>
      </c>
      <c r="AD102" s="1337">
        <f t="shared" si="22"/>
        <v>9</v>
      </c>
      <c r="AE102" s="1338">
        <f t="shared" si="22"/>
        <v>3</v>
      </c>
      <c r="AF102" s="1339">
        <f t="shared" si="22"/>
        <v>0</v>
      </c>
      <c r="AG102" s="1337">
        <f t="shared" si="22"/>
        <v>0</v>
      </c>
      <c r="AH102" s="1340">
        <f t="shared" si="22"/>
        <v>0</v>
      </c>
      <c r="AI102" s="1311">
        <f t="shared" si="22"/>
        <v>3</v>
      </c>
      <c r="AJ102" s="1312">
        <f t="shared" si="22"/>
        <v>0</v>
      </c>
      <c r="AK102" s="1339">
        <f t="shared" si="22"/>
        <v>0</v>
      </c>
      <c r="AL102" s="1337">
        <f t="shared" si="22"/>
        <v>1</v>
      </c>
      <c r="AM102" s="1343">
        <f t="shared" si="22"/>
        <v>1</v>
      </c>
      <c r="AN102" s="763" t="s">
        <v>811</v>
      </c>
    </row>
    <row r="103" spans="1:40" s="706" customFormat="1" ht="17.25" customHeight="1" thickBot="1">
      <c r="A103" s="739" t="s">
        <v>688</v>
      </c>
      <c r="B103" s="740"/>
      <c r="C103" s="1314">
        <f>SUM(C98,C102)</f>
        <v>4</v>
      </c>
      <c r="D103" s="1315">
        <f t="shared" ref="D103:AM103" si="23">SUM(D98,D102)</f>
        <v>0</v>
      </c>
      <c r="E103" s="1315">
        <f t="shared" si="23"/>
        <v>4</v>
      </c>
      <c r="F103" s="1315">
        <f t="shared" si="23"/>
        <v>0</v>
      </c>
      <c r="G103" s="1315">
        <f t="shared" si="23"/>
        <v>5</v>
      </c>
      <c r="H103" s="1315">
        <f t="shared" si="23"/>
        <v>70</v>
      </c>
      <c r="I103" s="1315">
        <f t="shared" si="23"/>
        <v>0</v>
      </c>
      <c r="J103" s="1315">
        <f t="shared" si="23"/>
        <v>3</v>
      </c>
      <c r="K103" s="1315">
        <f t="shared" si="23"/>
        <v>1</v>
      </c>
      <c r="L103" s="1315">
        <f t="shared" si="23"/>
        <v>2</v>
      </c>
      <c r="M103" s="1316">
        <f t="shared" si="23"/>
        <v>6</v>
      </c>
      <c r="N103" s="1317">
        <f t="shared" si="13"/>
        <v>95</v>
      </c>
      <c r="O103" s="1318">
        <f t="shared" si="23"/>
        <v>6</v>
      </c>
      <c r="P103" s="1316">
        <f t="shared" si="23"/>
        <v>0</v>
      </c>
      <c r="Q103" s="1318">
        <f t="shared" si="23"/>
        <v>0</v>
      </c>
      <c r="R103" s="1315">
        <f t="shared" si="23"/>
        <v>1</v>
      </c>
      <c r="S103" s="1315">
        <f t="shared" si="23"/>
        <v>4</v>
      </c>
      <c r="T103" s="1315">
        <f t="shared" si="23"/>
        <v>0</v>
      </c>
      <c r="U103" s="1315">
        <f t="shared" si="23"/>
        <v>0</v>
      </c>
      <c r="V103" s="1315">
        <f t="shared" si="23"/>
        <v>0</v>
      </c>
      <c r="W103" s="1315">
        <f t="shared" si="23"/>
        <v>4</v>
      </c>
      <c r="X103" s="1316">
        <f t="shared" si="23"/>
        <v>3</v>
      </c>
      <c r="Y103" s="1317">
        <f t="shared" si="14"/>
        <v>18</v>
      </c>
      <c r="Z103" s="1318">
        <f t="shared" si="23"/>
        <v>5</v>
      </c>
      <c r="AA103" s="1315">
        <f t="shared" si="23"/>
        <v>5</v>
      </c>
      <c r="AB103" s="1316">
        <f t="shared" si="23"/>
        <v>4</v>
      </c>
      <c r="AC103" s="1318">
        <f t="shared" si="23"/>
        <v>4</v>
      </c>
      <c r="AD103" s="1315">
        <f t="shared" si="23"/>
        <v>12</v>
      </c>
      <c r="AE103" s="1316">
        <f t="shared" si="23"/>
        <v>4</v>
      </c>
      <c r="AF103" s="1318">
        <f t="shared" si="23"/>
        <v>0</v>
      </c>
      <c r="AG103" s="1315">
        <f t="shared" si="23"/>
        <v>0</v>
      </c>
      <c r="AH103" s="1325">
        <f t="shared" si="23"/>
        <v>1</v>
      </c>
      <c r="AI103" s="1326">
        <f t="shared" si="23"/>
        <v>3</v>
      </c>
      <c r="AJ103" s="1317">
        <f t="shared" si="23"/>
        <v>0</v>
      </c>
      <c r="AK103" s="1318">
        <f t="shared" si="23"/>
        <v>0</v>
      </c>
      <c r="AL103" s="1315">
        <f t="shared" si="23"/>
        <v>1</v>
      </c>
      <c r="AM103" s="1324">
        <f t="shared" si="23"/>
        <v>1</v>
      </c>
      <c r="AN103" s="741" t="s">
        <v>796</v>
      </c>
    </row>
    <row r="104" spans="1:40" s="706" customFormat="1" ht="17.25" customHeight="1">
      <c r="A104" s="742" t="s">
        <v>689</v>
      </c>
      <c r="B104" s="732" t="s">
        <v>690</v>
      </c>
      <c r="C104" s="946">
        <v>1</v>
      </c>
      <c r="D104" s="947">
        <v>0</v>
      </c>
      <c r="E104" s="947">
        <v>1</v>
      </c>
      <c r="F104" s="947">
        <v>0</v>
      </c>
      <c r="G104" s="947">
        <v>0</v>
      </c>
      <c r="H104" s="947">
        <v>15</v>
      </c>
      <c r="I104" s="947">
        <v>0</v>
      </c>
      <c r="J104" s="947">
        <v>1</v>
      </c>
      <c r="K104" s="947">
        <v>0</v>
      </c>
      <c r="L104" s="947">
        <v>0</v>
      </c>
      <c r="M104" s="948">
        <v>0</v>
      </c>
      <c r="N104" s="1307">
        <f t="shared" si="13"/>
        <v>18</v>
      </c>
      <c r="O104" s="949">
        <v>1</v>
      </c>
      <c r="P104" s="948">
        <v>0</v>
      </c>
      <c r="Q104" s="949">
        <v>0</v>
      </c>
      <c r="R104" s="947">
        <v>0</v>
      </c>
      <c r="S104" s="947">
        <v>1</v>
      </c>
      <c r="T104" s="947">
        <v>0</v>
      </c>
      <c r="U104" s="947">
        <v>0</v>
      </c>
      <c r="V104" s="947">
        <v>0</v>
      </c>
      <c r="W104" s="947">
        <v>1</v>
      </c>
      <c r="X104" s="948">
        <v>3</v>
      </c>
      <c r="Y104" s="1307">
        <f t="shared" si="14"/>
        <v>6</v>
      </c>
      <c r="Z104" s="949">
        <v>1</v>
      </c>
      <c r="AA104" s="947">
        <v>1</v>
      </c>
      <c r="AB104" s="948">
        <v>1</v>
      </c>
      <c r="AC104" s="949">
        <v>1</v>
      </c>
      <c r="AD104" s="947">
        <v>3</v>
      </c>
      <c r="AE104" s="948">
        <v>1</v>
      </c>
      <c r="AF104" s="949">
        <v>0</v>
      </c>
      <c r="AG104" s="947">
        <v>0</v>
      </c>
      <c r="AH104" s="960">
        <v>0</v>
      </c>
      <c r="AI104" s="950">
        <v>0</v>
      </c>
      <c r="AJ104" s="951">
        <v>0</v>
      </c>
      <c r="AK104" s="949">
        <v>1</v>
      </c>
      <c r="AL104" s="947">
        <v>0</v>
      </c>
      <c r="AM104" s="952">
        <v>0</v>
      </c>
      <c r="AN104" s="733" t="s">
        <v>690</v>
      </c>
    </row>
    <row r="105" spans="1:40" s="706" customFormat="1" ht="17.25" customHeight="1">
      <c r="A105" s="734">
        <v>2</v>
      </c>
      <c r="B105" s="737" t="s">
        <v>691</v>
      </c>
      <c r="C105" s="953">
        <v>1</v>
      </c>
      <c r="D105" s="954">
        <v>0</v>
      </c>
      <c r="E105" s="954">
        <v>1</v>
      </c>
      <c r="F105" s="954">
        <v>0</v>
      </c>
      <c r="G105" s="954">
        <v>0</v>
      </c>
      <c r="H105" s="954">
        <v>8</v>
      </c>
      <c r="I105" s="954">
        <v>0</v>
      </c>
      <c r="J105" s="954">
        <v>1</v>
      </c>
      <c r="K105" s="954">
        <v>0</v>
      </c>
      <c r="L105" s="954">
        <v>0</v>
      </c>
      <c r="M105" s="955">
        <v>1</v>
      </c>
      <c r="N105" s="1312">
        <f t="shared" si="13"/>
        <v>12</v>
      </c>
      <c r="O105" s="956">
        <v>2</v>
      </c>
      <c r="P105" s="955">
        <v>0</v>
      </c>
      <c r="Q105" s="956">
        <v>2</v>
      </c>
      <c r="R105" s="954">
        <v>0</v>
      </c>
      <c r="S105" s="954">
        <v>1</v>
      </c>
      <c r="T105" s="954">
        <v>0</v>
      </c>
      <c r="U105" s="954">
        <v>0</v>
      </c>
      <c r="V105" s="954">
        <v>0</v>
      </c>
      <c r="W105" s="954">
        <v>1</v>
      </c>
      <c r="X105" s="955">
        <v>0</v>
      </c>
      <c r="Y105" s="1312">
        <f t="shared" si="14"/>
        <v>6</v>
      </c>
      <c r="Z105" s="956">
        <v>1</v>
      </c>
      <c r="AA105" s="954">
        <v>1</v>
      </c>
      <c r="AB105" s="955">
        <v>1</v>
      </c>
      <c r="AC105" s="956">
        <v>1</v>
      </c>
      <c r="AD105" s="954">
        <v>3</v>
      </c>
      <c r="AE105" s="955">
        <v>1</v>
      </c>
      <c r="AF105" s="956">
        <v>0</v>
      </c>
      <c r="AG105" s="954">
        <v>0</v>
      </c>
      <c r="AH105" s="961">
        <v>0</v>
      </c>
      <c r="AI105" s="957">
        <v>0</v>
      </c>
      <c r="AJ105" s="958">
        <v>0</v>
      </c>
      <c r="AK105" s="956">
        <v>0</v>
      </c>
      <c r="AL105" s="954">
        <v>0</v>
      </c>
      <c r="AM105" s="959">
        <v>0</v>
      </c>
      <c r="AN105" s="738" t="s">
        <v>691</v>
      </c>
    </row>
    <row r="106" spans="1:40" s="706" customFormat="1" ht="17.25" customHeight="1" thickBot="1">
      <c r="A106" s="764" t="s">
        <v>692</v>
      </c>
      <c r="B106" s="740"/>
      <c r="C106" s="1314">
        <f>SUM(C104:C105)</f>
        <v>2</v>
      </c>
      <c r="D106" s="1315">
        <f t="shared" ref="D106:AM106" si="24">SUM(D104:D105)</f>
        <v>0</v>
      </c>
      <c r="E106" s="1315">
        <f t="shared" si="24"/>
        <v>2</v>
      </c>
      <c r="F106" s="1315">
        <f t="shared" si="24"/>
        <v>0</v>
      </c>
      <c r="G106" s="1315">
        <f t="shared" si="24"/>
        <v>0</v>
      </c>
      <c r="H106" s="1315">
        <f t="shared" si="24"/>
        <v>23</v>
      </c>
      <c r="I106" s="1315">
        <f t="shared" si="24"/>
        <v>0</v>
      </c>
      <c r="J106" s="1315">
        <f t="shared" si="24"/>
        <v>2</v>
      </c>
      <c r="K106" s="1315">
        <f t="shared" si="24"/>
        <v>0</v>
      </c>
      <c r="L106" s="1315">
        <f t="shared" si="24"/>
        <v>0</v>
      </c>
      <c r="M106" s="1316">
        <f t="shared" si="24"/>
        <v>1</v>
      </c>
      <c r="N106" s="1317">
        <f t="shared" si="13"/>
        <v>30</v>
      </c>
      <c r="O106" s="1318">
        <f t="shared" si="24"/>
        <v>3</v>
      </c>
      <c r="P106" s="1316">
        <f t="shared" si="24"/>
        <v>0</v>
      </c>
      <c r="Q106" s="1318">
        <f t="shared" si="24"/>
        <v>2</v>
      </c>
      <c r="R106" s="1315">
        <f t="shared" si="24"/>
        <v>0</v>
      </c>
      <c r="S106" s="1315">
        <f t="shared" si="24"/>
        <v>2</v>
      </c>
      <c r="T106" s="1315">
        <f t="shared" si="24"/>
        <v>0</v>
      </c>
      <c r="U106" s="1315">
        <f t="shared" si="24"/>
        <v>0</v>
      </c>
      <c r="V106" s="1315">
        <f t="shared" si="24"/>
        <v>0</v>
      </c>
      <c r="W106" s="1315">
        <f t="shared" si="24"/>
        <v>2</v>
      </c>
      <c r="X106" s="1316">
        <f t="shared" si="24"/>
        <v>3</v>
      </c>
      <c r="Y106" s="1317">
        <f t="shared" si="14"/>
        <v>12</v>
      </c>
      <c r="Z106" s="1318">
        <f t="shared" si="24"/>
        <v>2</v>
      </c>
      <c r="AA106" s="1315">
        <f t="shared" si="24"/>
        <v>2</v>
      </c>
      <c r="AB106" s="1316">
        <f t="shared" si="24"/>
        <v>2</v>
      </c>
      <c r="AC106" s="1318">
        <f t="shared" si="24"/>
        <v>2</v>
      </c>
      <c r="AD106" s="1315">
        <f t="shared" si="24"/>
        <v>6</v>
      </c>
      <c r="AE106" s="1316">
        <f t="shared" si="24"/>
        <v>2</v>
      </c>
      <c r="AF106" s="1318">
        <f t="shared" si="24"/>
        <v>0</v>
      </c>
      <c r="AG106" s="1315">
        <f t="shared" si="24"/>
        <v>0</v>
      </c>
      <c r="AH106" s="1325">
        <f t="shared" si="24"/>
        <v>0</v>
      </c>
      <c r="AI106" s="1326">
        <f t="shared" si="24"/>
        <v>0</v>
      </c>
      <c r="AJ106" s="1317">
        <f t="shared" si="24"/>
        <v>0</v>
      </c>
      <c r="AK106" s="1318">
        <f t="shared" si="24"/>
        <v>1</v>
      </c>
      <c r="AL106" s="1315">
        <f t="shared" si="24"/>
        <v>0</v>
      </c>
      <c r="AM106" s="1324">
        <f t="shared" si="24"/>
        <v>0</v>
      </c>
      <c r="AN106" s="741" t="s">
        <v>812</v>
      </c>
    </row>
    <row r="107" spans="1:40" s="706" customFormat="1" ht="17.25" customHeight="1" thickBot="1">
      <c r="A107" s="739" t="s">
        <v>741</v>
      </c>
      <c r="B107" s="740"/>
      <c r="C107" s="1314">
        <f t="shared" ref="C107:M107" si="25">C9</f>
        <v>1</v>
      </c>
      <c r="D107" s="1315">
        <f t="shared" si="25"/>
        <v>3</v>
      </c>
      <c r="E107" s="1315">
        <f t="shared" si="25"/>
        <v>1</v>
      </c>
      <c r="F107" s="1315">
        <f t="shared" si="25"/>
        <v>0</v>
      </c>
      <c r="G107" s="1315">
        <f t="shared" si="25"/>
        <v>0</v>
      </c>
      <c r="H107" s="1315">
        <f t="shared" si="25"/>
        <v>67</v>
      </c>
      <c r="I107" s="1315">
        <f t="shared" si="25"/>
        <v>0</v>
      </c>
      <c r="J107" s="1315">
        <f t="shared" si="25"/>
        <v>4</v>
      </c>
      <c r="K107" s="1315">
        <f t="shared" si="25"/>
        <v>1</v>
      </c>
      <c r="L107" s="1315">
        <f t="shared" si="25"/>
        <v>0</v>
      </c>
      <c r="M107" s="1316">
        <f t="shared" si="25"/>
        <v>13</v>
      </c>
      <c r="N107" s="1317">
        <f t="shared" si="13"/>
        <v>90</v>
      </c>
      <c r="O107" s="1318">
        <f t="shared" ref="O107:X107" si="26">O9</f>
        <v>6</v>
      </c>
      <c r="P107" s="1316">
        <f t="shared" si="26"/>
        <v>0</v>
      </c>
      <c r="Q107" s="1318">
        <f t="shared" si="26"/>
        <v>1</v>
      </c>
      <c r="R107" s="1315">
        <f t="shared" si="26"/>
        <v>0</v>
      </c>
      <c r="S107" s="1315">
        <f t="shared" si="26"/>
        <v>0</v>
      </c>
      <c r="T107" s="1315">
        <f t="shared" si="26"/>
        <v>0</v>
      </c>
      <c r="U107" s="1315">
        <f t="shared" si="26"/>
        <v>0</v>
      </c>
      <c r="V107" s="1315">
        <f t="shared" si="26"/>
        <v>0</v>
      </c>
      <c r="W107" s="1315">
        <f t="shared" si="26"/>
        <v>1</v>
      </c>
      <c r="X107" s="1316">
        <f t="shared" si="26"/>
        <v>0</v>
      </c>
      <c r="Y107" s="1317">
        <f t="shared" si="14"/>
        <v>8</v>
      </c>
      <c r="Z107" s="1318">
        <f t="shared" ref="Z107:AM107" si="27">Z9</f>
        <v>13</v>
      </c>
      <c r="AA107" s="1315">
        <f t="shared" si="27"/>
        <v>4</v>
      </c>
      <c r="AB107" s="1316">
        <f t="shared" si="27"/>
        <v>4</v>
      </c>
      <c r="AC107" s="1318">
        <f t="shared" si="27"/>
        <v>4</v>
      </c>
      <c r="AD107" s="1315">
        <f t="shared" si="27"/>
        <v>12</v>
      </c>
      <c r="AE107" s="1316">
        <f t="shared" si="27"/>
        <v>4</v>
      </c>
      <c r="AF107" s="1318">
        <f t="shared" si="27"/>
        <v>0</v>
      </c>
      <c r="AG107" s="1315">
        <f t="shared" si="27"/>
        <v>0</v>
      </c>
      <c r="AH107" s="1325">
        <f t="shared" si="27"/>
        <v>1</v>
      </c>
      <c r="AI107" s="1326">
        <f t="shared" si="27"/>
        <v>4</v>
      </c>
      <c r="AJ107" s="1317">
        <f t="shared" si="27"/>
        <v>0</v>
      </c>
      <c r="AK107" s="1318">
        <f t="shared" si="27"/>
        <v>0</v>
      </c>
      <c r="AL107" s="1315">
        <f t="shared" si="27"/>
        <v>0</v>
      </c>
      <c r="AM107" s="1324">
        <f t="shared" si="27"/>
        <v>0</v>
      </c>
      <c r="AN107" s="741" t="s">
        <v>741</v>
      </c>
    </row>
    <row r="108" spans="1:40" s="706" customFormat="1" ht="17.25" customHeight="1" thickBot="1">
      <c r="A108" s="739" t="s">
        <v>693</v>
      </c>
      <c r="B108" s="740"/>
      <c r="C108" s="1314">
        <f t="shared" ref="C108:AM108" si="28">SUM(C28,C48,C53,C61,C67,C70,C75,C80,C84)</f>
        <v>65</v>
      </c>
      <c r="D108" s="1315">
        <f t="shared" si="28"/>
        <v>5</v>
      </c>
      <c r="E108" s="1315">
        <f t="shared" si="28"/>
        <v>68</v>
      </c>
      <c r="F108" s="1315">
        <f t="shared" si="28"/>
        <v>19</v>
      </c>
      <c r="G108" s="1315">
        <f t="shared" si="28"/>
        <v>53</v>
      </c>
      <c r="H108" s="1315">
        <f t="shared" si="28"/>
        <v>1134</v>
      </c>
      <c r="I108" s="1315">
        <f t="shared" si="28"/>
        <v>0</v>
      </c>
      <c r="J108" s="1315">
        <f t="shared" si="28"/>
        <v>64</v>
      </c>
      <c r="K108" s="1315">
        <f t="shared" si="28"/>
        <v>13</v>
      </c>
      <c r="L108" s="1315">
        <f t="shared" si="28"/>
        <v>9</v>
      </c>
      <c r="M108" s="1316">
        <f t="shared" si="28"/>
        <v>141</v>
      </c>
      <c r="N108" s="1317">
        <f t="shared" si="28"/>
        <v>1571</v>
      </c>
      <c r="O108" s="1318">
        <f t="shared" si="28"/>
        <v>94</v>
      </c>
      <c r="P108" s="1316">
        <f t="shared" si="28"/>
        <v>4</v>
      </c>
      <c r="Q108" s="1318">
        <f t="shared" si="28"/>
        <v>1</v>
      </c>
      <c r="R108" s="1315">
        <f t="shared" si="28"/>
        <v>17</v>
      </c>
      <c r="S108" s="1315">
        <f t="shared" si="28"/>
        <v>22</v>
      </c>
      <c r="T108" s="1315">
        <f t="shared" si="28"/>
        <v>0</v>
      </c>
      <c r="U108" s="1315">
        <f t="shared" si="28"/>
        <v>0</v>
      </c>
      <c r="V108" s="1315">
        <f t="shared" si="28"/>
        <v>5</v>
      </c>
      <c r="W108" s="1315">
        <f t="shared" si="28"/>
        <v>28</v>
      </c>
      <c r="X108" s="1316">
        <f t="shared" si="28"/>
        <v>11</v>
      </c>
      <c r="Y108" s="1317">
        <f t="shared" si="28"/>
        <v>182</v>
      </c>
      <c r="Z108" s="1318">
        <f t="shared" si="28"/>
        <v>154</v>
      </c>
      <c r="AA108" s="1315">
        <f t="shared" si="28"/>
        <v>73</v>
      </c>
      <c r="AB108" s="1316">
        <f t="shared" si="28"/>
        <v>65</v>
      </c>
      <c r="AC108" s="1318">
        <f t="shared" si="28"/>
        <v>66</v>
      </c>
      <c r="AD108" s="1315">
        <f t="shared" si="28"/>
        <v>159</v>
      </c>
      <c r="AE108" s="1316">
        <f t="shared" si="28"/>
        <v>64</v>
      </c>
      <c r="AF108" s="1318">
        <f t="shared" si="28"/>
        <v>0</v>
      </c>
      <c r="AG108" s="1315">
        <f t="shared" si="28"/>
        <v>3</v>
      </c>
      <c r="AH108" s="1325">
        <f t="shared" si="28"/>
        <v>7</v>
      </c>
      <c r="AI108" s="1326">
        <f t="shared" si="28"/>
        <v>38</v>
      </c>
      <c r="AJ108" s="1317">
        <f t="shared" si="28"/>
        <v>0</v>
      </c>
      <c r="AK108" s="1318">
        <f t="shared" si="28"/>
        <v>6</v>
      </c>
      <c r="AL108" s="1315">
        <f t="shared" si="28"/>
        <v>10</v>
      </c>
      <c r="AM108" s="1324">
        <f t="shared" si="28"/>
        <v>3</v>
      </c>
      <c r="AN108" s="741" t="s">
        <v>693</v>
      </c>
    </row>
    <row r="109" spans="1:40" s="706" customFormat="1" ht="17.25" customHeight="1" thickBot="1">
      <c r="A109" s="739" t="s">
        <v>694</v>
      </c>
      <c r="B109" s="740"/>
      <c r="C109" s="1314">
        <f>SUM(C87,C94,C97,C103,C106)</f>
        <v>15</v>
      </c>
      <c r="D109" s="1315">
        <f t="shared" ref="D109:AM109" si="29">SUM(D87,D94,D97,D103,D106)</f>
        <v>0</v>
      </c>
      <c r="E109" s="1315">
        <f t="shared" si="29"/>
        <v>15</v>
      </c>
      <c r="F109" s="1315">
        <f t="shared" si="29"/>
        <v>1</v>
      </c>
      <c r="G109" s="1315">
        <f t="shared" si="29"/>
        <v>10</v>
      </c>
      <c r="H109" s="1315">
        <f t="shared" si="29"/>
        <v>252</v>
      </c>
      <c r="I109" s="1315">
        <f t="shared" si="29"/>
        <v>0</v>
      </c>
      <c r="J109" s="1315">
        <f t="shared" si="29"/>
        <v>13</v>
      </c>
      <c r="K109" s="1315">
        <f t="shared" si="29"/>
        <v>3</v>
      </c>
      <c r="L109" s="1315">
        <f t="shared" si="29"/>
        <v>3</v>
      </c>
      <c r="M109" s="1316">
        <f t="shared" si="29"/>
        <v>28</v>
      </c>
      <c r="N109" s="1317">
        <f t="shared" si="29"/>
        <v>340</v>
      </c>
      <c r="O109" s="1318">
        <f t="shared" si="29"/>
        <v>20</v>
      </c>
      <c r="P109" s="1316">
        <f t="shared" si="29"/>
        <v>0</v>
      </c>
      <c r="Q109" s="1318">
        <f t="shared" si="29"/>
        <v>4</v>
      </c>
      <c r="R109" s="1315">
        <f t="shared" si="29"/>
        <v>1</v>
      </c>
      <c r="S109" s="1315">
        <f t="shared" si="29"/>
        <v>8</v>
      </c>
      <c r="T109" s="1315">
        <f t="shared" si="29"/>
        <v>0</v>
      </c>
      <c r="U109" s="1315">
        <f t="shared" si="29"/>
        <v>0</v>
      </c>
      <c r="V109" s="1315">
        <f t="shared" si="29"/>
        <v>5</v>
      </c>
      <c r="W109" s="1315">
        <f t="shared" si="29"/>
        <v>8</v>
      </c>
      <c r="X109" s="1316">
        <f t="shared" si="29"/>
        <v>12</v>
      </c>
      <c r="Y109" s="1317">
        <f t="shared" si="29"/>
        <v>58</v>
      </c>
      <c r="Z109" s="1318">
        <f t="shared" si="29"/>
        <v>17</v>
      </c>
      <c r="AA109" s="1315">
        <f t="shared" si="29"/>
        <v>17</v>
      </c>
      <c r="AB109" s="1316">
        <f t="shared" si="29"/>
        <v>15</v>
      </c>
      <c r="AC109" s="1318">
        <f t="shared" si="29"/>
        <v>15</v>
      </c>
      <c r="AD109" s="1315">
        <f t="shared" si="29"/>
        <v>42</v>
      </c>
      <c r="AE109" s="1316">
        <f t="shared" si="29"/>
        <v>15</v>
      </c>
      <c r="AF109" s="1318">
        <f t="shared" si="29"/>
        <v>0</v>
      </c>
      <c r="AG109" s="1315">
        <f t="shared" si="29"/>
        <v>0</v>
      </c>
      <c r="AH109" s="1325">
        <f t="shared" si="29"/>
        <v>2</v>
      </c>
      <c r="AI109" s="1326">
        <f t="shared" si="29"/>
        <v>10</v>
      </c>
      <c r="AJ109" s="1317">
        <f t="shared" si="29"/>
        <v>0</v>
      </c>
      <c r="AK109" s="1318">
        <f t="shared" si="29"/>
        <v>1</v>
      </c>
      <c r="AL109" s="1315">
        <f t="shared" si="29"/>
        <v>6</v>
      </c>
      <c r="AM109" s="1324">
        <f t="shared" si="29"/>
        <v>2</v>
      </c>
      <c r="AN109" s="741" t="s">
        <v>694</v>
      </c>
    </row>
    <row r="110" spans="1:40" s="706" customFormat="1" ht="17.25" customHeight="1" thickBot="1">
      <c r="A110" s="739" t="s">
        <v>695</v>
      </c>
      <c r="B110" s="740"/>
      <c r="C110" s="1314">
        <f>SUM(C107:C109)</f>
        <v>81</v>
      </c>
      <c r="D110" s="1315">
        <f t="shared" ref="D110:AM110" si="30">SUM(D107:D109)</f>
        <v>8</v>
      </c>
      <c r="E110" s="1315">
        <f t="shared" si="30"/>
        <v>84</v>
      </c>
      <c r="F110" s="1315">
        <f t="shared" si="30"/>
        <v>20</v>
      </c>
      <c r="G110" s="1315">
        <f t="shared" si="30"/>
        <v>63</v>
      </c>
      <c r="H110" s="1315">
        <f t="shared" si="30"/>
        <v>1453</v>
      </c>
      <c r="I110" s="1315">
        <f t="shared" si="30"/>
        <v>0</v>
      </c>
      <c r="J110" s="1315">
        <f t="shared" si="30"/>
        <v>81</v>
      </c>
      <c r="K110" s="1315">
        <f t="shared" si="30"/>
        <v>17</v>
      </c>
      <c r="L110" s="1315">
        <f t="shared" si="30"/>
        <v>12</v>
      </c>
      <c r="M110" s="1316">
        <f t="shared" si="30"/>
        <v>182</v>
      </c>
      <c r="N110" s="1317">
        <f t="shared" si="13"/>
        <v>2001</v>
      </c>
      <c r="O110" s="1318">
        <f t="shared" si="30"/>
        <v>120</v>
      </c>
      <c r="P110" s="1316">
        <f t="shared" si="30"/>
        <v>4</v>
      </c>
      <c r="Q110" s="1318">
        <f t="shared" si="30"/>
        <v>6</v>
      </c>
      <c r="R110" s="1315">
        <f t="shared" si="30"/>
        <v>18</v>
      </c>
      <c r="S110" s="1315">
        <f t="shared" si="30"/>
        <v>30</v>
      </c>
      <c r="T110" s="1315">
        <f t="shared" si="30"/>
        <v>0</v>
      </c>
      <c r="U110" s="1315">
        <f t="shared" si="30"/>
        <v>0</v>
      </c>
      <c r="V110" s="1315">
        <f t="shared" si="30"/>
        <v>10</v>
      </c>
      <c r="W110" s="1315">
        <f t="shared" si="30"/>
        <v>37</v>
      </c>
      <c r="X110" s="1316">
        <f t="shared" si="30"/>
        <v>23</v>
      </c>
      <c r="Y110" s="1317">
        <f t="shared" si="14"/>
        <v>248</v>
      </c>
      <c r="Z110" s="1318">
        <f t="shared" si="30"/>
        <v>184</v>
      </c>
      <c r="AA110" s="1315">
        <f t="shared" si="30"/>
        <v>94</v>
      </c>
      <c r="AB110" s="1316">
        <f t="shared" si="30"/>
        <v>84</v>
      </c>
      <c r="AC110" s="1318">
        <f t="shared" si="30"/>
        <v>85</v>
      </c>
      <c r="AD110" s="1315">
        <f t="shared" si="30"/>
        <v>213</v>
      </c>
      <c r="AE110" s="1316">
        <f t="shared" si="30"/>
        <v>83</v>
      </c>
      <c r="AF110" s="1318">
        <f t="shared" si="30"/>
        <v>0</v>
      </c>
      <c r="AG110" s="1315">
        <f t="shared" si="30"/>
        <v>3</v>
      </c>
      <c r="AH110" s="1325">
        <f t="shared" si="30"/>
        <v>10</v>
      </c>
      <c r="AI110" s="1326">
        <f t="shared" si="30"/>
        <v>52</v>
      </c>
      <c r="AJ110" s="1317">
        <f t="shared" si="30"/>
        <v>0</v>
      </c>
      <c r="AK110" s="1318">
        <f t="shared" si="30"/>
        <v>7</v>
      </c>
      <c r="AL110" s="1315">
        <f t="shared" si="30"/>
        <v>16</v>
      </c>
      <c r="AM110" s="1324">
        <f t="shared" si="30"/>
        <v>5</v>
      </c>
      <c r="AN110" s="741" t="s">
        <v>695</v>
      </c>
    </row>
  </sheetData>
  <autoFilter ref="A4:AN110"/>
  <mergeCells count="7">
    <mergeCell ref="C2:N3"/>
    <mergeCell ref="O2:Y2"/>
    <mergeCell ref="Z2:AB3"/>
    <mergeCell ref="AF2:AJ2"/>
    <mergeCell ref="AK2:AM3"/>
    <mergeCell ref="O3:P3"/>
    <mergeCell ref="Q3:X3"/>
  </mergeCells>
  <phoneticPr fontId="4"/>
  <pageMargins left="0.70866141732283472" right="0.70866141732283472" top="0.55118110236220474" bottom="0.55118110236220474" header="0.31496062992125984" footer="0.31496062992125984"/>
  <pageSetup paperSize="9" scale="96" fitToWidth="2" fitToHeight="0" pageOrder="overThenDown" orientation="portrait" r:id="rId1"/>
  <headerFooter alignWithMargins="0"/>
  <rowBreaks count="2" manualBreakCount="2">
    <brk id="42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5"/>
  <sheetViews>
    <sheetView view="pageBreakPreview" zoomScale="90" zoomScaleNormal="100" zoomScaleSheetLayoutView="90" workbookViewId="0">
      <selection activeCell="AM1" sqref="AM1"/>
    </sheetView>
  </sheetViews>
  <sheetFormatPr defaultRowHeight="13.5"/>
  <cols>
    <col min="1" max="1" width="8.125" style="621" customWidth="1"/>
    <col min="2" max="2" width="15.375" style="621" customWidth="1"/>
    <col min="3" max="32" width="3.625" style="546" customWidth="1"/>
    <col min="33" max="33" width="3.625" style="621" customWidth="1"/>
    <col min="34" max="45" width="3.625" style="546" customWidth="1"/>
    <col min="46" max="51" width="3.5" style="546" customWidth="1"/>
    <col min="52" max="16384" width="9" style="546"/>
  </cols>
  <sheetData>
    <row r="1" spans="1:45" ht="14.25">
      <c r="A1" s="543" t="s">
        <v>813</v>
      </c>
      <c r="B1" s="544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 t="s">
        <v>444</v>
      </c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4"/>
    </row>
    <row r="2" spans="1:45" ht="18.75" customHeight="1" thickBot="1">
      <c r="A2" s="544" t="s">
        <v>814</v>
      </c>
      <c r="B2" s="544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7"/>
      <c r="N2" s="547"/>
      <c r="O2" s="545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8"/>
    </row>
    <row r="3" spans="1:45" ht="15.75" customHeight="1">
      <c r="A3" s="1739" t="s">
        <v>486</v>
      </c>
      <c r="B3" s="1742" t="s">
        <v>487</v>
      </c>
      <c r="C3" s="1746" t="s">
        <v>488</v>
      </c>
      <c r="D3" s="1746"/>
      <c r="E3" s="1746"/>
      <c r="F3" s="1746"/>
      <c r="G3" s="1746"/>
      <c r="H3" s="1746"/>
      <c r="I3" s="1746"/>
      <c r="J3" s="1746"/>
      <c r="K3" s="1746"/>
      <c r="L3" s="1746"/>
      <c r="M3" s="1746"/>
      <c r="N3" s="1746"/>
      <c r="O3" s="1746"/>
      <c r="P3" s="1854" t="s">
        <v>815</v>
      </c>
      <c r="Q3" s="185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6"/>
    </row>
    <row r="4" spans="1:45" ht="18.75" customHeight="1">
      <c r="A4" s="1740"/>
      <c r="B4" s="1743"/>
      <c r="C4" s="1755" t="s">
        <v>1</v>
      </c>
      <c r="D4" s="1755"/>
      <c r="E4" s="1755"/>
      <c r="F4" s="1755"/>
      <c r="G4" s="1755"/>
      <c r="H4" s="1755"/>
      <c r="I4" s="1755"/>
      <c r="J4" s="1755"/>
      <c r="K4" s="1755"/>
      <c r="L4" s="1756"/>
      <c r="M4" s="1858" t="s">
        <v>491</v>
      </c>
      <c r="N4" s="1858" t="s">
        <v>492</v>
      </c>
      <c r="O4" s="1861" t="s">
        <v>2</v>
      </c>
      <c r="P4" s="1856"/>
      <c r="Q4" s="1857"/>
      <c r="R4" s="765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</row>
    <row r="5" spans="1:45" ht="18.75" customHeight="1" thickBot="1">
      <c r="A5" s="1741"/>
      <c r="B5" s="1744"/>
      <c r="C5" s="767" t="s">
        <v>3</v>
      </c>
      <c r="D5" s="550" t="s">
        <v>4</v>
      </c>
      <c r="E5" s="550" t="s">
        <v>5</v>
      </c>
      <c r="F5" s="550" t="s">
        <v>6</v>
      </c>
      <c r="G5" s="550" t="s">
        <v>7</v>
      </c>
      <c r="H5" s="768" t="s">
        <v>495</v>
      </c>
      <c r="I5" s="768" t="s">
        <v>816</v>
      </c>
      <c r="J5" s="768" t="s">
        <v>817</v>
      </c>
      <c r="K5" s="551" t="s">
        <v>818</v>
      </c>
      <c r="L5" s="769" t="s">
        <v>441</v>
      </c>
      <c r="M5" s="1859"/>
      <c r="N5" s="1860"/>
      <c r="O5" s="1862"/>
      <c r="P5" s="770" t="s">
        <v>819</v>
      </c>
      <c r="Q5" s="771" t="s">
        <v>820</v>
      </c>
      <c r="R5" s="765"/>
      <c r="S5" s="765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66"/>
    </row>
    <row r="6" spans="1:45" ht="22.5" customHeight="1">
      <c r="A6" s="773" t="s">
        <v>821</v>
      </c>
      <c r="B6" s="774" t="s">
        <v>822</v>
      </c>
      <c r="C6" s="1019">
        <v>1</v>
      </c>
      <c r="D6" s="1020">
        <v>1</v>
      </c>
      <c r="E6" s="1020">
        <v>1</v>
      </c>
      <c r="F6" s="1020">
        <v>1</v>
      </c>
      <c r="G6" s="1020">
        <v>1</v>
      </c>
      <c r="H6" s="1021">
        <v>1</v>
      </c>
      <c r="I6" s="1021">
        <v>2</v>
      </c>
      <c r="J6" s="1021">
        <v>2</v>
      </c>
      <c r="K6" s="1022">
        <v>1</v>
      </c>
      <c r="L6" s="1344">
        <f>SUM(C6:K6)</f>
        <v>11</v>
      </c>
      <c r="M6" s="1023">
        <v>0</v>
      </c>
      <c r="N6" s="1024">
        <v>9</v>
      </c>
      <c r="O6" s="1344">
        <f>SUM(L6:N6)</f>
        <v>20</v>
      </c>
      <c r="P6" s="1010">
        <v>6</v>
      </c>
      <c r="Q6" s="1025">
        <v>3</v>
      </c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5"/>
    </row>
    <row r="7" spans="1:45" ht="22.5" customHeight="1">
      <c r="A7" s="568">
        <v>3</v>
      </c>
      <c r="B7" s="774" t="s">
        <v>823</v>
      </c>
      <c r="C7" s="1019">
        <v>3</v>
      </c>
      <c r="D7" s="1020">
        <v>3</v>
      </c>
      <c r="E7" s="1020">
        <v>3</v>
      </c>
      <c r="F7" s="1020">
        <v>3</v>
      </c>
      <c r="G7" s="1020">
        <v>3</v>
      </c>
      <c r="H7" s="1021">
        <v>3</v>
      </c>
      <c r="I7" s="1021">
        <v>3</v>
      </c>
      <c r="J7" s="1021">
        <v>3</v>
      </c>
      <c r="K7" s="1022">
        <v>3</v>
      </c>
      <c r="L7" s="1344">
        <f>SUM(C7:K7)</f>
        <v>27</v>
      </c>
      <c r="M7" s="1023">
        <v>0</v>
      </c>
      <c r="N7" s="1024">
        <v>17</v>
      </c>
      <c r="O7" s="1344">
        <f>SUM(L7:N7)</f>
        <v>44</v>
      </c>
      <c r="P7" s="1010">
        <v>13</v>
      </c>
      <c r="Q7" s="1025">
        <v>4</v>
      </c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5"/>
    </row>
    <row r="8" spans="1:45" ht="22.5" customHeight="1">
      <c r="A8" s="1043"/>
      <c r="B8" s="774" t="s">
        <v>824</v>
      </c>
      <c r="C8" s="1019">
        <v>1</v>
      </c>
      <c r="D8" s="1020">
        <v>1</v>
      </c>
      <c r="E8" s="1020">
        <v>1</v>
      </c>
      <c r="F8" s="1020">
        <v>1</v>
      </c>
      <c r="G8" s="1020">
        <v>1</v>
      </c>
      <c r="H8" s="1021">
        <v>1</v>
      </c>
      <c r="I8" s="1021">
        <v>1</v>
      </c>
      <c r="J8" s="1021">
        <v>1</v>
      </c>
      <c r="K8" s="1022">
        <v>1</v>
      </c>
      <c r="L8" s="1344">
        <f>SUM(C8:K8)</f>
        <v>9</v>
      </c>
      <c r="M8" s="1023">
        <v>0</v>
      </c>
      <c r="N8" s="1024">
        <v>9</v>
      </c>
      <c r="O8" s="1344">
        <f>SUM(L8:N8)</f>
        <v>18</v>
      </c>
      <c r="P8" s="1010">
        <v>7</v>
      </c>
      <c r="Q8" s="1026">
        <v>2</v>
      </c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775"/>
    </row>
    <row r="9" spans="1:45" ht="22.5" customHeight="1">
      <c r="A9" s="1043"/>
      <c r="B9" s="776" t="s">
        <v>18</v>
      </c>
      <c r="C9" s="1345">
        <f t="shared" ref="C9:O9" si="0">SUM(C6:C8)</f>
        <v>5</v>
      </c>
      <c r="D9" s="1346">
        <f t="shared" si="0"/>
        <v>5</v>
      </c>
      <c r="E9" s="1346">
        <f t="shared" si="0"/>
        <v>5</v>
      </c>
      <c r="F9" s="1346">
        <f t="shared" si="0"/>
        <v>5</v>
      </c>
      <c r="G9" s="1346">
        <f t="shared" si="0"/>
        <v>5</v>
      </c>
      <c r="H9" s="1347">
        <f t="shared" si="0"/>
        <v>5</v>
      </c>
      <c r="I9" s="1347">
        <f t="shared" si="0"/>
        <v>6</v>
      </c>
      <c r="J9" s="1347">
        <f t="shared" si="0"/>
        <v>6</v>
      </c>
      <c r="K9" s="1348">
        <f t="shared" si="0"/>
        <v>5</v>
      </c>
      <c r="L9" s="1349">
        <f t="shared" si="0"/>
        <v>47</v>
      </c>
      <c r="M9" s="1350">
        <f t="shared" si="0"/>
        <v>0</v>
      </c>
      <c r="N9" s="1351">
        <f t="shared" si="0"/>
        <v>35</v>
      </c>
      <c r="O9" s="1352">
        <f t="shared" si="0"/>
        <v>82</v>
      </c>
      <c r="P9" s="1353">
        <f>SUM(P6:P8)</f>
        <v>26</v>
      </c>
      <c r="Q9" s="1354">
        <f>SUM(Q6:Q8)</f>
        <v>9</v>
      </c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5"/>
    </row>
    <row r="10" spans="1:45" ht="22.5" customHeight="1">
      <c r="A10" s="777" t="s">
        <v>825</v>
      </c>
      <c r="B10" s="778" t="s">
        <v>826</v>
      </c>
      <c r="C10" s="1027">
        <v>1</v>
      </c>
      <c r="D10" s="1028">
        <v>1</v>
      </c>
      <c r="E10" s="1028">
        <v>1</v>
      </c>
      <c r="F10" s="1028">
        <v>1</v>
      </c>
      <c r="G10" s="1028">
        <v>1</v>
      </c>
      <c r="H10" s="1029">
        <v>1</v>
      </c>
      <c r="I10" s="1029">
        <v>1</v>
      </c>
      <c r="J10" s="1029">
        <v>1</v>
      </c>
      <c r="K10" s="1030">
        <v>1</v>
      </c>
      <c r="L10" s="1355">
        <f>SUM(C10:K10)</f>
        <v>9</v>
      </c>
      <c r="M10" s="1031">
        <v>0</v>
      </c>
      <c r="N10" s="1032">
        <v>4</v>
      </c>
      <c r="O10" s="1356">
        <f>SUM(L10:N10)</f>
        <v>13</v>
      </c>
      <c r="P10" s="1010">
        <v>2</v>
      </c>
      <c r="Q10" s="1025">
        <v>2</v>
      </c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5"/>
    </row>
    <row r="11" spans="1:45" ht="22.5" customHeight="1">
      <c r="A11" s="777" t="s">
        <v>827</v>
      </c>
      <c r="B11" s="778" t="s">
        <v>828</v>
      </c>
      <c r="C11" s="1027">
        <v>2</v>
      </c>
      <c r="D11" s="1028">
        <v>2</v>
      </c>
      <c r="E11" s="1028">
        <v>2</v>
      </c>
      <c r="F11" s="1028">
        <v>2</v>
      </c>
      <c r="G11" s="1028">
        <v>2</v>
      </c>
      <c r="H11" s="1029">
        <v>2</v>
      </c>
      <c r="I11" s="1029">
        <v>2</v>
      </c>
      <c r="J11" s="1029">
        <v>2</v>
      </c>
      <c r="K11" s="1030">
        <v>2</v>
      </c>
      <c r="L11" s="1355">
        <f>SUM(C11:K11)</f>
        <v>18</v>
      </c>
      <c r="M11" s="1031">
        <v>0</v>
      </c>
      <c r="N11" s="1032">
        <v>6</v>
      </c>
      <c r="O11" s="1356">
        <f>SUM(L11:N11)</f>
        <v>24</v>
      </c>
      <c r="P11" s="1033">
        <v>3</v>
      </c>
      <c r="Q11" s="1034">
        <v>3</v>
      </c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2"/>
      <c r="AF11" s="772"/>
      <c r="AG11" s="775"/>
    </row>
    <row r="12" spans="1:45" ht="22.5" customHeight="1" thickBot="1">
      <c r="A12" s="779" t="s">
        <v>829</v>
      </c>
      <c r="B12" s="780" t="s">
        <v>830</v>
      </c>
      <c r="C12" s="1035">
        <v>2</v>
      </c>
      <c r="D12" s="1036">
        <v>2</v>
      </c>
      <c r="E12" s="1036">
        <v>2</v>
      </c>
      <c r="F12" s="1036">
        <v>2</v>
      </c>
      <c r="G12" s="1036">
        <v>2</v>
      </c>
      <c r="H12" s="1037">
        <v>2</v>
      </c>
      <c r="I12" s="1037">
        <v>2</v>
      </c>
      <c r="J12" s="1037">
        <v>2</v>
      </c>
      <c r="K12" s="1038">
        <v>2</v>
      </c>
      <c r="L12" s="1357">
        <f>SUM(C12:K12)</f>
        <v>18</v>
      </c>
      <c r="M12" s="1039">
        <v>0</v>
      </c>
      <c r="N12" s="1040">
        <v>7</v>
      </c>
      <c r="O12" s="1281">
        <f>SUM(L12:N12)</f>
        <v>25</v>
      </c>
      <c r="P12" s="1041">
        <v>5</v>
      </c>
      <c r="Q12" s="1042">
        <v>2</v>
      </c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2"/>
    </row>
    <row r="13" spans="1:45" ht="22.5" customHeight="1" thickBot="1">
      <c r="A13" s="618" t="s">
        <v>695</v>
      </c>
      <c r="B13" s="620"/>
      <c r="C13" s="1358">
        <f>SUM(C9,C10,C11,C12)</f>
        <v>10</v>
      </c>
      <c r="D13" s="1359">
        <f t="shared" ref="D13:Q13" si="1">SUM(D9,D10,D11,D12)</f>
        <v>10</v>
      </c>
      <c r="E13" s="1359">
        <f t="shared" si="1"/>
        <v>10</v>
      </c>
      <c r="F13" s="1359">
        <f t="shared" si="1"/>
        <v>10</v>
      </c>
      <c r="G13" s="1359">
        <f t="shared" si="1"/>
        <v>10</v>
      </c>
      <c r="H13" s="1360">
        <f t="shared" si="1"/>
        <v>10</v>
      </c>
      <c r="I13" s="1360">
        <f t="shared" si="1"/>
        <v>11</v>
      </c>
      <c r="J13" s="1360">
        <f t="shared" si="1"/>
        <v>11</v>
      </c>
      <c r="K13" s="1289">
        <f t="shared" si="1"/>
        <v>10</v>
      </c>
      <c r="L13" s="1361">
        <f t="shared" si="1"/>
        <v>92</v>
      </c>
      <c r="M13" s="1290">
        <f t="shared" si="1"/>
        <v>0</v>
      </c>
      <c r="N13" s="1286">
        <f t="shared" si="1"/>
        <v>52</v>
      </c>
      <c r="O13" s="1361">
        <f t="shared" si="1"/>
        <v>144</v>
      </c>
      <c r="P13" s="1362">
        <f t="shared" si="1"/>
        <v>36</v>
      </c>
      <c r="Q13" s="1268">
        <f t="shared" si="1"/>
        <v>16</v>
      </c>
      <c r="R13" s="702"/>
      <c r="S13" s="702"/>
      <c r="T13" s="702"/>
      <c r="U13" s="702"/>
      <c r="V13" s="702"/>
      <c r="W13" s="702"/>
      <c r="X13" s="702"/>
      <c r="Y13" s="702"/>
      <c r="Z13" s="702"/>
      <c r="AA13" s="702"/>
      <c r="AB13" s="702"/>
      <c r="AC13" s="702"/>
      <c r="AD13" s="702"/>
      <c r="AE13" s="702"/>
      <c r="AF13" s="702"/>
      <c r="AG13" s="783"/>
    </row>
    <row r="14" spans="1:45" ht="14.25" thickBot="1"/>
    <row r="15" spans="1:45">
      <c r="A15" s="1739" t="s">
        <v>486</v>
      </c>
      <c r="B15" s="1742" t="s">
        <v>487</v>
      </c>
      <c r="C15" s="1745" t="s">
        <v>831</v>
      </c>
      <c r="D15" s="1746"/>
      <c r="E15" s="1746"/>
      <c r="F15" s="1746"/>
      <c r="G15" s="1746"/>
      <c r="H15" s="1746"/>
      <c r="I15" s="1746"/>
      <c r="J15" s="1746"/>
      <c r="K15" s="1746"/>
      <c r="L15" s="1746"/>
      <c r="M15" s="1746"/>
      <c r="N15" s="1746"/>
      <c r="O15" s="1746"/>
      <c r="P15" s="1746"/>
      <c r="Q15" s="1746"/>
      <c r="R15" s="1746"/>
      <c r="S15" s="1746"/>
      <c r="T15" s="1746"/>
      <c r="U15" s="1746"/>
      <c r="V15" s="1746"/>
      <c r="W15" s="1746"/>
      <c r="X15" s="1746"/>
      <c r="Y15" s="1746"/>
      <c r="Z15" s="1746"/>
      <c r="AA15" s="1746"/>
      <c r="AB15" s="1746"/>
      <c r="AC15" s="1746"/>
      <c r="AD15" s="1746"/>
      <c r="AE15" s="1746"/>
      <c r="AF15" s="1746"/>
      <c r="AG15" s="1840"/>
      <c r="AH15" s="1841" t="s">
        <v>832</v>
      </c>
      <c r="AI15" s="1842"/>
      <c r="AJ15" s="1842"/>
      <c r="AK15" s="1842"/>
      <c r="AL15" s="1842"/>
      <c r="AM15" s="1843"/>
      <c r="AN15" s="1844" t="s">
        <v>833</v>
      </c>
      <c r="AO15" s="1845"/>
      <c r="AP15" s="1845"/>
      <c r="AQ15" s="1845"/>
      <c r="AR15" s="1845"/>
      <c r="AS15" s="1846"/>
    </row>
    <row r="16" spans="1:45">
      <c r="A16" s="1740"/>
      <c r="B16" s="1743"/>
      <c r="C16" s="1847" t="s">
        <v>373</v>
      </c>
      <c r="D16" s="1848"/>
      <c r="E16" s="1849"/>
      <c r="F16" s="1850" t="s">
        <v>374</v>
      </c>
      <c r="G16" s="1848"/>
      <c r="H16" s="1849"/>
      <c r="I16" s="1850" t="s">
        <v>375</v>
      </c>
      <c r="J16" s="1848"/>
      <c r="K16" s="1849"/>
      <c r="L16" s="1850" t="s">
        <v>493</v>
      </c>
      <c r="M16" s="1848"/>
      <c r="N16" s="1849"/>
      <c r="O16" s="1850" t="s">
        <v>494</v>
      </c>
      <c r="P16" s="1848"/>
      <c r="Q16" s="1849"/>
      <c r="R16" s="1850" t="s">
        <v>495</v>
      </c>
      <c r="S16" s="1848"/>
      <c r="T16" s="1848"/>
      <c r="U16" s="1850" t="s">
        <v>816</v>
      </c>
      <c r="V16" s="1848"/>
      <c r="W16" s="1849"/>
      <c r="X16" s="1850" t="s">
        <v>817</v>
      </c>
      <c r="Y16" s="1848"/>
      <c r="Z16" s="1849"/>
      <c r="AA16" s="1850" t="s">
        <v>818</v>
      </c>
      <c r="AB16" s="1848"/>
      <c r="AC16" s="1849"/>
      <c r="AD16" s="1851" t="s">
        <v>441</v>
      </c>
      <c r="AE16" s="1852"/>
      <c r="AF16" s="1852"/>
      <c r="AG16" s="1853"/>
      <c r="AH16" s="1773" t="s">
        <v>834</v>
      </c>
      <c r="AI16" s="1774"/>
      <c r="AJ16" s="1778"/>
      <c r="AK16" s="1774" t="s">
        <v>835</v>
      </c>
      <c r="AL16" s="1774"/>
      <c r="AM16" s="1827"/>
      <c r="AN16" s="1773" t="s">
        <v>834</v>
      </c>
      <c r="AO16" s="1774"/>
      <c r="AP16" s="1778"/>
      <c r="AQ16" s="1774" t="s">
        <v>835</v>
      </c>
      <c r="AR16" s="1774"/>
      <c r="AS16" s="1827"/>
    </row>
    <row r="17" spans="1:45" ht="14.25" thickBot="1">
      <c r="A17" s="1741"/>
      <c r="B17" s="1744"/>
      <c r="C17" s="561" t="s">
        <v>9</v>
      </c>
      <c r="D17" s="554" t="s">
        <v>10</v>
      </c>
      <c r="E17" s="555" t="s">
        <v>11</v>
      </c>
      <c r="F17" s="556" t="s">
        <v>9</v>
      </c>
      <c r="G17" s="554" t="s">
        <v>10</v>
      </c>
      <c r="H17" s="557" t="s">
        <v>11</v>
      </c>
      <c r="I17" s="556" t="s">
        <v>9</v>
      </c>
      <c r="J17" s="554" t="s">
        <v>10</v>
      </c>
      <c r="K17" s="555" t="s">
        <v>11</v>
      </c>
      <c r="L17" s="556" t="s">
        <v>9</v>
      </c>
      <c r="M17" s="554" t="s">
        <v>10</v>
      </c>
      <c r="N17" s="555" t="s">
        <v>11</v>
      </c>
      <c r="O17" s="556" t="s">
        <v>9</v>
      </c>
      <c r="P17" s="554" t="s">
        <v>10</v>
      </c>
      <c r="Q17" s="555" t="s">
        <v>11</v>
      </c>
      <c r="R17" s="556" t="s">
        <v>9</v>
      </c>
      <c r="S17" s="554" t="s">
        <v>10</v>
      </c>
      <c r="T17" s="557" t="s">
        <v>11</v>
      </c>
      <c r="U17" s="556" t="s">
        <v>9</v>
      </c>
      <c r="V17" s="554" t="s">
        <v>10</v>
      </c>
      <c r="W17" s="555" t="s">
        <v>11</v>
      </c>
      <c r="X17" s="556" t="s">
        <v>9</v>
      </c>
      <c r="Y17" s="554" t="s">
        <v>10</v>
      </c>
      <c r="Z17" s="555" t="s">
        <v>11</v>
      </c>
      <c r="AA17" s="556" t="s">
        <v>9</v>
      </c>
      <c r="AB17" s="554" t="s">
        <v>10</v>
      </c>
      <c r="AC17" s="555" t="s">
        <v>11</v>
      </c>
      <c r="AD17" s="556" t="s">
        <v>9</v>
      </c>
      <c r="AE17" s="784" t="s">
        <v>10</v>
      </c>
      <c r="AF17" s="1828" t="s">
        <v>11</v>
      </c>
      <c r="AG17" s="1829"/>
      <c r="AH17" s="785" t="s">
        <v>380</v>
      </c>
      <c r="AI17" s="786" t="s">
        <v>382</v>
      </c>
      <c r="AJ17" s="287" t="s">
        <v>18</v>
      </c>
      <c r="AK17" s="787" t="s">
        <v>380</v>
      </c>
      <c r="AL17" s="786" t="s">
        <v>382</v>
      </c>
      <c r="AM17" s="1067" t="s">
        <v>18</v>
      </c>
      <c r="AN17" s="785" t="s">
        <v>380</v>
      </c>
      <c r="AO17" s="786" t="s">
        <v>382</v>
      </c>
      <c r="AP17" s="287" t="s">
        <v>18</v>
      </c>
      <c r="AQ17" s="787" t="s">
        <v>380</v>
      </c>
      <c r="AR17" s="786" t="s">
        <v>382</v>
      </c>
      <c r="AS17" s="1067" t="s">
        <v>18</v>
      </c>
    </row>
    <row r="18" spans="1:45" ht="22.5" customHeight="1">
      <c r="A18" s="773" t="s">
        <v>821</v>
      </c>
      <c r="B18" s="774" t="s">
        <v>836</v>
      </c>
      <c r="C18" s="1010">
        <v>16</v>
      </c>
      <c r="D18" s="916">
        <v>15</v>
      </c>
      <c r="E18" s="1252">
        <f>SUM(C18:D18)</f>
        <v>31</v>
      </c>
      <c r="F18" s="917">
        <v>14</v>
      </c>
      <c r="G18" s="916">
        <v>18</v>
      </c>
      <c r="H18" s="1252">
        <f>SUM(F18:G18)</f>
        <v>32</v>
      </c>
      <c r="I18" s="917">
        <v>14</v>
      </c>
      <c r="J18" s="916">
        <v>17</v>
      </c>
      <c r="K18" s="1252">
        <f>SUM(I18:J18)</f>
        <v>31</v>
      </c>
      <c r="L18" s="917">
        <v>13</v>
      </c>
      <c r="M18" s="916">
        <v>15</v>
      </c>
      <c r="N18" s="1252">
        <f>SUM(L18:M18)</f>
        <v>28</v>
      </c>
      <c r="O18" s="917">
        <v>23</v>
      </c>
      <c r="P18" s="916">
        <v>13</v>
      </c>
      <c r="Q18" s="1252">
        <f>SUM(O18:P18)</f>
        <v>36</v>
      </c>
      <c r="R18" s="917">
        <v>11</v>
      </c>
      <c r="S18" s="916">
        <v>24</v>
      </c>
      <c r="T18" s="1252">
        <f>SUM(R18:S18)</f>
        <v>35</v>
      </c>
      <c r="U18" s="917">
        <v>18</v>
      </c>
      <c r="V18" s="916">
        <v>25</v>
      </c>
      <c r="W18" s="1252">
        <f>SUM(U18:V18)</f>
        <v>43</v>
      </c>
      <c r="X18" s="917">
        <v>18</v>
      </c>
      <c r="Y18" s="916">
        <v>25</v>
      </c>
      <c r="Z18" s="1252">
        <f>SUM(X18:Y18)</f>
        <v>43</v>
      </c>
      <c r="AA18" s="917">
        <v>16</v>
      </c>
      <c r="AB18" s="916">
        <v>16</v>
      </c>
      <c r="AC18" s="1252">
        <f>SUM(AA18:AB18)</f>
        <v>32</v>
      </c>
      <c r="AD18" s="917">
        <f t="shared" ref="AD18:AD20" si="2">SUM(C18,F18,I18,L18,O18,R18,U18,X18,AA18)</f>
        <v>143</v>
      </c>
      <c r="AE18" s="1011">
        <f>SUM(D18,G18,J18,M18,P18,S18,V18,Y18,AB18)</f>
        <v>168</v>
      </c>
      <c r="AF18" s="1830">
        <f>SUM(AD18:AE18)</f>
        <v>311</v>
      </c>
      <c r="AG18" s="1831"/>
      <c r="AH18" s="939">
        <f t="shared" ref="AH18:AI20" si="3">SUM(C18,F18,I18,L18,O18,R18)</f>
        <v>91</v>
      </c>
      <c r="AI18" s="913">
        <f t="shared" si="3"/>
        <v>102</v>
      </c>
      <c r="AJ18" s="1363">
        <f>SUM(AH18:AI18)</f>
        <v>193</v>
      </c>
      <c r="AK18" s="999">
        <f t="shared" ref="AK18:AL20" si="4">SUM(U18,X18,AA18)</f>
        <v>52</v>
      </c>
      <c r="AL18" s="913">
        <f t="shared" si="4"/>
        <v>66</v>
      </c>
      <c r="AM18" s="1364">
        <f>SUM(AK18:AL18)</f>
        <v>118</v>
      </c>
      <c r="AN18" s="939">
        <v>17</v>
      </c>
      <c r="AO18" s="913">
        <v>15</v>
      </c>
      <c r="AP18" s="1363">
        <f t="shared" ref="AP18:AP20" si="5">SUM(AN18:AO18)</f>
        <v>32</v>
      </c>
      <c r="AQ18" s="999">
        <v>3</v>
      </c>
      <c r="AR18" s="913">
        <v>1</v>
      </c>
      <c r="AS18" s="1364">
        <f t="shared" ref="AS18:AS20" si="6">SUM(AQ18:AR18)</f>
        <v>4</v>
      </c>
    </row>
    <row r="19" spans="1:45" ht="22.5" customHeight="1">
      <c r="A19" s="568">
        <v>3</v>
      </c>
      <c r="B19" s="774" t="s">
        <v>837</v>
      </c>
      <c r="C19" s="1010">
        <v>47</v>
      </c>
      <c r="D19" s="916">
        <v>54</v>
      </c>
      <c r="E19" s="1252">
        <f>SUM(C19:D19)</f>
        <v>101</v>
      </c>
      <c r="F19" s="917">
        <v>39</v>
      </c>
      <c r="G19" s="916">
        <v>47</v>
      </c>
      <c r="H19" s="1252">
        <f>SUM(F19:G19)</f>
        <v>86</v>
      </c>
      <c r="I19" s="917">
        <v>49</v>
      </c>
      <c r="J19" s="916">
        <v>56</v>
      </c>
      <c r="K19" s="1252">
        <f>SUM(I19:J19)</f>
        <v>105</v>
      </c>
      <c r="L19" s="917">
        <v>37</v>
      </c>
      <c r="M19" s="916">
        <v>52</v>
      </c>
      <c r="N19" s="1252">
        <f>SUM(L19:M19)</f>
        <v>89</v>
      </c>
      <c r="O19" s="917">
        <v>47</v>
      </c>
      <c r="P19" s="916">
        <v>35</v>
      </c>
      <c r="Q19" s="1252">
        <f>SUM(O19:P19)</f>
        <v>82</v>
      </c>
      <c r="R19" s="917">
        <v>46</v>
      </c>
      <c r="S19" s="916">
        <v>51</v>
      </c>
      <c r="T19" s="1252">
        <f>SUM(R19:S19)</f>
        <v>97</v>
      </c>
      <c r="U19" s="917">
        <v>36</v>
      </c>
      <c r="V19" s="916">
        <v>49</v>
      </c>
      <c r="W19" s="1252">
        <f>SUM(U19:V19)</f>
        <v>85</v>
      </c>
      <c r="X19" s="917">
        <v>37</v>
      </c>
      <c r="Y19" s="916">
        <v>48</v>
      </c>
      <c r="Z19" s="1252">
        <f>SUM(X19:Y19)</f>
        <v>85</v>
      </c>
      <c r="AA19" s="917">
        <v>44</v>
      </c>
      <c r="AB19" s="916">
        <v>49</v>
      </c>
      <c r="AC19" s="1252">
        <f>SUM(AA19:AB19)</f>
        <v>93</v>
      </c>
      <c r="AD19" s="917">
        <f t="shared" si="2"/>
        <v>382</v>
      </c>
      <c r="AE19" s="916">
        <f>SUM(D19,G19,J19,M19,P19,S19,V19,Y19,AB19)</f>
        <v>441</v>
      </c>
      <c r="AF19" s="1832">
        <f>SUM(AD19:AE19)</f>
        <v>823</v>
      </c>
      <c r="AG19" s="1833"/>
      <c r="AH19" s="939">
        <f t="shared" si="3"/>
        <v>265</v>
      </c>
      <c r="AI19" s="913">
        <f t="shared" si="3"/>
        <v>295</v>
      </c>
      <c r="AJ19" s="1363">
        <f>SUM(AH19:AI19)</f>
        <v>560</v>
      </c>
      <c r="AK19" s="999">
        <f t="shared" si="4"/>
        <v>117</v>
      </c>
      <c r="AL19" s="913">
        <f t="shared" si="4"/>
        <v>146</v>
      </c>
      <c r="AM19" s="1364">
        <f>SUM(AK19:AL19)</f>
        <v>263</v>
      </c>
      <c r="AN19" s="939">
        <v>37</v>
      </c>
      <c r="AO19" s="913">
        <v>25</v>
      </c>
      <c r="AP19" s="1363">
        <f t="shared" si="5"/>
        <v>62</v>
      </c>
      <c r="AQ19" s="999">
        <v>10</v>
      </c>
      <c r="AR19" s="913">
        <v>6</v>
      </c>
      <c r="AS19" s="1364">
        <f t="shared" si="6"/>
        <v>16</v>
      </c>
    </row>
    <row r="20" spans="1:45" ht="22.5" customHeight="1">
      <c r="A20" s="568"/>
      <c r="B20" s="774" t="s">
        <v>838</v>
      </c>
      <c r="C20" s="1010">
        <v>9</v>
      </c>
      <c r="D20" s="916">
        <v>11</v>
      </c>
      <c r="E20" s="1252">
        <f>SUM(C20:D20)</f>
        <v>20</v>
      </c>
      <c r="F20" s="917">
        <v>12</v>
      </c>
      <c r="G20" s="916">
        <v>16</v>
      </c>
      <c r="H20" s="1252">
        <f>SUM(F20:G20)</f>
        <v>28</v>
      </c>
      <c r="I20" s="917">
        <v>14</v>
      </c>
      <c r="J20" s="916">
        <v>14</v>
      </c>
      <c r="K20" s="1252">
        <f>SUM(I20:J20)</f>
        <v>28</v>
      </c>
      <c r="L20" s="917">
        <v>16</v>
      </c>
      <c r="M20" s="916">
        <v>11</v>
      </c>
      <c r="N20" s="1252">
        <f>SUM(L20:M20)</f>
        <v>27</v>
      </c>
      <c r="O20" s="917">
        <v>15</v>
      </c>
      <c r="P20" s="916">
        <v>17</v>
      </c>
      <c r="Q20" s="1252">
        <f>SUM(O20:P20)</f>
        <v>32</v>
      </c>
      <c r="R20" s="917">
        <v>18</v>
      </c>
      <c r="S20" s="916">
        <v>17</v>
      </c>
      <c r="T20" s="1252">
        <f>SUM(R20:S20)</f>
        <v>35</v>
      </c>
      <c r="U20" s="917">
        <v>10</v>
      </c>
      <c r="V20" s="916">
        <v>16</v>
      </c>
      <c r="W20" s="1252">
        <f>SUM(U20:V20)</f>
        <v>26</v>
      </c>
      <c r="X20" s="917">
        <v>14</v>
      </c>
      <c r="Y20" s="916">
        <v>15</v>
      </c>
      <c r="Z20" s="1252">
        <f>SUM(X20:Y20)</f>
        <v>29</v>
      </c>
      <c r="AA20" s="917">
        <v>12</v>
      </c>
      <c r="AB20" s="916">
        <v>17</v>
      </c>
      <c r="AC20" s="1252">
        <f>SUM(AA20:AB20)</f>
        <v>29</v>
      </c>
      <c r="AD20" s="924">
        <f t="shared" si="2"/>
        <v>120</v>
      </c>
      <c r="AE20" s="1012">
        <f>SUM(D20,G20,J20,M20,P20,S20,V20,Y20,AB20)</f>
        <v>134</v>
      </c>
      <c r="AF20" s="1834">
        <f>SUM(AD20:AE20)</f>
        <v>254</v>
      </c>
      <c r="AG20" s="1835"/>
      <c r="AH20" s="1013">
        <f t="shared" si="3"/>
        <v>84</v>
      </c>
      <c r="AI20" s="920">
        <f t="shared" si="3"/>
        <v>86</v>
      </c>
      <c r="AJ20" s="1365">
        <f>SUM(AH20:AI20)</f>
        <v>170</v>
      </c>
      <c r="AK20" s="1014">
        <f t="shared" si="4"/>
        <v>36</v>
      </c>
      <c r="AL20" s="920">
        <f t="shared" si="4"/>
        <v>48</v>
      </c>
      <c r="AM20" s="1366">
        <f>SUM(AK20:AL20)</f>
        <v>84</v>
      </c>
      <c r="AN20" s="1013">
        <v>26</v>
      </c>
      <c r="AO20" s="920">
        <v>9</v>
      </c>
      <c r="AP20" s="1365">
        <f t="shared" si="5"/>
        <v>35</v>
      </c>
      <c r="AQ20" s="1014">
        <v>6</v>
      </c>
      <c r="AR20" s="920">
        <v>4</v>
      </c>
      <c r="AS20" s="1366">
        <f t="shared" si="6"/>
        <v>10</v>
      </c>
    </row>
    <row r="21" spans="1:45" ht="22.5" customHeight="1">
      <c r="A21" s="788"/>
      <c r="B21" s="776" t="s">
        <v>18</v>
      </c>
      <c r="C21" s="1353">
        <f t="shared" ref="C21:AF21" si="7">SUM(C18:C20)</f>
        <v>72</v>
      </c>
      <c r="D21" s="1367">
        <f t="shared" si="7"/>
        <v>80</v>
      </c>
      <c r="E21" s="1295">
        <f t="shared" si="7"/>
        <v>152</v>
      </c>
      <c r="F21" s="1368">
        <f t="shared" si="7"/>
        <v>65</v>
      </c>
      <c r="G21" s="1367">
        <f t="shared" si="7"/>
        <v>81</v>
      </c>
      <c r="H21" s="1295">
        <f t="shared" si="7"/>
        <v>146</v>
      </c>
      <c r="I21" s="1368">
        <f t="shared" si="7"/>
        <v>77</v>
      </c>
      <c r="J21" s="1367">
        <f t="shared" si="7"/>
        <v>87</v>
      </c>
      <c r="K21" s="1295">
        <f t="shared" si="7"/>
        <v>164</v>
      </c>
      <c r="L21" s="1368">
        <f t="shared" si="7"/>
        <v>66</v>
      </c>
      <c r="M21" s="1367">
        <f t="shared" si="7"/>
        <v>78</v>
      </c>
      <c r="N21" s="1295">
        <f t="shared" si="7"/>
        <v>144</v>
      </c>
      <c r="O21" s="1368">
        <f t="shared" si="7"/>
        <v>85</v>
      </c>
      <c r="P21" s="1367">
        <f t="shared" si="7"/>
        <v>65</v>
      </c>
      <c r="Q21" s="1295">
        <f t="shared" si="7"/>
        <v>150</v>
      </c>
      <c r="R21" s="1368">
        <f t="shared" si="7"/>
        <v>75</v>
      </c>
      <c r="S21" s="1367">
        <f t="shared" si="7"/>
        <v>92</v>
      </c>
      <c r="T21" s="1295">
        <f t="shared" si="7"/>
        <v>167</v>
      </c>
      <c r="U21" s="1368">
        <f t="shared" si="7"/>
        <v>64</v>
      </c>
      <c r="V21" s="1367">
        <f t="shared" si="7"/>
        <v>90</v>
      </c>
      <c r="W21" s="1295">
        <f t="shared" si="7"/>
        <v>154</v>
      </c>
      <c r="X21" s="1368">
        <f t="shared" si="7"/>
        <v>69</v>
      </c>
      <c r="Y21" s="1367">
        <f t="shared" si="7"/>
        <v>88</v>
      </c>
      <c r="Z21" s="1295">
        <f t="shared" si="7"/>
        <v>157</v>
      </c>
      <c r="AA21" s="1368">
        <f t="shared" si="7"/>
        <v>72</v>
      </c>
      <c r="AB21" s="1367">
        <f t="shared" si="7"/>
        <v>82</v>
      </c>
      <c r="AC21" s="1295">
        <f t="shared" si="7"/>
        <v>154</v>
      </c>
      <c r="AD21" s="1368">
        <f t="shared" si="7"/>
        <v>645</v>
      </c>
      <c r="AE21" s="1369">
        <f t="shared" si="7"/>
        <v>743</v>
      </c>
      <c r="AF21" s="1836">
        <f t="shared" si="7"/>
        <v>1388</v>
      </c>
      <c r="AG21" s="1837"/>
      <c r="AH21" s="1370">
        <f>SUM(AH18:AH20)</f>
        <v>440</v>
      </c>
      <c r="AI21" s="1371">
        <f t="shared" ref="AI21:AS21" si="8">SUM(AI18:AI20)</f>
        <v>483</v>
      </c>
      <c r="AJ21" s="1372">
        <f>SUM(AJ18:AJ20)</f>
        <v>923</v>
      </c>
      <c r="AK21" s="1373">
        <f t="shared" si="8"/>
        <v>205</v>
      </c>
      <c r="AL21" s="1371">
        <f t="shared" si="8"/>
        <v>260</v>
      </c>
      <c r="AM21" s="1374">
        <f>SUM(AM18:AM20)</f>
        <v>465</v>
      </c>
      <c r="AN21" s="1370">
        <f t="shared" si="8"/>
        <v>80</v>
      </c>
      <c r="AO21" s="1371">
        <f t="shared" si="8"/>
        <v>49</v>
      </c>
      <c r="AP21" s="1372">
        <f t="shared" si="8"/>
        <v>129</v>
      </c>
      <c r="AQ21" s="1373">
        <f t="shared" si="8"/>
        <v>19</v>
      </c>
      <c r="AR21" s="1371">
        <f t="shared" si="8"/>
        <v>11</v>
      </c>
      <c r="AS21" s="1374">
        <f t="shared" si="8"/>
        <v>30</v>
      </c>
    </row>
    <row r="22" spans="1:45" ht="22.5" customHeight="1">
      <c r="A22" s="777" t="s">
        <v>825</v>
      </c>
      <c r="B22" s="778" t="s">
        <v>826</v>
      </c>
      <c r="C22" s="1015">
        <v>7</v>
      </c>
      <c r="D22" s="944">
        <v>7</v>
      </c>
      <c r="E22" s="1295">
        <f>SUM(C22:D22)</f>
        <v>14</v>
      </c>
      <c r="F22" s="945">
        <v>9</v>
      </c>
      <c r="G22" s="944">
        <v>11</v>
      </c>
      <c r="H22" s="1295">
        <f>SUM(F22:G22)</f>
        <v>20</v>
      </c>
      <c r="I22" s="945">
        <v>8</v>
      </c>
      <c r="J22" s="944">
        <v>13</v>
      </c>
      <c r="K22" s="1295">
        <f>SUM(I22:J22)</f>
        <v>21</v>
      </c>
      <c r="L22" s="945">
        <v>5</v>
      </c>
      <c r="M22" s="944">
        <v>7</v>
      </c>
      <c r="N22" s="1295">
        <f>SUM(L22:M22)</f>
        <v>12</v>
      </c>
      <c r="O22" s="945">
        <v>12</v>
      </c>
      <c r="P22" s="944">
        <v>14</v>
      </c>
      <c r="Q22" s="1295">
        <f>SUM(O22:P22)</f>
        <v>26</v>
      </c>
      <c r="R22" s="945">
        <v>10</v>
      </c>
      <c r="S22" s="944">
        <v>13</v>
      </c>
      <c r="T22" s="1295">
        <f>SUM(R22:S22)</f>
        <v>23</v>
      </c>
      <c r="U22" s="945">
        <v>14</v>
      </c>
      <c r="V22" s="944">
        <v>13</v>
      </c>
      <c r="W22" s="1295">
        <f>SUM(U22:V22)</f>
        <v>27</v>
      </c>
      <c r="X22" s="945">
        <v>12</v>
      </c>
      <c r="Y22" s="944">
        <v>11</v>
      </c>
      <c r="Z22" s="1295">
        <f>SUM(X22:Y22)</f>
        <v>23</v>
      </c>
      <c r="AA22" s="945">
        <v>9</v>
      </c>
      <c r="AB22" s="944">
        <v>11</v>
      </c>
      <c r="AC22" s="1295">
        <f>SUM(AA22:AB22)</f>
        <v>20</v>
      </c>
      <c r="AD22" s="945">
        <f>SUM(C22,F22,I22,L22,O22,R22,U22,X22,AA22)</f>
        <v>86</v>
      </c>
      <c r="AE22" s="1016">
        <f t="shared" ref="AD22:AE24" si="9">SUM(D22,G22,J22,M22,P22,S22,V22,Y22,AB22)</f>
        <v>100</v>
      </c>
      <c r="AF22" s="1836">
        <f>SUM(AD22:AE22)</f>
        <v>186</v>
      </c>
      <c r="AG22" s="1837"/>
      <c r="AH22" s="1003">
        <f t="shared" ref="AH22:AI24" si="10">SUM(C22,F22,I22,L22,O22,R22)</f>
        <v>51</v>
      </c>
      <c r="AI22" s="1005">
        <f t="shared" si="10"/>
        <v>65</v>
      </c>
      <c r="AJ22" s="1372">
        <f>SUM(AH22:AI22)</f>
        <v>116</v>
      </c>
      <c r="AK22" s="1006">
        <f t="shared" ref="AK22:AL24" si="11">SUM(U22,X22,AA22)</f>
        <v>35</v>
      </c>
      <c r="AL22" s="1005">
        <f t="shared" si="11"/>
        <v>35</v>
      </c>
      <c r="AM22" s="1374">
        <f>SUM(AK22:AL22)</f>
        <v>70</v>
      </c>
      <c r="AN22" s="1003">
        <v>5</v>
      </c>
      <c r="AO22" s="1005">
        <v>0</v>
      </c>
      <c r="AP22" s="1372">
        <f t="shared" ref="AP22:AP24" si="12">SUM(AN22:AO22)</f>
        <v>5</v>
      </c>
      <c r="AQ22" s="1006">
        <v>2</v>
      </c>
      <c r="AR22" s="1005">
        <v>1</v>
      </c>
      <c r="AS22" s="1374">
        <f t="shared" ref="AS22:AS24" si="13">SUM(AQ22:AR22)</f>
        <v>3</v>
      </c>
    </row>
    <row r="23" spans="1:45" ht="22.5" customHeight="1">
      <c r="A23" s="777" t="s">
        <v>827</v>
      </c>
      <c r="B23" s="776" t="s">
        <v>828</v>
      </c>
      <c r="C23" s="1015">
        <v>22</v>
      </c>
      <c r="D23" s="944">
        <v>21</v>
      </c>
      <c r="E23" s="1295">
        <f>SUM(C23:D23)</f>
        <v>43</v>
      </c>
      <c r="F23" s="945">
        <v>21</v>
      </c>
      <c r="G23" s="944">
        <v>21</v>
      </c>
      <c r="H23" s="1295">
        <f>SUM(F23:G23)</f>
        <v>42</v>
      </c>
      <c r="I23" s="945">
        <v>19</v>
      </c>
      <c r="J23" s="944">
        <v>20</v>
      </c>
      <c r="K23" s="1295">
        <f>SUM(I23:J23)</f>
        <v>39</v>
      </c>
      <c r="L23" s="945">
        <v>24</v>
      </c>
      <c r="M23" s="944">
        <v>24</v>
      </c>
      <c r="N23" s="1295">
        <f>SUM(L23:M23)</f>
        <v>48</v>
      </c>
      <c r="O23" s="945">
        <v>28</v>
      </c>
      <c r="P23" s="944">
        <v>29</v>
      </c>
      <c r="Q23" s="1295">
        <f>SUM(O23:P23)</f>
        <v>57</v>
      </c>
      <c r="R23" s="945">
        <v>24</v>
      </c>
      <c r="S23" s="944">
        <v>25</v>
      </c>
      <c r="T23" s="1295">
        <f>SUM(R23:S23)</f>
        <v>49</v>
      </c>
      <c r="U23" s="945">
        <v>26</v>
      </c>
      <c r="V23" s="944">
        <v>27</v>
      </c>
      <c r="W23" s="1295">
        <f>SUM(U23:V23)</f>
        <v>53</v>
      </c>
      <c r="X23" s="945">
        <v>21</v>
      </c>
      <c r="Y23" s="944">
        <v>21</v>
      </c>
      <c r="Z23" s="1295">
        <f>SUM(X23:Y23)</f>
        <v>42</v>
      </c>
      <c r="AA23" s="945">
        <v>23</v>
      </c>
      <c r="AB23" s="944">
        <v>23</v>
      </c>
      <c r="AC23" s="1295">
        <f>SUM(AA23:AB23)</f>
        <v>46</v>
      </c>
      <c r="AD23" s="945">
        <f t="shared" si="9"/>
        <v>208</v>
      </c>
      <c r="AE23" s="1016">
        <f t="shared" si="9"/>
        <v>211</v>
      </c>
      <c r="AF23" s="1836">
        <f>SUM(AD23:AE23)</f>
        <v>419</v>
      </c>
      <c r="AG23" s="1837"/>
      <c r="AH23" s="1003">
        <f t="shared" si="10"/>
        <v>138</v>
      </c>
      <c r="AI23" s="1005">
        <f t="shared" si="10"/>
        <v>140</v>
      </c>
      <c r="AJ23" s="1372">
        <f>SUM(AH23:AI23)</f>
        <v>278</v>
      </c>
      <c r="AK23" s="1006">
        <f t="shared" si="11"/>
        <v>70</v>
      </c>
      <c r="AL23" s="1005">
        <f t="shared" si="11"/>
        <v>71</v>
      </c>
      <c r="AM23" s="1374">
        <f>SUM(AK23:AL23)</f>
        <v>141</v>
      </c>
      <c r="AN23" s="1003">
        <v>9</v>
      </c>
      <c r="AO23" s="1005">
        <v>8</v>
      </c>
      <c r="AP23" s="1372">
        <f t="shared" si="12"/>
        <v>17</v>
      </c>
      <c r="AQ23" s="1006">
        <v>13</v>
      </c>
      <c r="AR23" s="1005">
        <v>2</v>
      </c>
      <c r="AS23" s="1374">
        <f t="shared" si="13"/>
        <v>15</v>
      </c>
    </row>
    <row r="24" spans="1:45" ht="22.5" customHeight="1" thickBot="1">
      <c r="A24" s="563" t="s">
        <v>829</v>
      </c>
      <c r="B24" s="564" t="s">
        <v>830</v>
      </c>
      <c r="C24" s="1010">
        <v>22</v>
      </c>
      <c r="D24" s="916">
        <v>24</v>
      </c>
      <c r="E24" s="1252">
        <f>SUM(C24:D24)</f>
        <v>46</v>
      </c>
      <c r="F24" s="917">
        <v>24</v>
      </c>
      <c r="G24" s="916">
        <v>23</v>
      </c>
      <c r="H24" s="1252">
        <f>SUM(F24:G24)</f>
        <v>47</v>
      </c>
      <c r="I24" s="917">
        <v>24</v>
      </c>
      <c r="J24" s="916">
        <v>16</v>
      </c>
      <c r="K24" s="1252">
        <f>SUM(I24:J24)</f>
        <v>40</v>
      </c>
      <c r="L24" s="917">
        <v>26</v>
      </c>
      <c r="M24" s="916">
        <v>26</v>
      </c>
      <c r="N24" s="1252">
        <f>SUM(L24:M24)</f>
        <v>52</v>
      </c>
      <c r="O24" s="917">
        <v>17</v>
      </c>
      <c r="P24" s="916">
        <v>24</v>
      </c>
      <c r="Q24" s="1252">
        <f>SUM(O24:P24)</f>
        <v>41</v>
      </c>
      <c r="R24" s="917">
        <v>23</v>
      </c>
      <c r="S24" s="916">
        <v>28</v>
      </c>
      <c r="T24" s="1252">
        <f>SUM(R24:S24)</f>
        <v>51</v>
      </c>
      <c r="U24" s="917">
        <v>21</v>
      </c>
      <c r="V24" s="916">
        <v>17</v>
      </c>
      <c r="W24" s="1252">
        <f>SUM(U24:V24)</f>
        <v>38</v>
      </c>
      <c r="X24" s="917">
        <v>23</v>
      </c>
      <c r="Y24" s="916">
        <v>29</v>
      </c>
      <c r="Z24" s="1252">
        <f>SUM(X24:Y24)</f>
        <v>52</v>
      </c>
      <c r="AA24" s="917">
        <v>23</v>
      </c>
      <c r="AB24" s="916">
        <v>17</v>
      </c>
      <c r="AC24" s="1252">
        <f>SUM(AA24:AB24)</f>
        <v>40</v>
      </c>
      <c r="AD24" s="1017">
        <f t="shared" si="9"/>
        <v>203</v>
      </c>
      <c r="AE24" s="1018">
        <f t="shared" si="9"/>
        <v>204</v>
      </c>
      <c r="AF24" s="1838">
        <f>SUM(AD24:AE24)</f>
        <v>407</v>
      </c>
      <c r="AG24" s="1839"/>
      <c r="AH24" s="939">
        <f t="shared" si="10"/>
        <v>136</v>
      </c>
      <c r="AI24" s="913">
        <f t="shared" si="10"/>
        <v>141</v>
      </c>
      <c r="AJ24" s="1363">
        <f>SUM(AH24:AI24)</f>
        <v>277</v>
      </c>
      <c r="AK24" s="999">
        <f t="shared" si="11"/>
        <v>67</v>
      </c>
      <c r="AL24" s="913">
        <f t="shared" si="11"/>
        <v>63</v>
      </c>
      <c r="AM24" s="1364">
        <f>SUM(AK24:AL24)</f>
        <v>130</v>
      </c>
      <c r="AN24" s="939">
        <v>15</v>
      </c>
      <c r="AO24" s="913">
        <v>7</v>
      </c>
      <c r="AP24" s="1363">
        <f t="shared" si="12"/>
        <v>22</v>
      </c>
      <c r="AQ24" s="999">
        <v>3</v>
      </c>
      <c r="AR24" s="913">
        <v>1</v>
      </c>
      <c r="AS24" s="1364">
        <f t="shared" si="13"/>
        <v>4</v>
      </c>
    </row>
    <row r="25" spans="1:45" ht="22.5" customHeight="1" thickBot="1">
      <c r="A25" s="618" t="s">
        <v>695</v>
      </c>
      <c r="B25" s="620"/>
      <c r="C25" s="1375">
        <f>SUM(C21,C22,C23,C24)</f>
        <v>123</v>
      </c>
      <c r="D25" s="1289">
        <f t="shared" ref="D25:AS25" si="14">SUM(D21,D22,D23,D24)</f>
        <v>132</v>
      </c>
      <c r="E25" s="1286">
        <f t="shared" si="14"/>
        <v>255</v>
      </c>
      <c r="F25" s="1291">
        <f t="shared" si="14"/>
        <v>119</v>
      </c>
      <c r="G25" s="1289">
        <f t="shared" si="14"/>
        <v>136</v>
      </c>
      <c r="H25" s="1290">
        <f t="shared" si="14"/>
        <v>255</v>
      </c>
      <c r="I25" s="1291">
        <f t="shared" si="14"/>
        <v>128</v>
      </c>
      <c r="J25" s="1289">
        <f t="shared" si="14"/>
        <v>136</v>
      </c>
      <c r="K25" s="1286">
        <f t="shared" si="14"/>
        <v>264</v>
      </c>
      <c r="L25" s="1291">
        <f t="shared" si="14"/>
        <v>121</v>
      </c>
      <c r="M25" s="1289">
        <f t="shared" si="14"/>
        <v>135</v>
      </c>
      <c r="N25" s="1286">
        <f t="shared" si="14"/>
        <v>256</v>
      </c>
      <c r="O25" s="1291">
        <f t="shared" si="14"/>
        <v>142</v>
      </c>
      <c r="P25" s="1289">
        <f t="shared" si="14"/>
        <v>132</v>
      </c>
      <c r="Q25" s="1286">
        <f t="shared" si="14"/>
        <v>274</v>
      </c>
      <c r="R25" s="1291">
        <f t="shared" si="14"/>
        <v>132</v>
      </c>
      <c r="S25" s="1289">
        <f t="shared" si="14"/>
        <v>158</v>
      </c>
      <c r="T25" s="1290">
        <f t="shared" si="14"/>
        <v>290</v>
      </c>
      <c r="U25" s="1291">
        <f t="shared" si="14"/>
        <v>125</v>
      </c>
      <c r="V25" s="1289">
        <f t="shared" si="14"/>
        <v>147</v>
      </c>
      <c r="W25" s="1286">
        <f t="shared" si="14"/>
        <v>272</v>
      </c>
      <c r="X25" s="1291">
        <f t="shared" si="14"/>
        <v>125</v>
      </c>
      <c r="Y25" s="1289">
        <f t="shared" si="14"/>
        <v>149</v>
      </c>
      <c r="Z25" s="1286">
        <f t="shared" si="14"/>
        <v>274</v>
      </c>
      <c r="AA25" s="1291">
        <f t="shared" si="14"/>
        <v>127</v>
      </c>
      <c r="AB25" s="1289">
        <f t="shared" si="14"/>
        <v>133</v>
      </c>
      <c r="AC25" s="1286">
        <f t="shared" si="14"/>
        <v>260</v>
      </c>
      <c r="AD25" s="1376">
        <f>SUM(AD21,AD22,AD23,AD24)</f>
        <v>1142</v>
      </c>
      <c r="AE25" s="1377">
        <f t="shared" si="14"/>
        <v>1258</v>
      </c>
      <c r="AF25" s="1825">
        <f>SUM(AF21,AF22,AF23,AF24)</f>
        <v>2400</v>
      </c>
      <c r="AG25" s="1826">
        <f t="shared" si="14"/>
        <v>0</v>
      </c>
      <c r="AH25" s="1378">
        <f t="shared" si="14"/>
        <v>765</v>
      </c>
      <c r="AI25" s="1379">
        <f t="shared" si="14"/>
        <v>829</v>
      </c>
      <c r="AJ25" s="1376">
        <f t="shared" si="14"/>
        <v>1594</v>
      </c>
      <c r="AK25" s="1380">
        <f t="shared" si="14"/>
        <v>377</v>
      </c>
      <c r="AL25" s="1381">
        <f t="shared" si="14"/>
        <v>429</v>
      </c>
      <c r="AM25" s="1380">
        <f t="shared" si="14"/>
        <v>806</v>
      </c>
      <c r="AN25" s="1378">
        <f t="shared" si="14"/>
        <v>109</v>
      </c>
      <c r="AO25" s="1381">
        <f t="shared" si="14"/>
        <v>64</v>
      </c>
      <c r="AP25" s="1376">
        <f t="shared" si="14"/>
        <v>173</v>
      </c>
      <c r="AQ25" s="1380">
        <f t="shared" si="14"/>
        <v>37</v>
      </c>
      <c r="AR25" s="1381">
        <f t="shared" si="14"/>
        <v>15</v>
      </c>
      <c r="AS25" s="1382">
        <f t="shared" si="14"/>
        <v>52</v>
      </c>
    </row>
    <row r="27" spans="1:45" ht="20.25" customHeight="1" thickBot="1">
      <c r="A27" s="621" t="s">
        <v>839</v>
      </c>
      <c r="AM27" s="789" t="s">
        <v>387</v>
      </c>
    </row>
    <row r="28" spans="1:45">
      <c r="A28" s="1739" t="s">
        <v>486</v>
      </c>
      <c r="B28" s="1742" t="s">
        <v>487</v>
      </c>
      <c r="C28" s="1770" t="s">
        <v>840</v>
      </c>
      <c r="D28" s="1771"/>
      <c r="E28" s="1771"/>
      <c r="F28" s="1771"/>
      <c r="G28" s="1771"/>
      <c r="H28" s="1771"/>
      <c r="I28" s="1771"/>
      <c r="J28" s="1771"/>
      <c r="K28" s="1771"/>
      <c r="L28" s="1771"/>
      <c r="M28" s="1771"/>
      <c r="N28" s="1772"/>
      <c r="O28" s="1776" t="s">
        <v>841</v>
      </c>
      <c r="P28" s="1771"/>
      <c r="Q28" s="1771"/>
      <c r="R28" s="1771"/>
      <c r="S28" s="1771"/>
      <c r="T28" s="1771"/>
      <c r="U28" s="1771"/>
      <c r="V28" s="1771"/>
      <c r="W28" s="1771"/>
      <c r="X28" s="1771"/>
      <c r="Y28" s="1824"/>
      <c r="Z28" s="1776" t="s">
        <v>699</v>
      </c>
      <c r="AA28" s="1771"/>
      <c r="AB28" s="1772"/>
      <c r="AC28" s="1776" t="s">
        <v>700</v>
      </c>
      <c r="AD28" s="1771"/>
      <c r="AE28" s="1772"/>
      <c r="AF28" s="30" t="s">
        <v>701</v>
      </c>
      <c r="AG28" s="31"/>
      <c r="AH28" s="31"/>
      <c r="AI28" s="31"/>
      <c r="AJ28" s="31"/>
      <c r="AK28" s="1779" t="s">
        <v>702</v>
      </c>
      <c r="AL28" s="1780"/>
      <c r="AM28" s="1781"/>
    </row>
    <row r="29" spans="1:45">
      <c r="A29" s="1740"/>
      <c r="B29" s="1743"/>
      <c r="C29" s="1773"/>
      <c r="D29" s="1774"/>
      <c r="E29" s="1774"/>
      <c r="F29" s="1774"/>
      <c r="G29" s="1774"/>
      <c r="H29" s="1774"/>
      <c r="I29" s="1774"/>
      <c r="J29" s="1774"/>
      <c r="K29" s="1774"/>
      <c r="L29" s="1774"/>
      <c r="M29" s="1774"/>
      <c r="N29" s="1775"/>
      <c r="O29" s="1785" t="s">
        <v>20</v>
      </c>
      <c r="P29" s="1786"/>
      <c r="Q29" s="626" t="s">
        <v>703</v>
      </c>
      <c r="R29" s="233"/>
      <c r="S29" s="233"/>
      <c r="T29" s="233"/>
      <c r="U29" s="233"/>
      <c r="V29" s="233"/>
      <c r="W29" s="233"/>
      <c r="X29" s="234"/>
      <c r="Y29" s="790"/>
      <c r="Z29" s="1777"/>
      <c r="AA29" s="1774"/>
      <c r="AB29" s="1778"/>
      <c r="AC29" s="32" t="s">
        <v>704</v>
      </c>
      <c r="AD29" s="33"/>
      <c r="AE29" s="33"/>
      <c r="AF29" s="32" t="s">
        <v>705</v>
      </c>
      <c r="AG29" s="33"/>
      <c r="AH29" s="33"/>
      <c r="AI29" s="33"/>
      <c r="AJ29" s="33"/>
      <c r="AK29" s="1782"/>
      <c r="AL29" s="1783"/>
      <c r="AM29" s="1784"/>
    </row>
    <row r="30" spans="1:45" ht="127.5" customHeight="1" thickBot="1">
      <c r="A30" s="1741"/>
      <c r="B30" s="1744"/>
      <c r="C30" s="631" t="s">
        <v>707</v>
      </c>
      <c r="D30" s="632" t="s">
        <v>22</v>
      </c>
      <c r="E30" s="632" t="s">
        <v>708</v>
      </c>
      <c r="F30" s="632" t="s">
        <v>23</v>
      </c>
      <c r="G30" s="632" t="s">
        <v>24</v>
      </c>
      <c r="H30" s="632" t="s">
        <v>25</v>
      </c>
      <c r="I30" s="632" t="s">
        <v>26</v>
      </c>
      <c r="J30" s="632" t="s">
        <v>392</v>
      </c>
      <c r="K30" s="632" t="s">
        <v>393</v>
      </c>
      <c r="L30" s="632" t="s">
        <v>27</v>
      </c>
      <c r="M30" s="633" t="s">
        <v>709</v>
      </c>
      <c r="N30" s="250" t="s">
        <v>18</v>
      </c>
      <c r="O30" s="634" t="s">
        <v>28</v>
      </c>
      <c r="P30" s="635" t="s">
        <v>396</v>
      </c>
      <c r="Q30" s="34" t="s">
        <v>710</v>
      </c>
      <c r="R30" s="636" t="s">
        <v>314</v>
      </c>
      <c r="S30" s="1083" t="s">
        <v>711</v>
      </c>
      <c r="T30" s="636" t="s">
        <v>60</v>
      </c>
      <c r="U30" s="637" t="s">
        <v>61</v>
      </c>
      <c r="V30" s="1083" t="s">
        <v>59</v>
      </c>
      <c r="W30" s="636" t="s">
        <v>712</v>
      </c>
      <c r="X30" s="638" t="s">
        <v>713</v>
      </c>
      <c r="Y30" s="791" t="s">
        <v>18</v>
      </c>
      <c r="Z30" s="640" t="s">
        <v>29</v>
      </c>
      <c r="AA30" s="632" t="s">
        <v>30</v>
      </c>
      <c r="AB30" s="633" t="s">
        <v>31</v>
      </c>
      <c r="AC30" s="640" t="s">
        <v>32</v>
      </c>
      <c r="AD30" s="632" t="s">
        <v>33</v>
      </c>
      <c r="AE30" s="633" t="s">
        <v>34</v>
      </c>
      <c r="AF30" s="34" t="s">
        <v>316</v>
      </c>
      <c r="AG30" s="636" t="s">
        <v>714</v>
      </c>
      <c r="AH30" s="35" t="s">
        <v>35</v>
      </c>
      <c r="AI30" s="792" t="s">
        <v>842</v>
      </c>
      <c r="AJ30" s="641" t="s">
        <v>361</v>
      </c>
      <c r="AK30" s="640" t="s">
        <v>37</v>
      </c>
      <c r="AL30" s="729" t="s">
        <v>716</v>
      </c>
      <c r="AM30" s="730" t="s">
        <v>38</v>
      </c>
    </row>
    <row r="31" spans="1:45" ht="22.5" customHeight="1">
      <c r="A31" s="773" t="s">
        <v>821</v>
      </c>
      <c r="B31" s="774" t="s">
        <v>822</v>
      </c>
      <c r="C31" s="939">
        <v>1</v>
      </c>
      <c r="D31" s="912">
        <v>1</v>
      </c>
      <c r="E31" s="912">
        <v>2</v>
      </c>
      <c r="F31" s="912">
        <v>0</v>
      </c>
      <c r="G31" s="912">
        <v>2</v>
      </c>
      <c r="H31" s="912">
        <v>23</v>
      </c>
      <c r="I31" s="912">
        <v>0</v>
      </c>
      <c r="J31" s="912">
        <v>2</v>
      </c>
      <c r="K31" s="912">
        <v>0</v>
      </c>
      <c r="L31" s="912">
        <v>1</v>
      </c>
      <c r="M31" s="913">
        <v>4</v>
      </c>
      <c r="N31" s="1363">
        <f>SUM(C31:M31)</f>
        <v>36</v>
      </c>
      <c r="O31" s="999">
        <v>2</v>
      </c>
      <c r="P31" s="913">
        <v>0</v>
      </c>
      <c r="Q31" s="999">
        <v>0</v>
      </c>
      <c r="R31" s="912">
        <v>0</v>
      </c>
      <c r="S31" s="912">
        <v>0</v>
      </c>
      <c r="T31" s="912">
        <v>0</v>
      </c>
      <c r="U31" s="912">
        <v>0</v>
      </c>
      <c r="V31" s="912">
        <v>0</v>
      </c>
      <c r="W31" s="912">
        <v>0</v>
      </c>
      <c r="X31" s="913">
        <v>0</v>
      </c>
      <c r="Y31" s="1364">
        <f>SUM(O31:X31)</f>
        <v>2</v>
      </c>
      <c r="Z31" s="999">
        <v>2</v>
      </c>
      <c r="AA31" s="912">
        <v>2</v>
      </c>
      <c r="AB31" s="913">
        <v>1</v>
      </c>
      <c r="AC31" s="999">
        <v>2</v>
      </c>
      <c r="AD31" s="912">
        <v>9</v>
      </c>
      <c r="AE31" s="913">
        <v>1</v>
      </c>
      <c r="AF31" s="999">
        <v>0</v>
      </c>
      <c r="AG31" s="912">
        <v>0</v>
      </c>
      <c r="AH31" s="1000">
        <v>0</v>
      </c>
      <c r="AI31" s="1001">
        <v>0</v>
      </c>
      <c r="AJ31" s="1001">
        <v>0</v>
      </c>
      <c r="AK31" s="999">
        <v>0</v>
      </c>
      <c r="AL31" s="912">
        <v>0</v>
      </c>
      <c r="AM31" s="1002">
        <v>0</v>
      </c>
    </row>
    <row r="32" spans="1:45" ht="22.5" customHeight="1">
      <c r="A32" s="568">
        <v>3</v>
      </c>
      <c r="B32" s="774" t="s">
        <v>823</v>
      </c>
      <c r="C32" s="939">
        <v>1</v>
      </c>
      <c r="D32" s="912">
        <v>1</v>
      </c>
      <c r="E32" s="912">
        <v>2</v>
      </c>
      <c r="F32" s="912">
        <v>1</v>
      </c>
      <c r="G32" s="912">
        <v>1</v>
      </c>
      <c r="H32" s="912">
        <v>55</v>
      </c>
      <c r="I32" s="912">
        <v>0</v>
      </c>
      <c r="J32" s="912">
        <v>2</v>
      </c>
      <c r="K32" s="912">
        <v>0</v>
      </c>
      <c r="L32" s="912">
        <v>1</v>
      </c>
      <c r="M32" s="913">
        <v>10</v>
      </c>
      <c r="N32" s="1363">
        <f>SUM(C32:M32)</f>
        <v>74</v>
      </c>
      <c r="O32" s="999">
        <v>3</v>
      </c>
      <c r="P32" s="913">
        <v>0</v>
      </c>
      <c r="Q32" s="999">
        <v>0</v>
      </c>
      <c r="R32" s="912">
        <v>0</v>
      </c>
      <c r="S32" s="912">
        <v>0</v>
      </c>
      <c r="T32" s="912">
        <v>0</v>
      </c>
      <c r="U32" s="912">
        <v>0</v>
      </c>
      <c r="V32" s="912">
        <v>0</v>
      </c>
      <c r="W32" s="912">
        <v>0</v>
      </c>
      <c r="X32" s="913">
        <v>0</v>
      </c>
      <c r="Y32" s="1364">
        <f>SUM(O32:X32)</f>
        <v>3</v>
      </c>
      <c r="Z32" s="999">
        <v>3</v>
      </c>
      <c r="AA32" s="912">
        <v>3</v>
      </c>
      <c r="AB32" s="913">
        <v>1</v>
      </c>
      <c r="AC32" s="999">
        <v>2</v>
      </c>
      <c r="AD32" s="912">
        <v>9</v>
      </c>
      <c r="AE32" s="913">
        <v>2</v>
      </c>
      <c r="AF32" s="999">
        <v>0</v>
      </c>
      <c r="AG32" s="912">
        <v>0</v>
      </c>
      <c r="AH32" s="1000">
        <v>0</v>
      </c>
      <c r="AI32" s="1001">
        <v>2</v>
      </c>
      <c r="AJ32" s="1001">
        <v>0</v>
      </c>
      <c r="AK32" s="999">
        <v>1</v>
      </c>
      <c r="AL32" s="912">
        <v>1</v>
      </c>
      <c r="AM32" s="1002">
        <v>1</v>
      </c>
    </row>
    <row r="33" spans="1:39" ht="22.5" customHeight="1">
      <c r="A33" s="1043"/>
      <c r="B33" s="774" t="s">
        <v>838</v>
      </c>
      <c r="C33" s="939">
        <v>1</v>
      </c>
      <c r="D33" s="912">
        <v>1</v>
      </c>
      <c r="E33" s="912">
        <v>2</v>
      </c>
      <c r="F33" s="912">
        <v>0</v>
      </c>
      <c r="G33" s="912">
        <v>2</v>
      </c>
      <c r="H33" s="912">
        <v>23</v>
      </c>
      <c r="I33" s="912">
        <v>0</v>
      </c>
      <c r="J33" s="912">
        <v>2</v>
      </c>
      <c r="K33" s="912">
        <v>0</v>
      </c>
      <c r="L33" s="912">
        <v>0</v>
      </c>
      <c r="M33" s="913">
        <v>2</v>
      </c>
      <c r="N33" s="1363">
        <f>SUM(C33:M33)</f>
        <v>33</v>
      </c>
      <c r="O33" s="999">
        <v>3</v>
      </c>
      <c r="P33" s="913">
        <v>0</v>
      </c>
      <c r="Q33" s="999">
        <v>0</v>
      </c>
      <c r="R33" s="912">
        <v>0</v>
      </c>
      <c r="S33" s="912">
        <v>0</v>
      </c>
      <c r="T33" s="912">
        <v>0</v>
      </c>
      <c r="U33" s="912">
        <v>0</v>
      </c>
      <c r="V33" s="912">
        <v>0</v>
      </c>
      <c r="W33" s="912">
        <v>0</v>
      </c>
      <c r="X33" s="913">
        <v>0</v>
      </c>
      <c r="Y33" s="1364">
        <f>SUM(O33:X33)</f>
        <v>3</v>
      </c>
      <c r="Z33" s="999">
        <v>2</v>
      </c>
      <c r="AA33" s="912">
        <v>2</v>
      </c>
      <c r="AB33" s="913">
        <v>1</v>
      </c>
      <c r="AC33" s="999">
        <v>2</v>
      </c>
      <c r="AD33" s="912">
        <v>9</v>
      </c>
      <c r="AE33" s="913">
        <v>2</v>
      </c>
      <c r="AF33" s="999">
        <v>0</v>
      </c>
      <c r="AG33" s="912">
        <v>0</v>
      </c>
      <c r="AH33" s="1000">
        <v>0</v>
      </c>
      <c r="AI33" s="1001">
        <v>0</v>
      </c>
      <c r="AJ33" s="1001">
        <v>0</v>
      </c>
      <c r="AK33" s="999">
        <v>0</v>
      </c>
      <c r="AL33" s="912">
        <v>0</v>
      </c>
      <c r="AM33" s="1002">
        <v>0</v>
      </c>
    </row>
    <row r="34" spans="1:39" ht="22.5" customHeight="1">
      <c r="A34" s="793"/>
      <c r="B34" s="776" t="s">
        <v>18</v>
      </c>
      <c r="C34" s="1370">
        <f t="shared" ref="C34:AM34" si="15">SUM(C31:C33)</f>
        <v>3</v>
      </c>
      <c r="D34" s="1383">
        <f t="shared" si="15"/>
        <v>3</v>
      </c>
      <c r="E34" s="1383">
        <f t="shared" si="15"/>
        <v>6</v>
      </c>
      <c r="F34" s="1383">
        <f t="shared" si="15"/>
        <v>1</v>
      </c>
      <c r="G34" s="1383">
        <f t="shared" si="15"/>
        <v>5</v>
      </c>
      <c r="H34" s="1383">
        <f t="shared" si="15"/>
        <v>101</v>
      </c>
      <c r="I34" s="1383">
        <f t="shared" si="15"/>
        <v>0</v>
      </c>
      <c r="J34" s="1383">
        <f t="shared" si="15"/>
        <v>6</v>
      </c>
      <c r="K34" s="1383">
        <f t="shared" si="15"/>
        <v>0</v>
      </c>
      <c r="L34" s="1383">
        <f t="shared" si="15"/>
        <v>2</v>
      </c>
      <c r="M34" s="1371">
        <f t="shared" si="15"/>
        <v>16</v>
      </c>
      <c r="N34" s="1372">
        <f t="shared" si="15"/>
        <v>143</v>
      </c>
      <c r="O34" s="1373">
        <f t="shared" si="15"/>
        <v>8</v>
      </c>
      <c r="P34" s="1371">
        <f t="shared" si="15"/>
        <v>0</v>
      </c>
      <c r="Q34" s="1373">
        <f t="shared" si="15"/>
        <v>0</v>
      </c>
      <c r="R34" s="1383">
        <f t="shared" si="15"/>
        <v>0</v>
      </c>
      <c r="S34" s="1383">
        <f t="shared" si="15"/>
        <v>0</v>
      </c>
      <c r="T34" s="1383">
        <f t="shared" si="15"/>
        <v>0</v>
      </c>
      <c r="U34" s="1383">
        <f t="shared" si="15"/>
        <v>0</v>
      </c>
      <c r="V34" s="1383">
        <f t="shared" si="15"/>
        <v>0</v>
      </c>
      <c r="W34" s="1383">
        <f t="shared" si="15"/>
        <v>0</v>
      </c>
      <c r="X34" s="1371">
        <f t="shared" si="15"/>
        <v>0</v>
      </c>
      <c r="Y34" s="1374">
        <f t="shared" si="15"/>
        <v>8</v>
      </c>
      <c r="Z34" s="1373">
        <f t="shared" si="15"/>
        <v>7</v>
      </c>
      <c r="AA34" s="1383">
        <f t="shared" si="15"/>
        <v>7</v>
      </c>
      <c r="AB34" s="1371">
        <f t="shared" si="15"/>
        <v>3</v>
      </c>
      <c r="AC34" s="1373">
        <f t="shared" si="15"/>
        <v>6</v>
      </c>
      <c r="AD34" s="1383">
        <f t="shared" si="15"/>
        <v>27</v>
      </c>
      <c r="AE34" s="1371">
        <f t="shared" si="15"/>
        <v>5</v>
      </c>
      <c r="AF34" s="1373">
        <f t="shared" si="15"/>
        <v>0</v>
      </c>
      <c r="AG34" s="1383">
        <f t="shared" si="15"/>
        <v>0</v>
      </c>
      <c r="AH34" s="1384">
        <f t="shared" si="15"/>
        <v>0</v>
      </c>
      <c r="AI34" s="1385">
        <f t="shared" si="15"/>
        <v>2</v>
      </c>
      <c r="AJ34" s="1385">
        <f t="shared" si="15"/>
        <v>0</v>
      </c>
      <c r="AK34" s="1373">
        <f t="shared" si="15"/>
        <v>1</v>
      </c>
      <c r="AL34" s="1383">
        <f t="shared" si="15"/>
        <v>1</v>
      </c>
      <c r="AM34" s="1386">
        <f t="shared" si="15"/>
        <v>1</v>
      </c>
    </row>
    <row r="35" spans="1:39" ht="22.5" customHeight="1">
      <c r="A35" s="777" t="s">
        <v>825</v>
      </c>
      <c r="B35" s="778" t="s">
        <v>826</v>
      </c>
      <c r="C35" s="1003">
        <v>1</v>
      </c>
      <c r="D35" s="1004">
        <v>1</v>
      </c>
      <c r="E35" s="1004">
        <v>1</v>
      </c>
      <c r="F35" s="1004">
        <v>0</v>
      </c>
      <c r="G35" s="1004">
        <v>2</v>
      </c>
      <c r="H35" s="1004">
        <v>16</v>
      </c>
      <c r="I35" s="1004">
        <v>0</v>
      </c>
      <c r="J35" s="1004">
        <v>1</v>
      </c>
      <c r="K35" s="1004">
        <v>1</v>
      </c>
      <c r="L35" s="1004">
        <v>0</v>
      </c>
      <c r="M35" s="1005">
        <v>3</v>
      </c>
      <c r="N35" s="1372">
        <f>SUM(C35:M35)</f>
        <v>26</v>
      </c>
      <c r="O35" s="1006">
        <v>3</v>
      </c>
      <c r="P35" s="1005">
        <v>0</v>
      </c>
      <c r="Q35" s="1006">
        <v>0</v>
      </c>
      <c r="R35" s="1004">
        <v>0</v>
      </c>
      <c r="S35" s="1004">
        <v>0</v>
      </c>
      <c r="T35" s="1004">
        <v>0</v>
      </c>
      <c r="U35" s="1004">
        <v>0</v>
      </c>
      <c r="V35" s="1004">
        <v>0</v>
      </c>
      <c r="W35" s="1004">
        <v>0</v>
      </c>
      <c r="X35" s="1005">
        <v>0</v>
      </c>
      <c r="Y35" s="1374">
        <f>SUM(O35:X35)</f>
        <v>3</v>
      </c>
      <c r="Z35" s="1006">
        <v>1</v>
      </c>
      <c r="AA35" s="1004">
        <v>1</v>
      </c>
      <c r="AB35" s="1005">
        <v>1</v>
      </c>
      <c r="AC35" s="1006">
        <v>2</v>
      </c>
      <c r="AD35" s="1004">
        <v>0</v>
      </c>
      <c r="AE35" s="1005">
        <v>1</v>
      </c>
      <c r="AF35" s="1006">
        <v>0</v>
      </c>
      <c r="AG35" s="1004">
        <v>0</v>
      </c>
      <c r="AH35" s="1007">
        <v>0</v>
      </c>
      <c r="AI35" s="1008">
        <v>3</v>
      </c>
      <c r="AJ35" s="1008">
        <v>0</v>
      </c>
      <c r="AK35" s="1006">
        <v>0</v>
      </c>
      <c r="AL35" s="1004">
        <v>0</v>
      </c>
      <c r="AM35" s="1009">
        <v>0</v>
      </c>
    </row>
    <row r="36" spans="1:39" ht="22.5" customHeight="1">
      <c r="A36" s="777" t="s">
        <v>827</v>
      </c>
      <c r="B36" s="776" t="s">
        <v>828</v>
      </c>
      <c r="C36" s="1003">
        <v>1</v>
      </c>
      <c r="D36" s="1004">
        <v>1</v>
      </c>
      <c r="E36" s="1004">
        <v>2</v>
      </c>
      <c r="F36" s="1004">
        <v>0</v>
      </c>
      <c r="G36" s="1004">
        <v>3</v>
      </c>
      <c r="H36" s="1004">
        <v>31</v>
      </c>
      <c r="I36" s="1004">
        <v>0</v>
      </c>
      <c r="J36" s="1004">
        <v>2</v>
      </c>
      <c r="K36" s="1004">
        <v>0</v>
      </c>
      <c r="L36" s="1004">
        <v>0</v>
      </c>
      <c r="M36" s="1005">
        <v>2</v>
      </c>
      <c r="N36" s="1372">
        <f>SUM(C36:M36)</f>
        <v>42</v>
      </c>
      <c r="O36" s="1006">
        <v>3</v>
      </c>
      <c r="P36" s="1005">
        <v>1</v>
      </c>
      <c r="Q36" s="1006">
        <v>0</v>
      </c>
      <c r="R36" s="1004">
        <v>0</v>
      </c>
      <c r="S36" s="1004">
        <v>0</v>
      </c>
      <c r="T36" s="1004">
        <v>0</v>
      </c>
      <c r="U36" s="1004">
        <v>0</v>
      </c>
      <c r="V36" s="1004">
        <v>0</v>
      </c>
      <c r="W36" s="1004">
        <v>0</v>
      </c>
      <c r="X36" s="1005">
        <v>21</v>
      </c>
      <c r="Y36" s="1374">
        <f>SUM(O36:X36)</f>
        <v>25</v>
      </c>
      <c r="Z36" s="1006">
        <v>4</v>
      </c>
      <c r="AA36" s="1004">
        <v>1</v>
      </c>
      <c r="AB36" s="1005">
        <v>1</v>
      </c>
      <c r="AC36" s="1006">
        <v>2</v>
      </c>
      <c r="AD36" s="1004">
        <v>9</v>
      </c>
      <c r="AE36" s="1005">
        <v>2</v>
      </c>
      <c r="AF36" s="1006">
        <v>0</v>
      </c>
      <c r="AG36" s="1004">
        <v>0</v>
      </c>
      <c r="AH36" s="1007">
        <v>1</v>
      </c>
      <c r="AI36" s="1008">
        <v>1</v>
      </c>
      <c r="AJ36" s="1008">
        <v>0</v>
      </c>
      <c r="AK36" s="1006">
        <v>0</v>
      </c>
      <c r="AL36" s="1004">
        <v>0</v>
      </c>
      <c r="AM36" s="1009">
        <v>0</v>
      </c>
    </row>
    <row r="37" spans="1:39" ht="22.5" customHeight="1" thickBot="1">
      <c r="A37" s="563" t="s">
        <v>829</v>
      </c>
      <c r="B37" s="564" t="s">
        <v>830</v>
      </c>
      <c r="C37" s="939">
        <v>1</v>
      </c>
      <c r="D37" s="912">
        <v>1</v>
      </c>
      <c r="E37" s="912">
        <v>2</v>
      </c>
      <c r="F37" s="912">
        <v>0</v>
      </c>
      <c r="G37" s="912">
        <v>2</v>
      </c>
      <c r="H37" s="912">
        <v>28</v>
      </c>
      <c r="I37" s="912">
        <v>0</v>
      </c>
      <c r="J37" s="912">
        <v>2</v>
      </c>
      <c r="K37" s="912">
        <v>0</v>
      </c>
      <c r="L37" s="912">
        <v>0</v>
      </c>
      <c r="M37" s="913">
        <v>4</v>
      </c>
      <c r="N37" s="1363">
        <f>SUM(C37:M37)</f>
        <v>40</v>
      </c>
      <c r="O37" s="999">
        <v>3</v>
      </c>
      <c r="P37" s="913">
        <v>1</v>
      </c>
      <c r="Q37" s="999">
        <v>0</v>
      </c>
      <c r="R37" s="912">
        <v>0</v>
      </c>
      <c r="S37" s="912">
        <v>1</v>
      </c>
      <c r="T37" s="912">
        <v>0</v>
      </c>
      <c r="U37" s="912">
        <v>0</v>
      </c>
      <c r="V37" s="912">
        <v>0</v>
      </c>
      <c r="W37" s="912">
        <v>1</v>
      </c>
      <c r="X37" s="913">
        <v>6</v>
      </c>
      <c r="Y37" s="1364">
        <f>SUM(O37:X37)</f>
        <v>12</v>
      </c>
      <c r="Z37" s="999">
        <v>2</v>
      </c>
      <c r="AA37" s="912">
        <v>2</v>
      </c>
      <c r="AB37" s="913">
        <v>1</v>
      </c>
      <c r="AC37" s="999">
        <v>2</v>
      </c>
      <c r="AD37" s="912">
        <v>9</v>
      </c>
      <c r="AE37" s="913">
        <v>2</v>
      </c>
      <c r="AF37" s="999">
        <v>0</v>
      </c>
      <c r="AG37" s="912">
        <v>0</v>
      </c>
      <c r="AH37" s="1000">
        <v>1</v>
      </c>
      <c r="AI37" s="1001">
        <v>0</v>
      </c>
      <c r="AJ37" s="1001">
        <v>0</v>
      </c>
      <c r="AK37" s="999">
        <v>0</v>
      </c>
      <c r="AL37" s="912">
        <v>0</v>
      </c>
      <c r="AM37" s="1002">
        <v>1</v>
      </c>
    </row>
    <row r="38" spans="1:39" ht="22.5" customHeight="1" thickBot="1">
      <c r="A38" s="1822" t="s">
        <v>695</v>
      </c>
      <c r="B38" s="1823"/>
      <c r="C38" s="1387">
        <f>SUM(C34,C35,C36,C37)</f>
        <v>6</v>
      </c>
      <c r="D38" s="1284">
        <f t="shared" ref="D38:AM38" si="16">SUM(D34,D35,D36,D37)</f>
        <v>6</v>
      </c>
      <c r="E38" s="1284">
        <f t="shared" si="16"/>
        <v>11</v>
      </c>
      <c r="F38" s="1284">
        <f t="shared" si="16"/>
        <v>1</v>
      </c>
      <c r="G38" s="1284">
        <f t="shared" si="16"/>
        <v>12</v>
      </c>
      <c r="H38" s="1284">
        <f t="shared" si="16"/>
        <v>176</v>
      </c>
      <c r="I38" s="1284">
        <f t="shared" si="16"/>
        <v>0</v>
      </c>
      <c r="J38" s="1284">
        <f t="shared" si="16"/>
        <v>11</v>
      </c>
      <c r="K38" s="1284">
        <f t="shared" si="16"/>
        <v>1</v>
      </c>
      <c r="L38" s="1284">
        <f t="shared" si="16"/>
        <v>2</v>
      </c>
      <c r="M38" s="1285">
        <f t="shared" si="16"/>
        <v>25</v>
      </c>
      <c r="N38" s="1388">
        <f t="shared" si="16"/>
        <v>251</v>
      </c>
      <c r="O38" s="1389">
        <f t="shared" si="16"/>
        <v>17</v>
      </c>
      <c r="P38" s="1285">
        <f t="shared" si="16"/>
        <v>2</v>
      </c>
      <c r="Q38" s="1389">
        <f t="shared" si="16"/>
        <v>0</v>
      </c>
      <c r="R38" s="1284">
        <f t="shared" si="16"/>
        <v>0</v>
      </c>
      <c r="S38" s="1284">
        <f t="shared" si="16"/>
        <v>1</v>
      </c>
      <c r="T38" s="1284">
        <f t="shared" si="16"/>
        <v>0</v>
      </c>
      <c r="U38" s="1284">
        <f t="shared" si="16"/>
        <v>0</v>
      </c>
      <c r="V38" s="1284">
        <f t="shared" si="16"/>
        <v>0</v>
      </c>
      <c r="W38" s="1284">
        <f t="shared" si="16"/>
        <v>1</v>
      </c>
      <c r="X38" s="1285">
        <f t="shared" si="16"/>
        <v>27</v>
      </c>
      <c r="Y38" s="1390">
        <f t="shared" si="16"/>
        <v>48</v>
      </c>
      <c r="Z38" s="1389">
        <f t="shared" si="16"/>
        <v>14</v>
      </c>
      <c r="AA38" s="1284">
        <f t="shared" si="16"/>
        <v>11</v>
      </c>
      <c r="AB38" s="1285">
        <f t="shared" si="16"/>
        <v>6</v>
      </c>
      <c r="AC38" s="1389">
        <f t="shared" si="16"/>
        <v>12</v>
      </c>
      <c r="AD38" s="1284">
        <f t="shared" si="16"/>
        <v>45</v>
      </c>
      <c r="AE38" s="1285">
        <f t="shared" si="16"/>
        <v>10</v>
      </c>
      <c r="AF38" s="1389">
        <f t="shared" si="16"/>
        <v>0</v>
      </c>
      <c r="AG38" s="1284">
        <f t="shared" si="16"/>
        <v>0</v>
      </c>
      <c r="AH38" s="1391">
        <f t="shared" si="16"/>
        <v>2</v>
      </c>
      <c r="AI38" s="1392">
        <f t="shared" si="16"/>
        <v>6</v>
      </c>
      <c r="AJ38" s="1392">
        <f t="shared" si="16"/>
        <v>0</v>
      </c>
      <c r="AK38" s="1389">
        <f t="shared" si="16"/>
        <v>1</v>
      </c>
      <c r="AL38" s="1284">
        <f t="shared" si="16"/>
        <v>1</v>
      </c>
      <c r="AM38" s="1393">
        <f t="shared" si="16"/>
        <v>2</v>
      </c>
    </row>
    <row r="42" spans="1:39">
      <c r="A42" s="794"/>
      <c r="B42" s="794"/>
      <c r="C42" s="795"/>
      <c r="D42" s="795"/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4"/>
      <c r="AH42" s="795"/>
      <c r="AI42" s="795"/>
      <c r="AJ42" s="795"/>
      <c r="AK42" s="795"/>
    </row>
    <row r="43" spans="1:39">
      <c r="A43" s="794"/>
      <c r="B43" s="794"/>
      <c r="C43" s="795"/>
      <c r="D43" s="795"/>
      <c r="E43" s="795"/>
      <c r="F43" s="795"/>
      <c r="G43" s="795"/>
      <c r="H43" s="795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4"/>
      <c r="AH43" s="795"/>
      <c r="AI43" s="795"/>
      <c r="AJ43" s="795"/>
      <c r="AK43" s="795"/>
    </row>
    <row r="44" spans="1:39">
      <c r="A44" s="794"/>
      <c r="B44" s="794"/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4"/>
      <c r="AH44" s="795"/>
      <c r="AI44" s="795"/>
      <c r="AJ44" s="795"/>
      <c r="AK44" s="795"/>
    </row>
    <row r="45" spans="1:39">
      <c r="A45" s="794"/>
      <c r="B45" s="794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4"/>
      <c r="AH45" s="795"/>
      <c r="AI45" s="795"/>
      <c r="AJ45" s="795"/>
      <c r="AK45" s="795"/>
    </row>
    <row r="46" spans="1:39">
      <c r="A46" s="794"/>
      <c r="B46" s="794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  <c r="O46" s="795"/>
      <c r="P46" s="795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795"/>
      <c r="AF46" s="795"/>
      <c r="AG46" s="794"/>
      <c r="AH46" s="795"/>
      <c r="AI46" s="795"/>
      <c r="AJ46" s="795"/>
      <c r="AK46" s="795"/>
    </row>
    <row r="47" spans="1:39">
      <c r="A47" s="794"/>
      <c r="B47" s="794"/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795"/>
      <c r="AF47" s="795"/>
      <c r="AG47" s="794"/>
      <c r="AH47" s="795"/>
      <c r="AI47" s="795"/>
      <c r="AJ47" s="795"/>
      <c r="AK47" s="795"/>
    </row>
    <row r="48" spans="1:39">
      <c r="A48" s="794"/>
      <c r="B48" s="794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5"/>
      <c r="AA48" s="795"/>
      <c r="AB48" s="795"/>
      <c r="AC48" s="795"/>
      <c r="AD48" s="795"/>
      <c r="AE48" s="795"/>
      <c r="AF48" s="795"/>
      <c r="AG48" s="794"/>
      <c r="AH48" s="795"/>
      <c r="AI48" s="795"/>
      <c r="AJ48" s="795"/>
      <c r="AK48" s="795"/>
    </row>
    <row r="49" spans="1:37">
      <c r="A49" s="794"/>
      <c r="B49" s="794"/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4"/>
      <c r="AH49" s="795"/>
      <c r="AI49" s="795"/>
      <c r="AJ49" s="795"/>
      <c r="AK49" s="795"/>
    </row>
    <row r="50" spans="1:37">
      <c r="A50" s="794"/>
      <c r="B50" s="794"/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5"/>
      <c r="T50" s="795"/>
      <c r="U50" s="795"/>
      <c r="V50" s="795"/>
      <c r="W50" s="795"/>
      <c r="X50" s="795"/>
      <c r="Y50" s="795"/>
      <c r="Z50" s="795"/>
      <c r="AA50" s="795"/>
      <c r="AB50" s="795"/>
      <c r="AC50" s="795"/>
      <c r="AD50" s="795"/>
      <c r="AE50" s="795"/>
      <c r="AF50" s="795"/>
      <c r="AG50" s="794"/>
      <c r="AH50" s="795"/>
      <c r="AI50" s="795"/>
      <c r="AJ50" s="795"/>
      <c r="AK50" s="795"/>
    </row>
    <row r="51" spans="1:37">
      <c r="A51" s="794"/>
      <c r="B51" s="794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P51" s="795"/>
      <c r="Q51" s="795"/>
      <c r="R51" s="795"/>
      <c r="S51" s="795"/>
      <c r="T51" s="795"/>
      <c r="U51" s="795"/>
      <c r="V51" s="795"/>
      <c r="W51" s="795"/>
      <c r="X51" s="795"/>
      <c r="Y51" s="795"/>
      <c r="Z51" s="795"/>
      <c r="AA51" s="795"/>
      <c r="AB51" s="795"/>
      <c r="AC51" s="795"/>
      <c r="AD51" s="795"/>
      <c r="AE51" s="795"/>
      <c r="AF51" s="795"/>
      <c r="AG51" s="794"/>
      <c r="AH51" s="795"/>
      <c r="AI51" s="795"/>
      <c r="AJ51" s="795"/>
      <c r="AK51" s="795"/>
    </row>
    <row r="52" spans="1:37">
      <c r="A52" s="794"/>
      <c r="B52" s="794"/>
      <c r="C52" s="795"/>
      <c r="D52" s="795"/>
      <c r="E52" s="795"/>
      <c r="F52" s="795"/>
      <c r="G52" s="795"/>
      <c r="H52" s="795"/>
      <c r="I52" s="795"/>
      <c r="J52" s="795"/>
      <c r="K52" s="795"/>
      <c r="L52" s="795"/>
      <c r="M52" s="795"/>
      <c r="N52" s="795"/>
      <c r="O52" s="795"/>
      <c r="P52" s="795"/>
      <c r="Q52" s="795"/>
      <c r="R52" s="795"/>
      <c r="S52" s="795"/>
      <c r="T52" s="795"/>
      <c r="U52" s="795"/>
      <c r="V52" s="795"/>
      <c r="W52" s="795"/>
      <c r="X52" s="795"/>
      <c r="Y52" s="795"/>
      <c r="Z52" s="795"/>
      <c r="AA52" s="795"/>
      <c r="AB52" s="795"/>
      <c r="AC52" s="795"/>
      <c r="AD52" s="795"/>
      <c r="AE52" s="795"/>
      <c r="AF52" s="795"/>
      <c r="AG52" s="794"/>
      <c r="AH52" s="795"/>
      <c r="AI52" s="795"/>
      <c r="AJ52" s="795"/>
      <c r="AK52" s="795"/>
    </row>
    <row r="87" spans="1:37" ht="14.25" thickBot="1"/>
    <row r="88" spans="1:37">
      <c r="A88" s="796"/>
      <c r="B88" s="797"/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  <c r="AA88" s="798"/>
      <c r="AB88" s="798"/>
      <c r="AC88" s="798"/>
      <c r="AD88" s="798"/>
      <c r="AE88" s="798"/>
      <c r="AF88" s="798"/>
      <c r="AG88" s="797"/>
      <c r="AH88" s="798"/>
      <c r="AI88" s="798"/>
      <c r="AJ88" s="798"/>
      <c r="AK88" s="799"/>
    </row>
    <row r="89" spans="1:37">
      <c r="A89" s="800"/>
      <c r="B89" s="794"/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4"/>
      <c r="AH89" s="795"/>
      <c r="AI89" s="795"/>
      <c r="AJ89" s="795"/>
      <c r="AK89" s="801"/>
    </row>
    <row r="90" spans="1:37">
      <c r="A90" s="800"/>
      <c r="B90" s="794"/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4"/>
      <c r="AH90" s="795"/>
      <c r="AI90" s="795"/>
      <c r="AJ90" s="795"/>
      <c r="AK90" s="801"/>
    </row>
    <row r="91" spans="1:37">
      <c r="A91" s="800"/>
      <c r="B91" s="794"/>
      <c r="C91" s="795"/>
      <c r="D91" s="795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  <c r="Q91" s="795"/>
      <c r="R91" s="795"/>
      <c r="S91" s="795"/>
      <c r="T91" s="795"/>
      <c r="U91" s="795"/>
      <c r="V91" s="795"/>
      <c r="W91" s="795"/>
      <c r="X91" s="795"/>
      <c r="Y91" s="795"/>
      <c r="Z91" s="795"/>
      <c r="AA91" s="795"/>
      <c r="AB91" s="795"/>
      <c r="AC91" s="795"/>
      <c r="AD91" s="795"/>
      <c r="AE91" s="795"/>
      <c r="AF91" s="795"/>
      <c r="AG91" s="794"/>
      <c r="AH91" s="795"/>
      <c r="AI91" s="795"/>
      <c r="AJ91" s="795"/>
      <c r="AK91" s="801"/>
    </row>
    <row r="92" spans="1:37">
      <c r="A92" s="800"/>
      <c r="B92" s="794"/>
      <c r="C92" s="795"/>
      <c r="D92" s="795"/>
      <c r="E92" s="795"/>
      <c r="F92" s="795"/>
      <c r="G92" s="795"/>
      <c r="H92" s="795"/>
      <c r="I92" s="795"/>
      <c r="J92" s="795"/>
      <c r="K92" s="795"/>
      <c r="L92" s="795"/>
      <c r="M92" s="795"/>
      <c r="N92" s="795"/>
      <c r="O92" s="795"/>
      <c r="P92" s="795"/>
      <c r="Q92" s="795"/>
      <c r="R92" s="795"/>
      <c r="S92" s="795"/>
      <c r="T92" s="795"/>
      <c r="U92" s="795"/>
      <c r="V92" s="795"/>
      <c r="W92" s="795"/>
      <c r="X92" s="795"/>
      <c r="Y92" s="795"/>
      <c r="Z92" s="795"/>
      <c r="AA92" s="795"/>
      <c r="AB92" s="795"/>
      <c r="AC92" s="795"/>
      <c r="AD92" s="795"/>
      <c r="AE92" s="795"/>
      <c r="AF92" s="795"/>
      <c r="AG92" s="794"/>
      <c r="AH92" s="795"/>
      <c r="AI92" s="795"/>
      <c r="AJ92" s="795"/>
      <c r="AK92" s="801"/>
    </row>
    <row r="93" spans="1:37">
      <c r="A93" s="800"/>
      <c r="B93" s="794"/>
      <c r="C93" s="795"/>
      <c r="D93" s="795"/>
      <c r="E93" s="795"/>
      <c r="F93" s="795"/>
      <c r="G93" s="795"/>
      <c r="H93" s="795"/>
      <c r="I93" s="795"/>
      <c r="J93" s="795"/>
      <c r="K93" s="795"/>
      <c r="L93" s="795"/>
      <c r="M93" s="795"/>
      <c r="N93" s="795"/>
      <c r="O93" s="795"/>
      <c r="P93" s="795"/>
      <c r="Q93" s="795"/>
      <c r="R93" s="795"/>
      <c r="S93" s="795"/>
      <c r="T93" s="795"/>
      <c r="U93" s="795"/>
      <c r="V93" s="795"/>
      <c r="W93" s="795"/>
      <c r="X93" s="795"/>
      <c r="Y93" s="795"/>
      <c r="Z93" s="795"/>
      <c r="AA93" s="795"/>
      <c r="AB93" s="795"/>
      <c r="AC93" s="795"/>
      <c r="AD93" s="795"/>
      <c r="AE93" s="795"/>
      <c r="AF93" s="795"/>
      <c r="AG93" s="794"/>
      <c r="AH93" s="795"/>
      <c r="AI93" s="795"/>
      <c r="AJ93" s="795"/>
      <c r="AK93" s="801"/>
    </row>
    <row r="94" spans="1:37">
      <c r="A94" s="800"/>
      <c r="B94" s="794"/>
      <c r="C94" s="795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4"/>
      <c r="AH94" s="795"/>
      <c r="AI94" s="795"/>
      <c r="AJ94" s="795"/>
      <c r="AK94" s="801"/>
    </row>
    <row r="95" spans="1:37" ht="14.25" thickBot="1">
      <c r="A95" s="802"/>
      <c r="B95" s="803"/>
      <c r="C95" s="804"/>
      <c r="D95" s="804"/>
      <c r="E95" s="804"/>
      <c r="F95" s="804"/>
      <c r="G95" s="804"/>
      <c r="H95" s="804"/>
      <c r="I95" s="804"/>
      <c r="J95" s="804"/>
      <c r="K95" s="804"/>
      <c r="L95" s="804"/>
      <c r="M95" s="804"/>
      <c r="N95" s="804"/>
      <c r="O95" s="804"/>
      <c r="P95" s="804"/>
      <c r="Q95" s="804"/>
      <c r="R95" s="804"/>
      <c r="S95" s="804"/>
      <c r="T95" s="804"/>
      <c r="U95" s="804"/>
      <c r="V95" s="804"/>
      <c r="W95" s="804"/>
      <c r="X95" s="804"/>
      <c r="Y95" s="804"/>
      <c r="Z95" s="804"/>
      <c r="AA95" s="804"/>
      <c r="AB95" s="804"/>
      <c r="AC95" s="804"/>
      <c r="AD95" s="804"/>
      <c r="AE95" s="804"/>
      <c r="AF95" s="804"/>
      <c r="AG95" s="803"/>
      <c r="AH95" s="804"/>
      <c r="AI95" s="804"/>
      <c r="AJ95" s="804"/>
      <c r="AK95" s="805"/>
    </row>
  </sheetData>
  <mergeCells count="45">
    <mergeCell ref="A3:A5"/>
    <mergeCell ref="B3:B5"/>
    <mergeCell ref="C3:O3"/>
    <mergeCell ref="P3:Q4"/>
    <mergeCell ref="C4:L4"/>
    <mergeCell ref="M4:M5"/>
    <mergeCell ref="N4:N5"/>
    <mergeCell ref="O4:O5"/>
    <mergeCell ref="A15:A17"/>
    <mergeCell ref="B15:B17"/>
    <mergeCell ref="C15:AG15"/>
    <mergeCell ref="AH15:AM15"/>
    <mergeCell ref="AN15:AS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G16"/>
    <mergeCell ref="AF25:AG25"/>
    <mergeCell ref="AK16:AM16"/>
    <mergeCell ref="AN16:AP16"/>
    <mergeCell ref="AQ16:AS16"/>
    <mergeCell ref="AF17:AG17"/>
    <mergeCell ref="AF18:AG18"/>
    <mergeCell ref="AF19:AG19"/>
    <mergeCell ref="AH16:AJ16"/>
    <mergeCell ref="AF20:AG20"/>
    <mergeCell ref="AF21:AG21"/>
    <mergeCell ref="AF22:AG22"/>
    <mergeCell ref="AF23:AG23"/>
    <mergeCell ref="AF24:AG24"/>
    <mergeCell ref="AK28:AM29"/>
    <mergeCell ref="O29:P29"/>
    <mergeCell ref="A38:B38"/>
    <mergeCell ref="A28:A30"/>
    <mergeCell ref="B28:B30"/>
    <mergeCell ref="C28:N29"/>
    <mergeCell ref="O28:Y28"/>
    <mergeCell ref="Z28:AB29"/>
    <mergeCell ref="AC28:AE28"/>
  </mergeCells>
  <phoneticPr fontId="4"/>
  <pageMargins left="0.70866141732283472" right="0.70866141732283472" top="0.43307086614173229" bottom="0.43307086614173229" header="0.31496062992125984" footer="0.31496062992125984"/>
  <pageSetup paperSize="9" scale="97" fitToWidth="2" fitToHeight="0" pageOrder="overThenDown" orientation="portrait" r:id="rId1"/>
  <headerFooter alignWithMargins="0"/>
  <colBreaks count="1" manualBreakCount="1">
    <brk id="20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view="pageBreakPreview" zoomScaleNormal="100" zoomScaleSheetLayoutView="100" workbookViewId="0">
      <pane ySplit="5" topLeftCell="A6" activePane="bottomLeft" state="frozen"/>
      <selection activeCell="AM1" sqref="AM1"/>
      <selection pane="bottomLeft" activeCell="AM1" sqref="AM1"/>
    </sheetView>
  </sheetViews>
  <sheetFormatPr defaultColWidth="9" defaultRowHeight="13.5"/>
  <cols>
    <col min="1" max="2" width="9" style="5" customWidth="1"/>
    <col min="3" max="3" width="7.375" style="5" customWidth="1"/>
    <col min="4" max="4" width="9.875" style="5" customWidth="1"/>
    <col min="5" max="15" width="4.75" style="5" customWidth="1"/>
    <col min="16" max="16" width="5.625" style="5" customWidth="1"/>
    <col min="17" max="17" width="4.75" style="5" customWidth="1"/>
    <col min="18" max="18" width="9" style="288"/>
    <col min="19" max="16384" width="9" style="5"/>
  </cols>
  <sheetData>
    <row r="1" spans="1:18" ht="14.25">
      <c r="A1" s="14" t="s">
        <v>62</v>
      </c>
      <c r="B1" s="14"/>
    </row>
    <row r="2" spans="1:18" ht="15" customHeight="1" thickBot="1">
      <c r="A2" s="5" t="s">
        <v>324</v>
      </c>
    </row>
    <row r="3" spans="1:18" ht="15" customHeight="1">
      <c r="A3" s="188"/>
      <c r="B3" s="289"/>
      <c r="C3" s="189"/>
      <c r="D3" s="189"/>
      <c r="E3" s="22" t="s">
        <v>51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90" t="s">
        <v>63</v>
      </c>
    </row>
    <row r="4" spans="1:18" ht="15" customHeight="1">
      <c r="A4" s="1894" t="s">
        <v>0</v>
      </c>
      <c r="B4" s="1895"/>
      <c r="C4" s="1080" t="s">
        <v>64</v>
      </c>
      <c r="D4" s="1080" t="s">
        <v>65</v>
      </c>
      <c r="E4" s="1896" t="s">
        <v>66</v>
      </c>
      <c r="F4" s="1864"/>
      <c r="G4" s="1865"/>
      <c r="H4" s="1863" t="s">
        <v>67</v>
      </c>
      <c r="I4" s="1864"/>
      <c r="J4" s="1865"/>
      <c r="K4" s="1863" t="s">
        <v>68</v>
      </c>
      <c r="L4" s="1864"/>
      <c r="M4" s="1865"/>
      <c r="N4" s="1863" t="s">
        <v>69</v>
      </c>
      <c r="O4" s="1864"/>
      <c r="P4" s="1905"/>
      <c r="Q4" s="291" t="s">
        <v>70</v>
      </c>
    </row>
    <row r="5" spans="1:18" ht="15" customHeight="1" thickBot="1">
      <c r="A5" s="191"/>
      <c r="B5" s="292"/>
      <c r="C5" s="192"/>
      <c r="D5" s="192"/>
      <c r="E5" s="372" t="s">
        <v>9</v>
      </c>
      <c r="F5" s="7" t="s">
        <v>10</v>
      </c>
      <c r="G5" s="122" t="s">
        <v>11</v>
      </c>
      <c r="H5" s="8" t="s">
        <v>9</v>
      </c>
      <c r="I5" s="7" t="s">
        <v>10</v>
      </c>
      <c r="J5" s="122" t="s">
        <v>11</v>
      </c>
      <c r="K5" s="8" t="s">
        <v>9</v>
      </c>
      <c r="L5" s="7" t="s">
        <v>10</v>
      </c>
      <c r="M5" s="122" t="s">
        <v>11</v>
      </c>
      <c r="N5" s="8" t="s">
        <v>9</v>
      </c>
      <c r="O5" s="7" t="s">
        <v>10</v>
      </c>
      <c r="P5" s="122" t="s">
        <v>11</v>
      </c>
      <c r="Q5" s="293" t="s">
        <v>71</v>
      </c>
    </row>
    <row r="6" spans="1:18" s="9" customFormat="1" ht="14.25" customHeight="1">
      <c r="A6" s="1892" t="s">
        <v>72</v>
      </c>
      <c r="B6" s="1893"/>
      <c r="C6" s="161" t="s">
        <v>52</v>
      </c>
      <c r="D6" s="279"/>
      <c r="E6" s="120">
        <v>110</v>
      </c>
      <c r="F6" s="119">
        <v>68</v>
      </c>
      <c r="G6" s="1394">
        <f>E6+F6</f>
        <v>178</v>
      </c>
      <c r="H6" s="120">
        <v>100</v>
      </c>
      <c r="I6" s="119">
        <v>88</v>
      </c>
      <c r="J6" s="1394">
        <f>H6+I6</f>
        <v>188</v>
      </c>
      <c r="K6" s="120">
        <v>112</v>
      </c>
      <c r="L6" s="119">
        <v>82</v>
      </c>
      <c r="M6" s="1394">
        <f>K6+L6</f>
        <v>194</v>
      </c>
      <c r="N6" s="1395">
        <f t="shared" ref="N6:O20" si="0">SUM(E6,H6,K6)</f>
        <v>322</v>
      </c>
      <c r="O6" s="1396">
        <f t="shared" si="0"/>
        <v>238</v>
      </c>
      <c r="P6" s="1397">
        <f>N6+O6</f>
        <v>560</v>
      </c>
      <c r="Q6" s="294">
        <v>17</v>
      </c>
      <c r="R6" s="288"/>
    </row>
    <row r="7" spans="1:18" s="9" customFormat="1" ht="14.25" customHeight="1">
      <c r="A7" s="1870" t="s">
        <v>73</v>
      </c>
      <c r="B7" s="1871"/>
      <c r="C7" s="161" t="s">
        <v>52</v>
      </c>
      <c r="D7" s="279"/>
      <c r="E7" s="120">
        <v>105</v>
      </c>
      <c r="F7" s="119">
        <v>139</v>
      </c>
      <c r="G7" s="1394">
        <f>E7+F7</f>
        <v>244</v>
      </c>
      <c r="H7" s="120">
        <v>157</v>
      </c>
      <c r="I7" s="119">
        <v>119</v>
      </c>
      <c r="J7" s="1394">
        <f t="shared" ref="J7:J77" si="1">H7+I7</f>
        <v>276</v>
      </c>
      <c r="K7" s="120">
        <v>146</v>
      </c>
      <c r="L7" s="119">
        <v>130</v>
      </c>
      <c r="M7" s="1394">
        <f t="shared" ref="M7:M77" si="2">K7+L7</f>
        <v>276</v>
      </c>
      <c r="N7" s="1395">
        <f t="shared" si="0"/>
        <v>408</v>
      </c>
      <c r="O7" s="1396">
        <f t="shared" si="0"/>
        <v>388</v>
      </c>
      <c r="P7" s="1397">
        <f t="shared" ref="P7:P77" si="3">N7+O7</f>
        <v>796</v>
      </c>
      <c r="Q7" s="294">
        <v>21</v>
      </c>
      <c r="R7" s="288"/>
    </row>
    <row r="8" spans="1:18" s="9" customFormat="1" ht="14.25" customHeight="1">
      <c r="A8" s="1878" t="s">
        <v>74</v>
      </c>
      <c r="B8" s="1879"/>
      <c r="C8" s="295" t="s">
        <v>52</v>
      </c>
      <c r="D8" s="1077"/>
      <c r="E8" s="118">
        <v>107</v>
      </c>
      <c r="F8" s="117">
        <v>133</v>
      </c>
      <c r="G8" s="1398">
        <f>E8+F8</f>
        <v>240</v>
      </c>
      <c r="H8" s="118">
        <v>108</v>
      </c>
      <c r="I8" s="117">
        <v>127</v>
      </c>
      <c r="J8" s="1398">
        <f t="shared" si="1"/>
        <v>235</v>
      </c>
      <c r="K8" s="118">
        <v>111</v>
      </c>
      <c r="L8" s="117">
        <v>121</v>
      </c>
      <c r="M8" s="1398">
        <f t="shared" si="2"/>
        <v>232</v>
      </c>
      <c r="N8" s="1399">
        <f t="shared" si="0"/>
        <v>326</v>
      </c>
      <c r="O8" s="1400">
        <f t="shared" si="0"/>
        <v>381</v>
      </c>
      <c r="P8" s="1401">
        <f t="shared" si="3"/>
        <v>707</v>
      </c>
      <c r="Q8" s="296">
        <v>18</v>
      </c>
      <c r="R8" s="288"/>
    </row>
    <row r="9" spans="1:18" s="9" customFormat="1" ht="14.25" customHeight="1">
      <c r="A9" s="1866"/>
      <c r="B9" s="1867"/>
      <c r="C9" s="297" t="s">
        <v>75</v>
      </c>
      <c r="D9" s="279"/>
      <c r="E9" s="120">
        <v>3</v>
      </c>
      <c r="F9" s="119">
        <v>37</v>
      </c>
      <c r="G9" s="1394">
        <f t="shared" ref="G9:G78" si="4">E9+F9</f>
        <v>40</v>
      </c>
      <c r="H9" s="120">
        <v>6</v>
      </c>
      <c r="I9" s="119">
        <v>27</v>
      </c>
      <c r="J9" s="1394">
        <f t="shared" si="1"/>
        <v>33</v>
      </c>
      <c r="K9" s="120">
        <v>2</v>
      </c>
      <c r="L9" s="119">
        <v>28</v>
      </c>
      <c r="M9" s="1394">
        <f t="shared" si="2"/>
        <v>30</v>
      </c>
      <c r="N9" s="1395">
        <f t="shared" si="0"/>
        <v>11</v>
      </c>
      <c r="O9" s="1396">
        <f t="shared" si="0"/>
        <v>92</v>
      </c>
      <c r="P9" s="1397">
        <f t="shared" si="3"/>
        <v>103</v>
      </c>
      <c r="Q9" s="294">
        <v>3</v>
      </c>
      <c r="R9" s="288"/>
    </row>
    <row r="10" spans="1:18" s="9" customFormat="1" ht="14.25" customHeight="1">
      <c r="A10" s="1868"/>
      <c r="B10" s="1869"/>
      <c r="C10" s="298" t="s">
        <v>18</v>
      </c>
      <c r="D10" s="193"/>
      <c r="E10" s="1402">
        <f>SUM(E8:E9)</f>
        <v>110</v>
      </c>
      <c r="F10" s="1403">
        <f>SUM(F8:F9)</f>
        <v>170</v>
      </c>
      <c r="G10" s="1404">
        <f t="shared" si="4"/>
        <v>280</v>
      </c>
      <c r="H10" s="1402">
        <f t="shared" ref="H10:I10" si="5">SUM(H8:H9)</f>
        <v>114</v>
      </c>
      <c r="I10" s="1403">
        <f t="shared" si="5"/>
        <v>154</v>
      </c>
      <c r="J10" s="1404">
        <f t="shared" si="1"/>
        <v>268</v>
      </c>
      <c r="K10" s="1402">
        <f t="shared" ref="K10:L10" si="6">SUM(K8:K9)</f>
        <v>113</v>
      </c>
      <c r="L10" s="1403">
        <f t="shared" si="6"/>
        <v>149</v>
      </c>
      <c r="M10" s="1404">
        <f t="shared" si="2"/>
        <v>262</v>
      </c>
      <c r="N10" s="1402">
        <f t="shared" si="0"/>
        <v>337</v>
      </c>
      <c r="O10" s="1403">
        <f t="shared" si="0"/>
        <v>473</v>
      </c>
      <c r="P10" s="1405">
        <f t="shared" si="3"/>
        <v>810</v>
      </c>
      <c r="Q10" s="1406">
        <f>SUM(Q8:Q9)</f>
        <v>21</v>
      </c>
      <c r="R10" s="288"/>
    </row>
    <row r="11" spans="1:18" s="9" customFormat="1" ht="14.25" customHeight="1">
      <c r="A11" s="1878" t="s">
        <v>39</v>
      </c>
      <c r="B11" s="1879"/>
      <c r="C11" s="1081" t="s">
        <v>52</v>
      </c>
      <c r="D11" s="1077"/>
      <c r="E11" s="118">
        <v>34</v>
      </c>
      <c r="F11" s="117">
        <v>86</v>
      </c>
      <c r="G11" s="1398">
        <f t="shared" si="4"/>
        <v>120</v>
      </c>
      <c r="H11" s="118">
        <v>38</v>
      </c>
      <c r="I11" s="117">
        <v>79</v>
      </c>
      <c r="J11" s="1398">
        <f t="shared" si="1"/>
        <v>117</v>
      </c>
      <c r="K11" s="118">
        <v>38</v>
      </c>
      <c r="L11" s="117">
        <v>73</v>
      </c>
      <c r="M11" s="1398">
        <f t="shared" si="2"/>
        <v>111</v>
      </c>
      <c r="N11" s="1399">
        <f t="shared" si="0"/>
        <v>110</v>
      </c>
      <c r="O11" s="1400">
        <f t="shared" si="0"/>
        <v>238</v>
      </c>
      <c r="P11" s="1401">
        <f t="shared" si="3"/>
        <v>348</v>
      </c>
      <c r="Q11" s="296">
        <v>9</v>
      </c>
      <c r="R11" s="288"/>
    </row>
    <row r="12" spans="1:18" s="9" customFormat="1" ht="14.25" customHeight="1">
      <c r="A12" s="1866"/>
      <c r="B12" s="1867"/>
      <c r="C12" s="297" t="s">
        <v>76</v>
      </c>
      <c r="D12" s="279"/>
      <c r="E12" s="120">
        <v>70</v>
      </c>
      <c r="F12" s="119">
        <v>50</v>
      </c>
      <c r="G12" s="1394">
        <f t="shared" si="4"/>
        <v>120</v>
      </c>
      <c r="H12" s="120">
        <v>80</v>
      </c>
      <c r="I12" s="119">
        <v>37</v>
      </c>
      <c r="J12" s="1394">
        <f t="shared" si="1"/>
        <v>117</v>
      </c>
      <c r="K12" s="120">
        <v>73</v>
      </c>
      <c r="L12" s="119">
        <v>46</v>
      </c>
      <c r="M12" s="1394">
        <f t="shared" si="2"/>
        <v>119</v>
      </c>
      <c r="N12" s="1395">
        <f t="shared" si="0"/>
        <v>223</v>
      </c>
      <c r="O12" s="1396">
        <f t="shared" si="0"/>
        <v>133</v>
      </c>
      <c r="P12" s="1397">
        <f t="shared" si="3"/>
        <v>356</v>
      </c>
      <c r="Q12" s="294">
        <v>9</v>
      </c>
      <c r="R12" s="288"/>
    </row>
    <row r="13" spans="1:18" s="9" customFormat="1" ht="14.25" customHeight="1">
      <c r="A13" s="1868"/>
      <c r="B13" s="1869"/>
      <c r="C13" s="1046" t="s">
        <v>11</v>
      </c>
      <c r="D13" s="1049"/>
      <c r="E13" s="1395">
        <f t="shared" ref="E13:F13" si="7">SUM(E11:E12)</f>
        <v>104</v>
      </c>
      <c r="F13" s="1396">
        <f t="shared" si="7"/>
        <v>136</v>
      </c>
      <c r="G13" s="1407">
        <f t="shared" si="4"/>
        <v>240</v>
      </c>
      <c r="H13" s="1408">
        <f t="shared" ref="H13:I13" si="8">SUM(H11:H12)</f>
        <v>118</v>
      </c>
      <c r="I13" s="1403">
        <f t="shared" si="8"/>
        <v>116</v>
      </c>
      <c r="J13" s="1404">
        <f t="shared" si="1"/>
        <v>234</v>
      </c>
      <c r="K13" s="1395">
        <f t="shared" ref="K13:L13" si="9">SUM(K11:K12)</f>
        <v>111</v>
      </c>
      <c r="L13" s="1396">
        <f t="shared" si="9"/>
        <v>119</v>
      </c>
      <c r="M13" s="1404">
        <f t="shared" si="2"/>
        <v>230</v>
      </c>
      <c r="N13" s="1395">
        <f>SUM(E13,H13,K13)</f>
        <v>333</v>
      </c>
      <c r="O13" s="1396">
        <f t="shared" si="0"/>
        <v>371</v>
      </c>
      <c r="P13" s="1397">
        <f t="shared" si="3"/>
        <v>704</v>
      </c>
      <c r="Q13" s="1409">
        <f>SUM(Q11:Q12)</f>
        <v>18</v>
      </c>
    </row>
    <row r="14" spans="1:18" s="9" customFormat="1" ht="14.25" customHeight="1">
      <c r="A14" s="1870" t="s">
        <v>40</v>
      </c>
      <c r="B14" s="1871"/>
      <c r="C14" s="161" t="s">
        <v>52</v>
      </c>
      <c r="D14" s="279"/>
      <c r="E14" s="120">
        <v>111</v>
      </c>
      <c r="F14" s="119">
        <v>122</v>
      </c>
      <c r="G14" s="1394">
        <f t="shared" si="4"/>
        <v>233</v>
      </c>
      <c r="H14" s="120">
        <v>129</v>
      </c>
      <c r="I14" s="119">
        <v>107</v>
      </c>
      <c r="J14" s="1394">
        <f t="shared" si="1"/>
        <v>236</v>
      </c>
      <c r="K14" s="120">
        <v>106</v>
      </c>
      <c r="L14" s="119">
        <v>120</v>
      </c>
      <c r="M14" s="1394">
        <f t="shared" si="2"/>
        <v>226</v>
      </c>
      <c r="N14" s="1395">
        <f t="shared" si="0"/>
        <v>346</v>
      </c>
      <c r="O14" s="1396">
        <f t="shared" si="0"/>
        <v>349</v>
      </c>
      <c r="P14" s="1397">
        <f t="shared" si="3"/>
        <v>695</v>
      </c>
      <c r="Q14" s="294">
        <v>18</v>
      </c>
      <c r="R14" s="288"/>
    </row>
    <row r="15" spans="1:18" s="9" customFormat="1" ht="14.25" customHeight="1">
      <c r="A15" s="1870" t="s">
        <v>77</v>
      </c>
      <c r="B15" s="1871"/>
      <c r="C15" s="161" t="s">
        <v>52</v>
      </c>
      <c r="D15" s="279"/>
      <c r="E15" s="120">
        <v>83</v>
      </c>
      <c r="F15" s="119">
        <v>77</v>
      </c>
      <c r="G15" s="1394">
        <f t="shared" si="4"/>
        <v>160</v>
      </c>
      <c r="H15" s="120">
        <v>73</v>
      </c>
      <c r="I15" s="119">
        <v>84</v>
      </c>
      <c r="J15" s="1394">
        <f t="shared" si="1"/>
        <v>157</v>
      </c>
      <c r="K15" s="120">
        <v>80</v>
      </c>
      <c r="L15" s="119">
        <v>79</v>
      </c>
      <c r="M15" s="1394">
        <f t="shared" si="2"/>
        <v>159</v>
      </c>
      <c r="N15" s="1395">
        <f t="shared" si="0"/>
        <v>236</v>
      </c>
      <c r="O15" s="1396">
        <f t="shared" si="0"/>
        <v>240</v>
      </c>
      <c r="P15" s="1397">
        <f t="shared" si="3"/>
        <v>476</v>
      </c>
      <c r="Q15" s="294">
        <v>12</v>
      </c>
      <c r="R15" s="288"/>
    </row>
    <row r="16" spans="1:18" s="9" customFormat="1" ht="14.25" customHeight="1">
      <c r="A16" s="1870" t="s">
        <v>13</v>
      </c>
      <c r="B16" s="1871"/>
      <c r="C16" s="161" t="s">
        <v>52</v>
      </c>
      <c r="D16" s="279"/>
      <c r="E16" s="120">
        <v>126</v>
      </c>
      <c r="F16" s="119">
        <v>111</v>
      </c>
      <c r="G16" s="1394">
        <f t="shared" si="4"/>
        <v>237</v>
      </c>
      <c r="H16" s="120">
        <v>115</v>
      </c>
      <c r="I16" s="119">
        <v>121</v>
      </c>
      <c r="J16" s="1394">
        <f t="shared" si="1"/>
        <v>236</v>
      </c>
      <c r="K16" s="120">
        <v>121</v>
      </c>
      <c r="L16" s="119">
        <v>114</v>
      </c>
      <c r="M16" s="1394">
        <f t="shared" si="2"/>
        <v>235</v>
      </c>
      <c r="N16" s="1395">
        <f t="shared" si="0"/>
        <v>362</v>
      </c>
      <c r="O16" s="1396">
        <f t="shared" si="0"/>
        <v>346</v>
      </c>
      <c r="P16" s="1397">
        <f t="shared" si="3"/>
        <v>708</v>
      </c>
      <c r="Q16" s="294">
        <v>18</v>
      </c>
    </row>
    <row r="17" spans="1:18" s="9" customFormat="1" ht="14.25" customHeight="1">
      <c r="A17" s="1870" t="s">
        <v>14</v>
      </c>
      <c r="B17" s="1871"/>
      <c r="C17" s="161" t="s">
        <v>52</v>
      </c>
      <c r="D17" s="279"/>
      <c r="E17" s="120">
        <v>64</v>
      </c>
      <c r="F17" s="119">
        <v>82</v>
      </c>
      <c r="G17" s="1394">
        <f t="shared" si="4"/>
        <v>146</v>
      </c>
      <c r="H17" s="120">
        <v>91</v>
      </c>
      <c r="I17" s="119">
        <v>91</v>
      </c>
      <c r="J17" s="1394">
        <f t="shared" si="1"/>
        <v>182</v>
      </c>
      <c r="K17" s="120">
        <v>85</v>
      </c>
      <c r="L17" s="119">
        <v>82</v>
      </c>
      <c r="M17" s="1394">
        <f t="shared" si="2"/>
        <v>167</v>
      </c>
      <c r="N17" s="1395">
        <f t="shared" si="0"/>
        <v>240</v>
      </c>
      <c r="O17" s="1396">
        <f t="shared" si="0"/>
        <v>255</v>
      </c>
      <c r="P17" s="1397">
        <f t="shared" si="3"/>
        <v>495</v>
      </c>
      <c r="Q17" s="294">
        <v>14</v>
      </c>
      <c r="R17" s="288"/>
    </row>
    <row r="18" spans="1:18" s="9" customFormat="1" ht="14.25" customHeight="1">
      <c r="A18" s="1870" t="s">
        <v>78</v>
      </c>
      <c r="B18" s="1871"/>
      <c r="C18" s="161" t="s">
        <v>52</v>
      </c>
      <c r="D18" s="279"/>
      <c r="E18" s="120">
        <v>118</v>
      </c>
      <c r="F18" s="119">
        <v>119</v>
      </c>
      <c r="G18" s="1394">
        <f t="shared" si="4"/>
        <v>237</v>
      </c>
      <c r="H18" s="120">
        <v>105</v>
      </c>
      <c r="I18" s="119">
        <v>130</v>
      </c>
      <c r="J18" s="1394">
        <f t="shared" si="1"/>
        <v>235</v>
      </c>
      <c r="K18" s="120">
        <v>104</v>
      </c>
      <c r="L18" s="119">
        <v>128</v>
      </c>
      <c r="M18" s="1394">
        <f t="shared" si="2"/>
        <v>232</v>
      </c>
      <c r="N18" s="1395">
        <f t="shared" si="0"/>
        <v>327</v>
      </c>
      <c r="O18" s="1396">
        <f t="shared" si="0"/>
        <v>377</v>
      </c>
      <c r="P18" s="1397">
        <f t="shared" si="3"/>
        <v>704</v>
      </c>
      <c r="Q18" s="294">
        <v>18</v>
      </c>
    </row>
    <row r="19" spans="1:18" s="9" customFormat="1" ht="14.25" customHeight="1">
      <c r="A19" s="300" t="s">
        <v>79</v>
      </c>
      <c r="B19" s="301" t="s">
        <v>80</v>
      </c>
      <c r="C19" s="302" t="s">
        <v>81</v>
      </c>
      <c r="D19" s="216"/>
      <c r="E19" s="238">
        <v>76</v>
      </c>
      <c r="F19" s="239">
        <v>57</v>
      </c>
      <c r="G19" s="1404">
        <f t="shared" si="4"/>
        <v>133</v>
      </c>
      <c r="H19" s="299">
        <v>80</v>
      </c>
      <c r="I19" s="239">
        <v>65</v>
      </c>
      <c r="J19" s="1404">
        <f t="shared" si="1"/>
        <v>145</v>
      </c>
      <c r="K19" s="240">
        <v>86</v>
      </c>
      <c r="L19" s="239">
        <v>81</v>
      </c>
      <c r="M19" s="1410">
        <f t="shared" si="2"/>
        <v>167</v>
      </c>
      <c r="N19" s="1408">
        <f t="shared" si="0"/>
        <v>242</v>
      </c>
      <c r="O19" s="1403">
        <f t="shared" si="0"/>
        <v>203</v>
      </c>
      <c r="P19" s="1411">
        <f t="shared" si="3"/>
        <v>445</v>
      </c>
      <c r="Q19" s="303">
        <v>13</v>
      </c>
    </row>
    <row r="20" spans="1:18" s="9" customFormat="1" ht="14.25" customHeight="1">
      <c r="A20" s="1062"/>
      <c r="B20" s="304" t="s">
        <v>82</v>
      </c>
      <c r="C20" s="1081" t="s">
        <v>83</v>
      </c>
      <c r="D20" s="152" t="s">
        <v>83</v>
      </c>
      <c r="E20" s="236">
        <v>15</v>
      </c>
      <c r="F20" s="117">
        <v>25</v>
      </c>
      <c r="G20" s="1412">
        <f t="shared" si="4"/>
        <v>40</v>
      </c>
      <c r="H20" s="116">
        <v>15</v>
      </c>
      <c r="I20" s="117">
        <v>25</v>
      </c>
      <c r="J20" s="1412">
        <f t="shared" si="1"/>
        <v>40</v>
      </c>
      <c r="K20" s="116">
        <v>17</v>
      </c>
      <c r="L20" s="117">
        <v>23</v>
      </c>
      <c r="M20" s="1412">
        <f t="shared" si="2"/>
        <v>40</v>
      </c>
      <c r="N20" s="1413">
        <f t="shared" si="0"/>
        <v>47</v>
      </c>
      <c r="O20" s="1400">
        <f t="shared" si="0"/>
        <v>73</v>
      </c>
      <c r="P20" s="1401">
        <f t="shared" si="3"/>
        <v>120</v>
      </c>
      <c r="Q20" s="305">
        <v>3</v>
      </c>
    </row>
    <row r="21" spans="1:18" s="9" customFormat="1" ht="14.25" customHeight="1">
      <c r="A21" s="1062"/>
      <c r="B21" s="304"/>
      <c r="C21" s="295" t="s">
        <v>84</v>
      </c>
      <c r="D21" s="279" t="s">
        <v>85</v>
      </c>
      <c r="E21" s="120">
        <v>13</v>
      </c>
      <c r="F21" s="119">
        <v>27</v>
      </c>
      <c r="G21" s="1394">
        <f t="shared" si="4"/>
        <v>40</v>
      </c>
      <c r="H21" s="120">
        <v>13</v>
      </c>
      <c r="I21" s="119">
        <v>26</v>
      </c>
      <c r="J21" s="1394">
        <f t="shared" si="1"/>
        <v>39</v>
      </c>
      <c r="K21" s="120">
        <v>9</v>
      </c>
      <c r="L21" s="119">
        <v>31</v>
      </c>
      <c r="M21" s="1394">
        <f t="shared" si="2"/>
        <v>40</v>
      </c>
      <c r="N21" s="1395">
        <f t="shared" ref="N21:O85" si="10">SUM(E21,H21,K21)</f>
        <v>35</v>
      </c>
      <c r="O21" s="1396">
        <f t="shared" si="10"/>
        <v>84</v>
      </c>
      <c r="P21" s="1414">
        <f t="shared" si="3"/>
        <v>119</v>
      </c>
      <c r="Q21" s="306">
        <v>3</v>
      </c>
    </row>
    <row r="22" spans="1:18" s="9" customFormat="1" ht="14.25" customHeight="1">
      <c r="A22" s="1056"/>
      <c r="B22" s="307"/>
      <c r="C22" s="297"/>
      <c r="D22" s="279" t="s">
        <v>54</v>
      </c>
      <c r="E22" s="1395">
        <f>SUM(E20:E21)</f>
        <v>28</v>
      </c>
      <c r="F22" s="1396">
        <f>SUM(F20:F21)</f>
        <v>52</v>
      </c>
      <c r="G22" s="1394">
        <f t="shared" ref="G22:Q22" si="11">SUM(G20:G21)</f>
        <v>80</v>
      </c>
      <c r="H22" s="1395">
        <f t="shared" si="11"/>
        <v>28</v>
      </c>
      <c r="I22" s="1396">
        <f t="shared" si="11"/>
        <v>51</v>
      </c>
      <c r="J22" s="1394">
        <f t="shared" si="11"/>
        <v>79</v>
      </c>
      <c r="K22" s="1395">
        <f t="shared" si="11"/>
        <v>26</v>
      </c>
      <c r="L22" s="1396">
        <f t="shared" si="11"/>
        <v>54</v>
      </c>
      <c r="M22" s="1394">
        <f t="shared" si="11"/>
        <v>80</v>
      </c>
      <c r="N22" s="1395">
        <f t="shared" si="11"/>
        <v>82</v>
      </c>
      <c r="O22" s="1396">
        <f t="shared" si="11"/>
        <v>157</v>
      </c>
      <c r="P22" s="1397">
        <f t="shared" si="11"/>
        <v>239</v>
      </c>
      <c r="Q22" s="1409">
        <f t="shared" si="11"/>
        <v>6</v>
      </c>
    </row>
    <row r="23" spans="1:18" s="9" customFormat="1" ht="14.25" customHeight="1">
      <c r="A23" s="1052"/>
      <c r="B23" s="1054"/>
      <c r="C23" s="161" t="s">
        <v>18</v>
      </c>
      <c r="D23" s="279"/>
      <c r="E23" s="1395">
        <f>E19+E22</f>
        <v>104</v>
      </c>
      <c r="F23" s="1396">
        <f>F19+F22</f>
        <v>109</v>
      </c>
      <c r="G23" s="1394">
        <f t="shared" ref="G23:P23" si="12">G19+G22</f>
        <v>213</v>
      </c>
      <c r="H23" s="1395">
        <f t="shared" si="12"/>
        <v>108</v>
      </c>
      <c r="I23" s="1396">
        <f t="shared" si="12"/>
        <v>116</v>
      </c>
      <c r="J23" s="1394">
        <f t="shared" si="12"/>
        <v>224</v>
      </c>
      <c r="K23" s="1395">
        <f t="shared" si="12"/>
        <v>112</v>
      </c>
      <c r="L23" s="1396">
        <f t="shared" si="12"/>
        <v>135</v>
      </c>
      <c r="M23" s="1394">
        <f t="shared" si="12"/>
        <v>247</v>
      </c>
      <c r="N23" s="1395">
        <f t="shared" si="12"/>
        <v>324</v>
      </c>
      <c r="O23" s="1396">
        <f t="shared" si="12"/>
        <v>360</v>
      </c>
      <c r="P23" s="1397">
        <f t="shared" si="12"/>
        <v>684</v>
      </c>
      <c r="Q23" s="1409">
        <f>Q19+Q22</f>
        <v>19</v>
      </c>
    </row>
    <row r="24" spans="1:18" s="9" customFormat="1" ht="14.25" customHeight="1">
      <c r="A24" s="1870" t="s">
        <v>17</v>
      </c>
      <c r="B24" s="1871"/>
      <c r="C24" s="161" t="s">
        <v>52</v>
      </c>
      <c r="D24" s="279"/>
      <c r="E24" s="120">
        <v>46</v>
      </c>
      <c r="F24" s="119">
        <v>74</v>
      </c>
      <c r="G24" s="1394">
        <f>E24+F24</f>
        <v>120</v>
      </c>
      <c r="H24" s="120">
        <v>49</v>
      </c>
      <c r="I24" s="119">
        <v>69</v>
      </c>
      <c r="J24" s="1394">
        <f>H24+I24</f>
        <v>118</v>
      </c>
      <c r="K24" s="120">
        <v>43</v>
      </c>
      <c r="L24" s="119">
        <v>75</v>
      </c>
      <c r="M24" s="1394">
        <f>K24+L24</f>
        <v>118</v>
      </c>
      <c r="N24" s="1395">
        <f>SUM(E24,H24,K24)</f>
        <v>138</v>
      </c>
      <c r="O24" s="1396">
        <f>SUM(F24,I24,L24)</f>
        <v>218</v>
      </c>
      <c r="P24" s="1397">
        <f>N24+O24</f>
        <v>356</v>
      </c>
      <c r="Q24" s="294">
        <v>9</v>
      </c>
    </row>
    <row r="25" spans="1:18" s="9" customFormat="1" ht="14.25" customHeight="1">
      <c r="A25" s="1870" t="s">
        <v>86</v>
      </c>
      <c r="B25" s="1871"/>
      <c r="C25" s="161" t="s">
        <v>52</v>
      </c>
      <c r="D25" s="279"/>
      <c r="E25" s="120">
        <v>95</v>
      </c>
      <c r="F25" s="119">
        <v>98</v>
      </c>
      <c r="G25" s="1394">
        <f t="shared" si="4"/>
        <v>193</v>
      </c>
      <c r="H25" s="120">
        <v>90</v>
      </c>
      <c r="I25" s="119">
        <v>105</v>
      </c>
      <c r="J25" s="1394">
        <f t="shared" si="1"/>
        <v>195</v>
      </c>
      <c r="K25" s="120">
        <v>93</v>
      </c>
      <c r="L25" s="119">
        <v>103</v>
      </c>
      <c r="M25" s="1394">
        <f t="shared" si="2"/>
        <v>196</v>
      </c>
      <c r="N25" s="1395">
        <f t="shared" si="10"/>
        <v>278</v>
      </c>
      <c r="O25" s="1396">
        <f t="shared" si="10"/>
        <v>306</v>
      </c>
      <c r="P25" s="1397">
        <f t="shared" si="3"/>
        <v>584</v>
      </c>
      <c r="Q25" s="294">
        <v>15</v>
      </c>
    </row>
    <row r="26" spans="1:18" s="9" customFormat="1" ht="14.25" customHeight="1">
      <c r="A26" s="1870" t="s">
        <v>41</v>
      </c>
      <c r="B26" s="1871"/>
      <c r="C26" s="161" t="s">
        <v>52</v>
      </c>
      <c r="D26" s="279"/>
      <c r="E26" s="120">
        <v>96</v>
      </c>
      <c r="F26" s="119">
        <v>105</v>
      </c>
      <c r="G26" s="1394">
        <f t="shared" si="4"/>
        <v>201</v>
      </c>
      <c r="H26" s="120">
        <v>103</v>
      </c>
      <c r="I26" s="119">
        <v>96</v>
      </c>
      <c r="J26" s="1394">
        <f t="shared" si="1"/>
        <v>199</v>
      </c>
      <c r="K26" s="120">
        <v>94</v>
      </c>
      <c r="L26" s="119">
        <v>103</v>
      </c>
      <c r="M26" s="1404">
        <f t="shared" si="2"/>
        <v>197</v>
      </c>
      <c r="N26" s="1395">
        <f t="shared" si="10"/>
        <v>293</v>
      </c>
      <c r="O26" s="1396">
        <f t="shared" si="10"/>
        <v>304</v>
      </c>
      <c r="P26" s="1397">
        <f t="shared" si="3"/>
        <v>597</v>
      </c>
      <c r="Q26" s="294">
        <v>15</v>
      </c>
    </row>
    <row r="27" spans="1:18" s="9" customFormat="1" ht="14.25" customHeight="1">
      <c r="A27" s="1870" t="s">
        <v>12</v>
      </c>
      <c r="B27" s="1871"/>
      <c r="C27" s="161" t="s">
        <v>52</v>
      </c>
      <c r="D27" s="279"/>
      <c r="E27" s="120">
        <v>38</v>
      </c>
      <c r="F27" s="119">
        <v>29</v>
      </c>
      <c r="G27" s="1394">
        <f t="shared" si="4"/>
        <v>67</v>
      </c>
      <c r="H27" s="120">
        <v>40</v>
      </c>
      <c r="I27" s="119">
        <v>28</v>
      </c>
      <c r="J27" s="1394">
        <f t="shared" si="1"/>
        <v>68</v>
      </c>
      <c r="K27" s="120">
        <v>34</v>
      </c>
      <c r="L27" s="119">
        <v>33</v>
      </c>
      <c r="M27" s="1394">
        <f t="shared" si="2"/>
        <v>67</v>
      </c>
      <c r="N27" s="1395">
        <f t="shared" si="10"/>
        <v>112</v>
      </c>
      <c r="O27" s="1396">
        <f t="shared" si="10"/>
        <v>90</v>
      </c>
      <c r="P27" s="1397">
        <f t="shared" si="3"/>
        <v>202</v>
      </c>
      <c r="Q27" s="294">
        <v>10</v>
      </c>
    </row>
    <row r="28" spans="1:18" s="9" customFormat="1" ht="14.25" customHeight="1">
      <c r="A28" s="300" t="s">
        <v>87</v>
      </c>
      <c r="B28" s="308" t="s">
        <v>88</v>
      </c>
      <c r="C28" s="302" t="s">
        <v>81</v>
      </c>
      <c r="D28" s="216"/>
      <c r="E28" s="238">
        <v>49</v>
      </c>
      <c r="F28" s="239">
        <v>71</v>
      </c>
      <c r="G28" s="1404">
        <f t="shared" si="4"/>
        <v>120</v>
      </c>
      <c r="H28" s="299">
        <v>62</v>
      </c>
      <c r="I28" s="239">
        <v>57</v>
      </c>
      <c r="J28" s="1404">
        <f t="shared" si="1"/>
        <v>119</v>
      </c>
      <c r="K28" s="299">
        <v>61</v>
      </c>
      <c r="L28" s="239">
        <v>59</v>
      </c>
      <c r="M28" s="1404">
        <f t="shared" si="2"/>
        <v>120</v>
      </c>
      <c r="N28" s="1402">
        <f t="shared" si="10"/>
        <v>172</v>
      </c>
      <c r="O28" s="1403">
        <f t="shared" si="10"/>
        <v>187</v>
      </c>
      <c r="P28" s="1405">
        <f t="shared" si="3"/>
        <v>359</v>
      </c>
      <c r="Q28" s="303">
        <v>9</v>
      </c>
    </row>
    <row r="29" spans="1:18" s="9" customFormat="1" ht="14.25" customHeight="1">
      <c r="A29" s="1062"/>
      <c r="B29" s="309" t="s">
        <v>89</v>
      </c>
      <c r="C29" s="1081" t="s">
        <v>83</v>
      </c>
      <c r="D29" s="152" t="s">
        <v>83</v>
      </c>
      <c r="E29" s="1901">
        <v>32</v>
      </c>
      <c r="F29" s="1899">
        <v>38</v>
      </c>
      <c r="G29" s="1897">
        <f t="shared" si="4"/>
        <v>70</v>
      </c>
      <c r="H29" s="118">
        <v>13</v>
      </c>
      <c r="I29" s="117">
        <v>25</v>
      </c>
      <c r="J29" s="1398">
        <f t="shared" si="1"/>
        <v>38</v>
      </c>
      <c r="K29" s="118">
        <v>8</v>
      </c>
      <c r="L29" s="117">
        <v>32</v>
      </c>
      <c r="M29" s="1398">
        <f t="shared" si="2"/>
        <v>40</v>
      </c>
      <c r="N29" s="1399">
        <f t="shared" si="10"/>
        <v>53</v>
      </c>
      <c r="O29" s="1400">
        <f t="shared" si="10"/>
        <v>95</v>
      </c>
      <c r="P29" s="1401">
        <f t="shared" si="3"/>
        <v>148</v>
      </c>
      <c r="Q29" s="305">
        <v>4</v>
      </c>
    </row>
    <row r="30" spans="1:18" s="9" customFormat="1" ht="14.25" customHeight="1">
      <c r="A30" s="1062"/>
      <c r="B30" s="304"/>
      <c r="C30" s="1081"/>
      <c r="D30" s="310" t="s">
        <v>90</v>
      </c>
      <c r="E30" s="1902"/>
      <c r="F30" s="1900"/>
      <c r="G30" s="1898"/>
      <c r="H30" s="120">
        <v>19</v>
      </c>
      <c r="I30" s="119">
        <v>12</v>
      </c>
      <c r="J30" s="1394">
        <f t="shared" si="1"/>
        <v>31</v>
      </c>
      <c r="K30" s="120">
        <v>20</v>
      </c>
      <c r="L30" s="119">
        <v>18</v>
      </c>
      <c r="M30" s="1394">
        <f t="shared" si="2"/>
        <v>38</v>
      </c>
      <c r="N30" s="1395">
        <f t="shared" si="10"/>
        <v>39</v>
      </c>
      <c r="O30" s="1396">
        <f t="shared" si="10"/>
        <v>30</v>
      </c>
      <c r="P30" s="1397">
        <f t="shared" si="3"/>
        <v>69</v>
      </c>
      <c r="Q30" s="306">
        <v>2</v>
      </c>
    </row>
    <row r="31" spans="1:18" s="9" customFormat="1" ht="14.25" customHeight="1">
      <c r="A31" s="1056"/>
      <c r="B31" s="307"/>
      <c r="C31" s="297"/>
      <c r="D31" s="310" t="s">
        <v>338</v>
      </c>
      <c r="E31" s="1395">
        <f>SUM(E29:E30)</f>
        <v>32</v>
      </c>
      <c r="F31" s="1396">
        <f t="shared" ref="F31:Q31" si="13">SUM(F29:F30)</f>
        <v>38</v>
      </c>
      <c r="G31" s="1394">
        <f t="shared" si="13"/>
        <v>70</v>
      </c>
      <c r="H31" s="1395">
        <f t="shared" si="13"/>
        <v>32</v>
      </c>
      <c r="I31" s="1396">
        <f t="shared" si="13"/>
        <v>37</v>
      </c>
      <c r="J31" s="1394">
        <f t="shared" si="13"/>
        <v>69</v>
      </c>
      <c r="K31" s="1395">
        <f t="shared" si="13"/>
        <v>28</v>
      </c>
      <c r="L31" s="1396">
        <f t="shared" si="13"/>
        <v>50</v>
      </c>
      <c r="M31" s="1394">
        <f t="shared" si="13"/>
        <v>78</v>
      </c>
      <c r="N31" s="1395">
        <f t="shared" si="13"/>
        <v>92</v>
      </c>
      <c r="O31" s="1396">
        <f t="shared" si="13"/>
        <v>125</v>
      </c>
      <c r="P31" s="1397">
        <f t="shared" si="13"/>
        <v>217</v>
      </c>
      <c r="Q31" s="1409">
        <f t="shared" si="13"/>
        <v>6</v>
      </c>
    </row>
    <row r="32" spans="1:18" s="9" customFormat="1" ht="14.25" customHeight="1">
      <c r="A32" s="1052"/>
      <c r="B32" s="1053"/>
      <c r="C32" s="161" t="s">
        <v>18</v>
      </c>
      <c r="D32" s="279"/>
      <c r="E32" s="1395">
        <f>E28+E31</f>
        <v>81</v>
      </c>
      <c r="F32" s="1396">
        <f t="shared" ref="F32:P32" si="14">F28+F31</f>
        <v>109</v>
      </c>
      <c r="G32" s="1394">
        <f t="shared" si="14"/>
        <v>190</v>
      </c>
      <c r="H32" s="1395">
        <f t="shared" si="14"/>
        <v>94</v>
      </c>
      <c r="I32" s="1396">
        <f t="shared" si="14"/>
        <v>94</v>
      </c>
      <c r="J32" s="1394">
        <f t="shared" si="14"/>
        <v>188</v>
      </c>
      <c r="K32" s="1395">
        <f t="shared" si="14"/>
        <v>89</v>
      </c>
      <c r="L32" s="1396">
        <f t="shared" si="14"/>
        <v>109</v>
      </c>
      <c r="M32" s="1394">
        <f t="shared" si="14"/>
        <v>198</v>
      </c>
      <c r="N32" s="1395">
        <f t="shared" si="14"/>
        <v>264</v>
      </c>
      <c r="O32" s="1396">
        <f t="shared" si="14"/>
        <v>312</v>
      </c>
      <c r="P32" s="1397">
        <f t="shared" si="14"/>
        <v>576</v>
      </c>
      <c r="Q32" s="1409">
        <f>Q28+Q31</f>
        <v>15</v>
      </c>
    </row>
    <row r="33" spans="1:17" s="9" customFormat="1" ht="14.25" customHeight="1">
      <c r="A33" s="1870" t="s">
        <v>91</v>
      </c>
      <c r="B33" s="1871"/>
      <c r="C33" s="161" t="s">
        <v>52</v>
      </c>
      <c r="D33" s="279"/>
      <c r="E33" s="120">
        <v>32</v>
      </c>
      <c r="F33" s="119">
        <v>15</v>
      </c>
      <c r="G33" s="1394">
        <f>E33+F33</f>
        <v>47</v>
      </c>
      <c r="H33" s="120">
        <v>26</v>
      </c>
      <c r="I33" s="119">
        <v>20</v>
      </c>
      <c r="J33" s="1394">
        <f t="shared" si="1"/>
        <v>46</v>
      </c>
      <c r="K33" s="120">
        <v>45</v>
      </c>
      <c r="L33" s="119">
        <v>11</v>
      </c>
      <c r="M33" s="1394">
        <f t="shared" si="2"/>
        <v>56</v>
      </c>
      <c r="N33" s="1395">
        <f t="shared" si="10"/>
        <v>103</v>
      </c>
      <c r="O33" s="1396">
        <f t="shared" si="10"/>
        <v>46</v>
      </c>
      <c r="P33" s="1397">
        <f t="shared" si="3"/>
        <v>149</v>
      </c>
      <c r="Q33" s="294">
        <v>8</v>
      </c>
    </row>
    <row r="34" spans="1:17" s="9" customFormat="1" ht="14.25" customHeight="1">
      <c r="A34" s="1878" t="s">
        <v>92</v>
      </c>
      <c r="B34" s="1879"/>
      <c r="C34" s="295" t="s">
        <v>93</v>
      </c>
      <c r="D34" s="147" t="s">
        <v>94</v>
      </c>
      <c r="E34" s="311">
        <v>19</v>
      </c>
      <c r="F34" s="312">
        <v>21</v>
      </c>
      <c r="G34" s="1415">
        <f t="shared" si="4"/>
        <v>40</v>
      </c>
      <c r="H34" s="311">
        <v>17</v>
      </c>
      <c r="I34" s="312">
        <v>23</v>
      </c>
      <c r="J34" s="1415">
        <f t="shared" si="1"/>
        <v>40</v>
      </c>
      <c r="K34" s="311">
        <v>22</v>
      </c>
      <c r="L34" s="312">
        <v>16</v>
      </c>
      <c r="M34" s="1415">
        <f t="shared" si="2"/>
        <v>38</v>
      </c>
      <c r="N34" s="1416">
        <f>SUM(E34,H34,K34)</f>
        <v>58</v>
      </c>
      <c r="O34" s="1417">
        <f t="shared" si="10"/>
        <v>60</v>
      </c>
      <c r="P34" s="1418">
        <f t="shared" si="3"/>
        <v>118</v>
      </c>
      <c r="Q34" s="313">
        <v>3</v>
      </c>
    </row>
    <row r="35" spans="1:17" s="9" customFormat="1" ht="14.25" customHeight="1">
      <c r="A35" s="1866"/>
      <c r="B35" s="1867"/>
      <c r="C35" s="295"/>
      <c r="D35" s="156" t="s">
        <v>95</v>
      </c>
      <c r="E35" s="120">
        <v>9</v>
      </c>
      <c r="F35" s="119">
        <v>31</v>
      </c>
      <c r="G35" s="1394">
        <f t="shared" si="4"/>
        <v>40</v>
      </c>
      <c r="H35" s="120">
        <v>13</v>
      </c>
      <c r="I35" s="119">
        <v>27</v>
      </c>
      <c r="J35" s="1394">
        <f t="shared" si="1"/>
        <v>40</v>
      </c>
      <c r="K35" s="120">
        <v>10</v>
      </c>
      <c r="L35" s="119">
        <v>30</v>
      </c>
      <c r="M35" s="1394">
        <f t="shared" si="2"/>
        <v>40</v>
      </c>
      <c r="N35" s="1395">
        <f>SUM(E35,H35,K35)</f>
        <v>32</v>
      </c>
      <c r="O35" s="1396">
        <f>SUM(F35,I35,L35)</f>
        <v>88</v>
      </c>
      <c r="P35" s="1397">
        <f>N35+O35</f>
        <v>120</v>
      </c>
      <c r="Q35" s="305">
        <v>3</v>
      </c>
    </row>
    <row r="36" spans="1:17" s="9" customFormat="1" ht="14.25" customHeight="1">
      <c r="A36" s="1866"/>
      <c r="B36" s="1867"/>
      <c r="C36" s="1081"/>
      <c r="D36" s="279" t="s">
        <v>11</v>
      </c>
      <c r="E36" s="1395">
        <f>SUM(E34:E35)</f>
        <v>28</v>
      </c>
      <c r="F36" s="1396">
        <f t="shared" ref="F36:Q36" si="15">SUM(F34:F35)</f>
        <v>52</v>
      </c>
      <c r="G36" s="1394">
        <f t="shared" si="15"/>
        <v>80</v>
      </c>
      <c r="H36" s="1395">
        <f t="shared" si="15"/>
        <v>30</v>
      </c>
      <c r="I36" s="1396">
        <f t="shared" si="15"/>
        <v>50</v>
      </c>
      <c r="J36" s="1394">
        <f t="shared" si="15"/>
        <v>80</v>
      </c>
      <c r="K36" s="1395">
        <f t="shared" si="15"/>
        <v>32</v>
      </c>
      <c r="L36" s="1396">
        <f t="shared" si="15"/>
        <v>46</v>
      </c>
      <c r="M36" s="1394">
        <f t="shared" si="15"/>
        <v>78</v>
      </c>
      <c r="N36" s="1395">
        <f t="shared" si="15"/>
        <v>90</v>
      </c>
      <c r="O36" s="1396">
        <f t="shared" si="15"/>
        <v>148</v>
      </c>
      <c r="P36" s="1397">
        <f t="shared" si="15"/>
        <v>238</v>
      </c>
      <c r="Q36" s="1419">
        <f t="shared" si="15"/>
        <v>6</v>
      </c>
    </row>
    <row r="37" spans="1:17" s="9" customFormat="1" ht="14.25" customHeight="1">
      <c r="A37" s="1866"/>
      <c r="B37" s="1867"/>
      <c r="C37" s="297" t="s">
        <v>96</v>
      </c>
      <c r="D37" s="193" t="s">
        <v>97</v>
      </c>
      <c r="E37" s="299">
        <v>3</v>
      </c>
      <c r="F37" s="239">
        <v>37</v>
      </c>
      <c r="G37" s="1404">
        <f t="shared" si="4"/>
        <v>40</v>
      </c>
      <c r="H37" s="299">
        <v>1</v>
      </c>
      <c r="I37" s="239">
        <v>36</v>
      </c>
      <c r="J37" s="1404">
        <f t="shared" si="1"/>
        <v>37</v>
      </c>
      <c r="K37" s="299">
        <v>3</v>
      </c>
      <c r="L37" s="239">
        <v>37</v>
      </c>
      <c r="M37" s="1404">
        <f t="shared" si="2"/>
        <v>40</v>
      </c>
      <c r="N37" s="1402">
        <f t="shared" si="10"/>
        <v>7</v>
      </c>
      <c r="O37" s="1403">
        <f t="shared" si="10"/>
        <v>110</v>
      </c>
      <c r="P37" s="1405">
        <f t="shared" si="3"/>
        <v>117</v>
      </c>
      <c r="Q37" s="306">
        <v>3</v>
      </c>
    </row>
    <row r="38" spans="1:17" s="9" customFormat="1" ht="14.25" customHeight="1">
      <c r="A38" s="1868"/>
      <c r="B38" s="1869"/>
      <c r="C38" s="1046" t="s">
        <v>11</v>
      </c>
      <c r="D38" s="314"/>
      <c r="E38" s="1395">
        <f>E36+E37</f>
        <v>31</v>
      </c>
      <c r="F38" s="1396">
        <f>F36+F37</f>
        <v>89</v>
      </c>
      <c r="G38" s="1394">
        <f t="shared" si="4"/>
        <v>120</v>
      </c>
      <c r="H38" s="1395">
        <f t="shared" ref="H38:I38" si="16">H36+H37</f>
        <v>31</v>
      </c>
      <c r="I38" s="1396">
        <f t="shared" si="16"/>
        <v>86</v>
      </c>
      <c r="J38" s="1394">
        <f t="shared" si="1"/>
        <v>117</v>
      </c>
      <c r="K38" s="1395">
        <f t="shared" ref="K38:L38" si="17">K36+K37</f>
        <v>35</v>
      </c>
      <c r="L38" s="1396">
        <f t="shared" si="17"/>
        <v>83</v>
      </c>
      <c r="M38" s="1394">
        <f t="shared" si="2"/>
        <v>118</v>
      </c>
      <c r="N38" s="1395">
        <f t="shared" si="10"/>
        <v>97</v>
      </c>
      <c r="O38" s="1396">
        <f t="shared" si="10"/>
        <v>258</v>
      </c>
      <c r="P38" s="1397">
        <f t="shared" si="3"/>
        <v>355</v>
      </c>
      <c r="Q38" s="1409">
        <f>Q36+Q37</f>
        <v>9</v>
      </c>
    </row>
    <row r="39" spans="1:17" s="9" customFormat="1" ht="14.25" customHeight="1">
      <c r="A39" s="1055" t="s">
        <v>331</v>
      </c>
      <c r="B39" s="315" t="s">
        <v>333</v>
      </c>
      <c r="C39" s="316" t="s">
        <v>334</v>
      </c>
      <c r="D39" s="235" t="s">
        <v>335</v>
      </c>
      <c r="E39" s="311">
        <v>19</v>
      </c>
      <c r="F39" s="312">
        <v>16</v>
      </c>
      <c r="G39" s="1415">
        <f>E39+F39</f>
        <v>35</v>
      </c>
      <c r="H39" s="311">
        <v>22</v>
      </c>
      <c r="I39" s="312">
        <v>16</v>
      </c>
      <c r="J39" s="1415">
        <f>H39+I39</f>
        <v>38</v>
      </c>
      <c r="K39" s="311">
        <v>19</v>
      </c>
      <c r="L39" s="312">
        <v>10</v>
      </c>
      <c r="M39" s="1415">
        <f>K39+L39</f>
        <v>29</v>
      </c>
      <c r="N39" s="1416">
        <f>SUM(E39,H39,K39)</f>
        <v>60</v>
      </c>
      <c r="O39" s="1417">
        <f>SUM(F39,I39,L39)</f>
        <v>42</v>
      </c>
      <c r="P39" s="1418">
        <f>N39+O39</f>
        <v>102</v>
      </c>
      <c r="Q39" s="317">
        <v>3</v>
      </c>
    </row>
    <row r="40" spans="1:17" s="9" customFormat="1" ht="14.25" customHeight="1">
      <c r="A40" s="1056"/>
      <c r="B40" s="309"/>
      <c r="C40" s="1081"/>
      <c r="D40" s="1077" t="s">
        <v>336</v>
      </c>
      <c r="E40" s="118">
        <v>13</v>
      </c>
      <c r="F40" s="117">
        <v>0</v>
      </c>
      <c r="G40" s="1398">
        <f>E40+F40</f>
        <v>13</v>
      </c>
      <c r="H40" s="118">
        <v>17</v>
      </c>
      <c r="I40" s="117">
        <v>0</v>
      </c>
      <c r="J40" s="1398">
        <f>H40+I40</f>
        <v>17</v>
      </c>
      <c r="K40" s="118">
        <v>16</v>
      </c>
      <c r="L40" s="117">
        <v>0</v>
      </c>
      <c r="M40" s="1398">
        <f>K40+L40</f>
        <v>16</v>
      </c>
      <c r="N40" s="1399">
        <f t="shared" ref="N40:N41" si="18">SUM(E40,H40,K40)</f>
        <v>46</v>
      </c>
      <c r="O40" s="1400">
        <f t="shared" ref="O40:O41" si="19">SUM(F40,I40,L40)</f>
        <v>0</v>
      </c>
      <c r="P40" s="1401">
        <f t="shared" ref="P40:P41" si="20">N40+O40</f>
        <v>46</v>
      </c>
      <c r="Q40" s="296">
        <v>3</v>
      </c>
    </row>
    <row r="41" spans="1:17" s="9" customFormat="1" ht="14.25" customHeight="1">
      <c r="A41" s="318"/>
      <c r="B41" s="309"/>
      <c r="C41" s="1081"/>
      <c r="D41" s="1058" t="s">
        <v>337</v>
      </c>
      <c r="E41" s="118">
        <v>9</v>
      </c>
      <c r="F41" s="117">
        <v>31</v>
      </c>
      <c r="G41" s="1398">
        <f>E41+F41</f>
        <v>40</v>
      </c>
      <c r="H41" s="118">
        <v>7</v>
      </c>
      <c r="I41" s="117">
        <v>30</v>
      </c>
      <c r="J41" s="1398">
        <f>H41+I41</f>
        <v>37</v>
      </c>
      <c r="K41" s="118">
        <v>9</v>
      </c>
      <c r="L41" s="117">
        <v>31</v>
      </c>
      <c r="M41" s="1398">
        <f>K41+L41</f>
        <v>40</v>
      </c>
      <c r="N41" s="1399">
        <f t="shared" si="18"/>
        <v>25</v>
      </c>
      <c r="O41" s="1400">
        <f t="shared" si="19"/>
        <v>92</v>
      </c>
      <c r="P41" s="1401">
        <f t="shared" si="20"/>
        <v>117</v>
      </c>
      <c r="Q41" s="296">
        <v>3</v>
      </c>
    </row>
    <row r="42" spans="1:17" s="9" customFormat="1" ht="14.25" customHeight="1">
      <c r="A42" s="318"/>
      <c r="B42" s="319"/>
      <c r="C42" s="320"/>
      <c r="D42" s="321" t="s">
        <v>338</v>
      </c>
      <c r="E42" s="1420">
        <f>SUM(E39:E41)</f>
        <v>41</v>
      </c>
      <c r="F42" s="1421">
        <f t="shared" ref="F42:Q42" si="21">SUM(F39:F41)</f>
        <v>47</v>
      </c>
      <c r="G42" s="1422">
        <f t="shared" si="21"/>
        <v>88</v>
      </c>
      <c r="H42" s="1420">
        <f t="shared" si="21"/>
        <v>46</v>
      </c>
      <c r="I42" s="1421">
        <f t="shared" si="21"/>
        <v>46</v>
      </c>
      <c r="J42" s="1422">
        <f t="shared" si="21"/>
        <v>92</v>
      </c>
      <c r="K42" s="1420">
        <f t="shared" si="21"/>
        <v>44</v>
      </c>
      <c r="L42" s="1421">
        <f t="shared" si="21"/>
        <v>41</v>
      </c>
      <c r="M42" s="1422">
        <f t="shared" si="21"/>
        <v>85</v>
      </c>
      <c r="N42" s="1420">
        <f t="shared" si="21"/>
        <v>131</v>
      </c>
      <c r="O42" s="1421">
        <f t="shared" si="21"/>
        <v>134</v>
      </c>
      <c r="P42" s="1423">
        <f t="shared" si="21"/>
        <v>265</v>
      </c>
      <c r="Q42" s="1424">
        <f t="shared" si="21"/>
        <v>9</v>
      </c>
    </row>
    <row r="43" spans="1:17" s="9" customFormat="1" ht="14.25" customHeight="1">
      <c r="A43" s="318"/>
      <c r="B43" s="309" t="s">
        <v>341</v>
      </c>
      <c r="C43" s="1081" t="s">
        <v>339</v>
      </c>
      <c r="D43" s="1077" t="s">
        <v>339</v>
      </c>
      <c r="E43" s="118">
        <v>15</v>
      </c>
      <c r="F43" s="117">
        <v>25</v>
      </c>
      <c r="G43" s="1398">
        <f>E43+F43</f>
        <v>40</v>
      </c>
      <c r="H43" s="118">
        <v>12</v>
      </c>
      <c r="I43" s="117">
        <v>27</v>
      </c>
      <c r="J43" s="1398">
        <f>H43+I43</f>
        <v>39</v>
      </c>
      <c r="K43" s="118">
        <v>5</v>
      </c>
      <c r="L43" s="117">
        <v>35</v>
      </c>
      <c r="M43" s="1398">
        <f>K43+L43</f>
        <v>40</v>
      </c>
      <c r="N43" s="1399">
        <f>SUM(E43,H43,K43)</f>
        <v>32</v>
      </c>
      <c r="O43" s="1400">
        <f>SUM(F43,I43,L43)</f>
        <v>87</v>
      </c>
      <c r="P43" s="1401">
        <f>N43+O43</f>
        <v>119</v>
      </c>
      <c r="Q43" s="296">
        <v>3</v>
      </c>
    </row>
    <row r="44" spans="1:17" s="9" customFormat="1" ht="14.25" customHeight="1">
      <c r="A44" s="318"/>
      <c r="B44" s="309"/>
      <c r="C44" s="1081"/>
      <c r="D44" s="1077" t="s">
        <v>340</v>
      </c>
      <c r="E44" s="118">
        <v>18</v>
      </c>
      <c r="F44" s="117">
        <v>22</v>
      </c>
      <c r="G44" s="1398">
        <f>E44+F44</f>
        <v>40</v>
      </c>
      <c r="H44" s="118">
        <v>22</v>
      </c>
      <c r="I44" s="117">
        <v>18</v>
      </c>
      <c r="J44" s="1398">
        <f>H44+I44</f>
        <v>40</v>
      </c>
      <c r="K44" s="118">
        <v>15</v>
      </c>
      <c r="L44" s="117">
        <v>25</v>
      </c>
      <c r="M44" s="1398">
        <f>K44+L44</f>
        <v>40</v>
      </c>
      <c r="N44" s="1399">
        <f>SUM(E44,H44,K44)</f>
        <v>55</v>
      </c>
      <c r="O44" s="1400">
        <f>SUM(F44,I44,L44)</f>
        <v>65</v>
      </c>
      <c r="P44" s="1401">
        <f>N44+O44</f>
        <v>120</v>
      </c>
      <c r="Q44" s="296">
        <v>3</v>
      </c>
    </row>
    <row r="45" spans="1:17" s="9" customFormat="1" ht="14.25" customHeight="1">
      <c r="A45" s="1056"/>
      <c r="B45" s="325"/>
      <c r="C45" s="297"/>
      <c r="D45" s="216" t="s">
        <v>54</v>
      </c>
      <c r="E45" s="1402">
        <f>SUM(E43:E44)</f>
        <v>33</v>
      </c>
      <c r="F45" s="1403">
        <f t="shared" ref="F45:Q45" si="22">SUM(F43:F44)</f>
        <v>47</v>
      </c>
      <c r="G45" s="1404">
        <f t="shared" si="22"/>
        <v>80</v>
      </c>
      <c r="H45" s="1402">
        <f t="shared" si="22"/>
        <v>34</v>
      </c>
      <c r="I45" s="1403">
        <f t="shared" si="22"/>
        <v>45</v>
      </c>
      <c r="J45" s="1404">
        <f t="shared" si="22"/>
        <v>79</v>
      </c>
      <c r="K45" s="1402">
        <f t="shared" si="22"/>
        <v>20</v>
      </c>
      <c r="L45" s="1403">
        <f t="shared" si="22"/>
        <v>60</v>
      </c>
      <c r="M45" s="1404">
        <f t="shared" si="22"/>
        <v>80</v>
      </c>
      <c r="N45" s="1402">
        <f t="shared" si="22"/>
        <v>87</v>
      </c>
      <c r="O45" s="1403">
        <f t="shared" si="22"/>
        <v>152</v>
      </c>
      <c r="P45" s="1405">
        <f t="shared" si="22"/>
        <v>239</v>
      </c>
      <c r="Q45" s="1406">
        <f t="shared" si="22"/>
        <v>6</v>
      </c>
    </row>
    <row r="46" spans="1:17" s="9" customFormat="1" ht="14.25" customHeight="1">
      <c r="A46" s="1056"/>
      <c r="B46" s="326"/>
      <c r="C46" s="327" t="s">
        <v>332</v>
      </c>
      <c r="D46" s="1049"/>
      <c r="E46" s="1395">
        <f>E42+E45</f>
        <v>74</v>
      </c>
      <c r="F46" s="1396">
        <f t="shared" ref="F46:Q46" si="23">F42+F45</f>
        <v>94</v>
      </c>
      <c r="G46" s="1394">
        <f t="shared" si="23"/>
        <v>168</v>
      </c>
      <c r="H46" s="1395">
        <f t="shared" si="23"/>
        <v>80</v>
      </c>
      <c r="I46" s="1396">
        <f t="shared" si="23"/>
        <v>91</v>
      </c>
      <c r="J46" s="1394">
        <f t="shared" si="23"/>
        <v>171</v>
      </c>
      <c r="K46" s="1395">
        <f t="shared" si="23"/>
        <v>64</v>
      </c>
      <c r="L46" s="1396">
        <f t="shared" si="23"/>
        <v>101</v>
      </c>
      <c r="M46" s="1394">
        <f t="shared" si="23"/>
        <v>165</v>
      </c>
      <c r="N46" s="1395">
        <f t="shared" si="23"/>
        <v>218</v>
      </c>
      <c r="O46" s="1396">
        <f t="shared" si="23"/>
        <v>286</v>
      </c>
      <c r="P46" s="1397">
        <f t="shared" si="23"/>
        <v>504</v>
      </c>
      <c r="Q46" s="1409">
        <f t="shared" si="23"/>
        <v>15</v>
      </c>
    </row>
    <row r="47" spans="1:17" s="9" customFormat="1" ht="14.25" customHeight="1">
      <c r="A47" s="1878" t="s">
        <v>98</v>
      </c>
      <c r="B47" s="1879"/>
      <c r="C47" s="295" t="s">
        <v>93</v>
      </c>
      <c r="D47" s="1077" t="s">
        <v>99</v>
      </c>
      <c r="E47" s="118">
        <v>20</v>
      </c>
      <c r="F47" s="117">
        <v>12</v>
      </c>
      <c r="G47" s="1398">
        <f t="shared" si="4"/>
        <v>32</v>
      </c>
      <c r="H47" s="118">
        <v>20</v>
      </c>
      <c r="I47" s="117">
        <v>16</v>
      </c>
      <c r="J47" s="1398">
        <f t="shared" si="1"/>
        <v>36</v>
      </c>
      <c r="K47" s="118">
        <v>23</v>
      </c>
      <c r="L47" s="117">
        <v>16</v>
      </c>
      <c r="M47" s="1398">
        <f t="shared" si="2"/>
        <v>39</v>
      </c>
      <c r="N47" s="1399">
        <f t="shared" si="10"/>
        <v>63</v>
      </c>
      <c r="O47" s="1400">
        <f t="shared" si="10"/>
        <v>44</v>
      </c>
      <c r="P47" s="1401">
        <f t="shared" si="3"/>
        <v>107</v>
      </c>
      <c r="Q47" s="296">
        <v>3</v>
      </c>
    </row>
    <row r="48" spans="1:17" s="9" customFormat="1" ht="14.25" customHeight="1">
      <c r="A48" s="1866"/>
      <c r="B48" s="1867"/>
      <c r="C48" s="295"/>
      <c r="D48" s="1077" t="s">
        <v>845</v>
      </c>
      <c r="E48" s="118">
        <v>14</v>
      </c>
      <c r="F48" s="117">
        <v>26</v>
      </c>
      <c r="G48" s="1398">
        <f t="shared" si="4"/>
        <v>40</v>
      </c>
      <c r="H48" s="118">
        <v>9</v>
      </c>
      <c r="I48" s="117">
        <v>29</v>
      </c>
      <c r="J48" s="1398">
        <f t="shared" si="1"/>
        <v>38</v>
      </c>
      <c r="K48" s="118">
        <v>11</v>
      </c>
      <c r="L48" s="117">
        <v>26</v>
      </c>
      <c r="M48" s="1398">
        <f t="shared" si="2"/>
        <v>37</v>
      </c>
      <c r="N48" s="1399">
        <f t="shared" si="10"/>
        <v>34</v>
      </c>
      <c r="O48" s="1400">
        <f t="shared" si="10"/>
        <v>81</v>
      </c>
      <c r="P48" s="1401">
        <f t="shared" si="3"/>
        <v>115</v>
      </c>
      <c r="Q48" s="296">
        <v>3</v>
      </c>
    </row>
    <row r="49" spans="1:17" s="9" customFormat="1" ht="14.25" customHeight="1">
      <c r="A49" s="1866"/>
      <c r="B49" s="1867"/>
      <c r="C49" s="297"/>
      <c r="D49" s="328" t="s">
        <v>846</v>
      </c>
      <c r="E49" s="120">
        <v>22</v>
      </c>
      <c r="F49" s="119">
        <v>0</v>
      </c>
      <c r="G49" s="1394">
        <f t="shared" si="4"/>
        <v>22</v>
      </c>
      <c r="H49" s="120">
        <v>13</v>
      </c>
      <c r="I49" s="119">
        <v>3</v>
      </c>
      <c r="J49" s="1394">
        <f t="shared" si="1"/>
        <v>16</v>
      </c>
      <c r="K49" s="120">
        <v>30</v>
      </c>
      <c r="L49" s="119">
        <v>1</v>
      </c>
      <c r="M49" s="1394">
        <f t="shared" si="2"/>
        <v>31</v>
      </c>
      <c r="N49" s="1395">
        <f t="shared" si="10"/>
        <v>65</v>
      </c>
      <c r="O49" s="1396">
        <f t="shared" si="10"/>
        <v>4</v>
      </c>
      <c r="P49" s="1397">
        <f t="shared" si="3"/>
        <v>69</v>
      </c>
      <c r="Q49" s="294">
        <v>3</v>
      </c>
    </row>
    <row r="50" spans="1:17" s="9" customFormat="1" ht="14.25" customHeight="1">
      <c r="A50" s="1868"/>
      <c r="B50" s="1869"/>
      <c r="C50" s="1046" t="s">
        <v>11</v>
      </c>
      <c r="D50" s="1049"/>
      <c r="E50" s="1395">
        <f t="shared" ref="E50:F50" si="24">SUM(E47:E49)</f>
        <v>56</v>
      </c>
      <c r="F50" s="1396">
        <f t="shared" si="24"/>
        <v>38</v>
      </c>
      <c r="G50" s="1394">
        <f t="shared" si="4"/>
        <v>94</v>
      </c>
      <c r="H50" s="1395">
        <f t="shared" ref="H50:I50" si="25">SUM(H47:H49)</f>
        <v>42</v>
      </c>
      <c r="I50" s="1396">
        <f t="shared" si="25"/>
        <v>48</v>
      </c>
      <c r="J50" s="1394">
        <f t="shared" si="1"/>
        <v>90</v>
      </c>
      <c r="K50" s="1395">
        <f t="shared" ref="K50:L50" si="26">SUM(K47:K49)</f>
        <v>64</v>
      </c>
      <c r="L50" s="1396">
        <f t="shared" si="26"/>
        <v>43</v>
      </c>
      <c r="M50" s="1394">
        <f t="shared" si="2"/>
        <v>107</v>
      </c>
      <c r="N50" s="1395">
        <f t="shared" si="10"/>
        <v>162</v>
      </c>
      <c r="O50" s="1396">
        <f t="shared" si="10"/>
        <v>129</v>
      </c>
      <c r="P50" s="1397">
        <f t="shared" si="3"/>
        <v>291</v>
      </c>
      <c r="Q50" s="1409">
        <f>SUM(Q47:Q49)</f>
        <v>9</v>
      </c>
    </row>
    <row r="51" spans="1:17" s="9" customFormat="1" ht="14.25" customHeight="1">
      <c r="A51" s="1878" t="s">
        <v>100</v>
      </c>
      <c r="B51" s="1879"/>
      <c r="C51" s="295" t="s">
        <v>93</v>
      </c>
      <c r="D51" s="329" t="s">
        <v>101</v>
      </c>
      <c r="E51" s="118">
        <v>33</v>
      </c>
      <c r="F51" s="117">
        <v>7</v>
      </c>
      <c r="G51" s="1398">
        <f>E51+F51</f>
        <v>40</v>
      </c>
      <c r="H51" s="118">
        <v>34</v>
      </c>
      <c r="I51" s="117">
        <v>5</v>
      </c>
      <c r="J51" s="1398">
        <f t="shared" si="1"/>
        <v>39</v>
      </c>
      <c r="K51" s="118">
        <v>33</v>
      </c>
      <c r="L51" s="117">
        <v>6</v>
      </c>
      <c r="M51" s="1398">
        <f t="shared" si="2"/>
        <v>39</v>
      </c>
      <c r="N51" s="1399">
        <f>SUM(E51,H51,K51)</f>
        <v>100</v>
      </c>
      <c r="O51" s="1400">
        <f t="shared" si="10"/>
        <v>18</v>
      </c>
      <c r="P51" s="1401">
        <f t="shared" si="3"/>
        <v>118</v>
      </c>
      <c r="Q51" s="296">
        <v>3</v>
      </c>
    </row>
    <row r="52" spans="1:17" s="9" customFormat="1" ht="14.25" customHeight="1">
      <c r="A52" s="1866"/>
      <c r="B52" s="1867"/>
      <c r="C52" s="295"/>
      <c r="D52" s="329" t="s">
        <v>102</v>
      </c>
      <c r="E52" s="118">
        <v>10</v>
      </c>
      <c r="F52" s="117">
        <v>28</v>
      </c>
      <c r="G52" s="1398">
        <f t="shared" si="4"/>
        <v>38</v>
      </c>
      <c r="H52" s="118">
        <v>5</v>
      </c>
      <c r="I52" s="117">
        <v>35</v>
      </c>
      <c r="J52" s="1398">
        <f t="shared" si="1"/>
        <v>40</v>
      </c>
      <c r="K52" s="118">
        <v>7</v>
      </c>
      <c r="L52" s="117">
        <v>31</v>
      </c>
      <c r="M52" s="1398">
        <f t="shared" si="2"/>
        <v>38</v>
      </c>
      <c r="N52" s="1399">
        <f t="shared" si="10"/>
        <v>22</v>
      </c>
      <c r="O52" s="1400">
        <f t="shared" si="10"/>
        <v>94</v>
      </c>
      <c r="P52" s="1401">
        <f t="shared" si="3"/>
        <v>116</v>
      </c>
      <c r="Q52" s="296">
        <v>3</v>
      </c>
    </row>
    <row r="53" spans="1:17" s="9" customFormat="1" ht="14.25" customHeight="1">
      <c r="A53" s="1866"/>
      <c r="B53" s="1867"/>
      <c r="C53" s="297"/>
      <c r="D53" s="279" t="s">
        <v>103</v>
      </c>
      <c r="E53" s="120">
        <v>24</v>
      </c>
      <c r="F53" s="119">
        <v>15</v>
      </c>
      <c r="G53" s="1394">
        <f>E53+F53</f>
        <v>39</v>
      </c>
      <c r="H53" s="120">
        <v>15</v>
      </c>
      <c r="I53" s="119">
        <v>25</v>
      </c>
      <c r="J53" s="1394">
        <f t="shared" si="1"/>
        <v>40</v>
      </c>
      <c r="K53" s="120">
        <v>21</v>
      </c>
      <c r="L53" s="119">
        <v>17</v>
      </c>
      <c r="M53" s="1394">
        <f t="shared" si="2"/>
        <v>38</v>
      </c>
      <c r="N53" s="1395">
        <f t="shared" si="10"/>
        <v>60</v>
      </c>
      <c r="O53" s="1396">
        <f>SUM(F53,I53,L53)</f>
        <v>57</v>
      </c>
      <c r="P53" s="1397">
        <f t="shared" si="3"/>
        <v>117</v>
      </c>
      <c r="Q53" s="294">
        <v>3</v>
      </c>
    </row>
    <row r="54" spans="1:17" s="9" customFormat="1" ht="14.25" customHeight="1">
      <c r="A54" s="1868"/>
      <c r="B54" s="1869"/>
      <c r="C54" s="1046" t="s">
        <v>11</v>
      </c>
      <c r="D54" s="1049"/>
      <c r="E54" s="1395">
        <f t="shared" ref="E54" si="27">SUM(E51:E53)</f>
        <v>67</v>
      </c>
      <c r="F54" s="1396">
        <f>SUM(F51:F53)</f>
        <v>50</v>
      </c>
      <c r="G54" s="1394">
        <f t="shared" si="4"/>
        <v>117</v>
      </c>
      <c r="H54" s="1395">
        <f t="shared" ref="H54:I54" si="28">SUM(H51:H53)</f>
        <v>54</v>
      </c>
      <c r="I54" s="1396">
        <f t="shared" si="28"/>
        <v>65</v>
      </c>
      <c r="J54" s="1394">
        <f t="shared" si="1"/>
        <v>119</v>
      </c>
      <c r="K54" s="1395">
        <f t="shared" ref="K54:L54" si="29">SUM(K51:K53)</f>
        <v>61</v>
      </c>
      <c r="L54" s="1396">
        <f t="shared" si="29"/>
        <v>54</v>
      </c>
      <c r="M54" s="1394">
        <f t="shared" si="2"/>
        <v>115</v>
      </c>
      <c r="N54" s="1395">
        <f t="shared" si="10"/>
        <v>182</v>
      </c>
      <c r="O54" s="1396">
        <f t="shared" si="10"/>
        <v>169</v>
      </c>
      <c r="P54" s="1397">
        <f t="shared" si="3"/>
        <v>351</v>
      </c>
      <c r="Q54" s="1409">
        <f>SUM(Q51:Q53)</f>
        <v>9</v>
      </c>
    </row>
    <row r="55" spans="1:17" s="9" customFormat="1" ht="14.25" customHeight="1">
      <c r="A55" s="1878" t="s">
        <v>104</v>
      </c>
      <c r="B55" s="1879"/>
      <c r="C55" s="295" t="s">
        <v>105</v>
      </c>
      <c r="D55" s="1077" t="s">
        <v>106</v>
      </c>
      <c r="E55" s="118">
        <v>39</v>
      </c>
      <c r="F55" s="117">
        <v>1</v>
      </c>
      <c r="G55" s="1398">
        <f t="shared" si="4"/>
        <v>40</v>
      </c>
      <c r="H55" s="118">
        <v>39</v>
      </c>
      <c r="I55" s="117">
        <v>1</v>
      </c>
      <c r="J55" s="1398">
        <f t="shared" si="1"/>
        <v>40</v>
      </c>
      <c r="K55" s="118">
        <v>80</v>
      </c>
      <c r="L55" s="117">
        <v>0</v>
      </c>
      <c r="M55" s="1398">
        <f t="shared" si="2"/>
        <v>80</v>
      </c>
      <c r="N55" s="1399">
        <f t="shared" si="10"/>
        <v>158</v>
      </c>
      <c r="O55" s="1400">
        <f t="shared" si="10"/>
        <v>2</v>
      </c>
      <c r="P55" s="1401">
        <f t="shared" si="3"/>
        <v>160</v>
      </c>
      <c r="Q55" s="296">
        <v>4</v>
      </c>
    </row>
    <row r="56" spans="1:17" s="9" customFormat="1" ht="14.25" customHeight="1">
      <c r="A56" s="1056"/>
      <c r="B56" s="1057"/>
      <c r="C56" s="295"/>
      <c r="D56" s="1077" t="s">
        <v>355</v>
      </c>
      <c r="E56" s="118">
        <v>40</v>
      </c>
      <c r="F56" s="117">
        <v>0</v>
      </c>
      <c r="G56" s="1398">
        <f t="shared" si="4"/>
        <v>40</v>
      </c>
      <c r="H56" s="118">
        <v>40</v>
      </c>
      <c r="I56" s="117">
        <v>0</v>
      </c>
      <c r="J56" s="1398">
        <f t="shared" si="1"/>
        <v>40</v>
      </c>
      <c r="K56" s="118">
        <v>0</v>
      </c>
      <c r="L56" s="117">
        <v>0</v>
      </c>
      <c r="M56" s="1398">
        <f t="shared" si="2"/>
        <v>0</v>
      </c>
      <c r="N56" s="1399">
        <f t="shared" si="10"/>
        <v>80</v>
      </c>
      <c r="O56" s="1400">
        <f t="shared" si="10"/>
        <v>0</v>
      </c>
      <c r="P56" s="1401">
        <f t="shared" si="3"/>
        <v>80</v>
      </c>
      <c r="Q56" s="296">
        <v>2</v>
      </c>
    </row>
    <row r="57" spans="1:17" s="9" customFormat="1" ht="14.25" customHeight="1">
      <c r="A57" s="1056"/>
      <c r="B57" s="1057"/>
      <c r="C57" s="295"/>
      <c r="D57" s="1077" t="s">
        <v>107</v>
      </c>
      <c r="E57" s="118">
        <v>40</v>
      </c>
      <c r="F57" s="117">
        <v>0</v>
      </c>
      <c r="G57" s="1398">
        <f t="shared" si="4"/>
        <v>40</v>
      </c>
      <c r="H57" s="118">
        <v>40</v>
      </c>
      <c r="I57" s="117">
        <v>0</v>
      </c>
      <c r="J57" s="1398">
        <f t="shared" si="1"/>
        <v>40</v>
      </c>
      <c r="K57" s="118">
        <v>80</v>
      </c>
      <c r="L57" s="117">
        <v>0</v>
      </c>
      <c r="M57" s="1398">
        <f t="shared" si="2"/>
        <v>80</v>
      </c>
      <c r="N57" s="1399">
        <f t="shared" ref="N57:N58" si="30">SUM(E57,H57,K57)</f>
        <v>160</v>
      </c>
      <c r="O57" s="1400">
        <f t="shared" ref="O57:O58" si="31">SUM(F57,I57,L57)</f>
        <v>0</v>
      </c>
      <c r="P57" s="1401">
        <f t="shared" ref="P57:P58" si="32">N57+O57</f>
        <v>160</v>
      </c>
      <c r="Q57" s="296">
        <v>4</v>
      </c>
    </row>
    <row r="58" spans="1:17" s="9" customFormat="1" ht="14.25" customHeight="1">
      <c r="A58" s="1056"/>
      <c r="B58" s="1057"/>
      <c r="C58" s="295"/>
      <c r="D58" s="1077" t="s">
        <v>356</v>
      </c>
      <c r="E58" s="118">
        <v>40</v>
      </c>
      <c r="F58" s="117">
        <v>0</v>
      </c>
      <c r="G58" s="1398">
        <f t="shared" si="4"/>
        <v>40</v>
      </c>
      <c r="H58" s="118">
        <v>38</v>
      </c>
      <c r="I58" s="117">
        <v>2</v>
      </c>
      <c r="J58" s="1398">
        <f t="shared" si="1"/>
        <v>40</v>
      </c>
      <c r="K58" s="118">
        <v>0</v>
      </c>
      <c r="L58" s="117">
        <v>0</v>
      </c>
      <c r="M58" s="1398">
        <f t="shared" si="2"/>
        <v>0</v>
      </c>
      <c r="N58" s="1399">
        <f t="shared" si="30"/>
        <v>78</v>
      </c>
      <c r="O58" s="1400">
        <f t="shared" si="31"/>
        <v>2</v>
      </c>
      <c r="P58" s="1401">
        <f t="shared" si="32"/>
        <v>80</v>
      </c>
      <c r="Q58" s="296">
        <v>2</v>
      </c>
    </row>
    <row r="59" spans="1:17" s="9" customFormat="1" ht="14.25" customHeight="1">
      <c r="A59" s="1866"/>
      <c r="B59" s="1867"/>
      <c r="C59" s="295"/>
      <c r="D59" s="1077" t="s">
        <v>357</v>
      </c>
      <c r="E59" s="118">
        <v>26</v>
      </c>
      <c r="F59" s="117">
        <v>14</v>
      </c>
      <c r="G59" s="1398">
        <f t="shared" si="4"/>
        <v>40</v>
      </c>
      <c r="H59" s="118">
        <v>29</v>
      </c>
      <c r="I59" s="117">
        <v>11</v>
      </c>
      <c r="J59" s="1398">
        <f t="shared" si="1"/>
        <v>40</v>
      </c>
      <c r="K59" s="118">
        <v>33</v>
      </c>
      <c r="L59" s="117">
        <v>7</v>
      </c>
      <c r="M59" s="1398">
        <f t="shared" si="2"/>
        <v>40</v>
      </c>
      <c r="N59" s="1399">
        <f t="shared" si="10"/>
        <v>88</v>
      </c>
      <c r="O59" s="1400">
        <f t="shared" si="10"/>
        <v>32</v>
      </c>
      <c r="P59" s="1401">
        <f t="shared" si="3"/>
        <v>120</v>
      </c>
      <c r="Q59" s="296">
        <v>3</v>
      </c>
    </row>
    <row r="60" spans="1:17" s="9" customFormat="1" ht="14.25" customHeight="1">
      <c r="A60" s="1866"/>
      <c r="B60" s="1867"/>
      <c r="C60" s="295"/>
      <c r="D60" s="1077" t="s">
        <v>358</v>
      </c>
      <c r="E60" s="118">
        <v>33</v>
      </c>
      <c r="F60" s="117">
        <v>7</v>
      </c>
      <c r="G60" s="1398">
        <f t="shared" si="4"/>
        <v>40</v>
      </c>
      <c r="H60" s="118">
        <v>35</v>
      </c>
      <c r="I60" s="117">
        <v>5</v>
      </c>
      <c r="J60" s="1398">
        <f t="shared" si="1"/>
        <v>40</v>
      </c>
      <c r="K60" s="118">
        <v>0</v>
      </c>
      <c r="L60" s="117">
        <v>0</v>
      </c>
      <c r="M60" s="1398">
        <f t="shared" si="2"/>
        <v>0</v>
      </c>
      <c r="N60" s="1399">
        <f t="shared" si="10"/>
        <v>68</v>
      </c>
      <c r="O60" s="1400">
        <f t="shared" si="10"/>
        <v>12</v>
      </c>
      <c r="P60" s="1401">
        <f t="shared" si="3"/>
        <v>80</v>
      </c>
      <c r="Q60" s="296">
        <v>2</v>
      </c>
    </row>
    <row r="61" spans="1:17" s="9" customFormat="1" ht="14.25" customHeight="1">
      <c r="A61" s="1866"/>
      <c r="B61" s="1867"/>
      <c r="C61" s="297"/>
      <c r="D61" s="279" t="s">
        <v>359</v>
      </c>
      <c r="E61" s="120">
        <v>0</v>
      </c>
      <c r="F61" s="119">
        <v>0</v>
      </c>
      <c r="G61" s="1394">
        <f t="shared" si="4"/>
        <v>0</v>
      </c>
      <c r="H61" s="120">
        <v>0</v>
      </c>
      <c r="I61" s="119">
        <v>0</v>
      </c>
      <c r="J61" s="1394">
        <f t="shared" si="1"/>
        <v>0</v>
      </c>
      <c r="K61" s="120">
        <v>38</v>
      </c>
      <c r="L61" s="119">
        <v>2</v>
      </c>
      <c r="M61" s="1394">
        <f t="shared" si="2"/>
        <v>40</v>
      </c>
      <c r="N61" s="1395">
        <f t="shared" si="10"/>
        <v>38</v>
      </c>
      <c r="O61" s="1396">
        <f t="shared" si="10"/>
        <v>2</v>
      </c>
      <c r="P61" s="1397">
        <f t="shared" si="3"/>
        <v>40</v>
      </c>
      <c r="Q61" s="294">
        <v>1</v>
      </c>
    </row>
    <row r="62" spans="1:17" s="9" customFormat="1" ht="14.25" customHeight="1">
      <c r="A62" s="1868"/>
      <c r="B62" s="1869"/>
      <c r="C62" s="1046" t="s">
        <v>11</v>
      </c>
      <c r="D62" s="1049"/>
      <c r="E62" s="1395">
        <f>SUM(E55:E61)</f>
        <v>218</v>
      </c>
      <c r="F62" s="1396">
        <f>SUM(F55:F61)</f>
        <v>22</v>
      </c>
      <c r="G62" s="1394">
        <f t="shared" si="4"/>
        <v>240</v>
      </c>
      <c r="H62" s="1395">
        <f t="shared" ref="H62:I62" si="33">SUM(H55:H61)</f>
        <v>221</v>
      </c>
      <c r="I62" s="1396">
        <f t="shared" si="33"/>
        <v>19</v>
      </c>
      <c r="J62" s="1394">
        <f t="shared" si="1"/>
        <v>240</v>
      </c>
      <c r="K62" s="1395">
        <f t="shared" ref="K62:L62" si="34">SUM(K55:K61)</f>
        <v>231</v>
      </c>
      <c r="L62" s="1396">
        <f t="shared" si="34"/>
        <v>9</v>
      </c>
      <c r="M62" s="1394">
        <f t="shared" si="2"/>
        <v>240</v>
      </c>
      <c r="N62" s="1395">
        <f t="shared" si="10"/>
        <v>670</v>
      </c>
      <c r="O62" s="1396">
        <f t="shared" si="10"/>
        <v>50</v>
      </c>
      <c r="P62" s="1397">
        <f t="shared" si="3"/>
        <v>720</v>
      </c>
      <c r="Q62" s="1409">
        <f>SUM(Q55:Q61)</f>
        <v>18</v>
      </c>
    </row>
    <row r="63" spans="1:17" s="9" customFormat="1" ht="14.25" customHeight="1">
      <c r="A63" s="1878" t="s">
        <v>109</v>
      </c>
      <c r="B63" s="1879"/>
      <c r="C63" s="295" t="s">
        <v>105</v>
      </c>
      <c r="D63" s="1077" t="s">
        <v>106</v>
      </c>
      <c r="E63" s="118">
        <v>39</v>
      </c>
      <c r="F63" s="117">
        <v>1</v>
      </c>
      <c r="G63" s="1398">
        <f t="shared" si="4"/>
        <v>40</v>
      </c>
      <c r="H63" s="118">
        <v>39</v>
      </c>
      <c r="I63" s="117">
        <v>1</v>
      </c>
      <c r="J63" s="1398">
        <f t="shared" si="1"/>
        <v>40</v>
      </c>
      <c r="K63" s="118">
        <v>39</v>
      </c>
      <c r="L63" s="117">
        <v>0</v>
      </c>
      <c r="M63" s="1398">
        <f t="shared" si="2"/>
        <v>39</v>
      </c>
      <c r="N63" s="1399">
        <f t="shared" si="10"/>
        <v>117</v>
      </c>
      <c r="O63" s="1400">
        <f t="shared" si="10"/>
        <v>2</v>
      </c>
      <c r="P63" s="1401">
        <f t="shared" si="3"/>
        <v>119</v>
      </c>
      <c r="Q63" s="296">
        <v>3</v>
      </c>
    </row>
    <row r="64" spans="1:17" s="9" customFormat="1" ht="14.25" customHeight="1">
      <c r="A64" s="1866"/>
      <c r="B64" s="1867"/>
      <c r="C64" s="295"/>
      <c r="D64" s="1077" t="s">
        <v>107</v>
      </c>
      <c r="E64" s="118">
        <v>38</v>
      </c>
      <c r="F64" s="117">
        <v>1</v>
      </c>
      <c r="G64" s="1398">
        <f t="shared" si="4"/>
        <v>39</v>
      </c>
      <c r="H64" s="118">
        <v>38</v>
      </c>
      <c r="I64" s="117">
        <v>2</v>
      </c>
      <c r="J64" s="1398">
        <f t="shared" si="1"/>
        <v>40</v>
      </c>
      <c r="K64" s="118">
        <v>38</v>
      </c>
      <c r="L64" s="117">
        <v>1</v>
      </c>
      <c r="M64" s="1398">
        <f t="shared" si="2"/>
        <v>39</v>
      </c>
      <c r="N64" s="1399">
        <f t="shared" si="10"/>
        <v>114</v>
      </c>
      <c r="O64" s="1400">
        <f t="shared" si="10"/>
        <v>4</v>
      </c>
      <c r="P64" s="1401">
        <f t="shared" si="3"/>
        <v>118</v>
      </c>
      <c r="Q64" s="296">
        <v>3</v>
      </c>
    </row>
    <row r="65" spans="1:17" s="9" customFormat="1" ht="14.25" customHeight="1">
      <c r="A65" s="1866"/>
      <c r="B65" s="1867"/>
      <c r="C65" s="295"/>
      <c r="D65" s="1077" t="s">
        <v>108</v>
      </c>
      <c r="E65" s="118">
        <v>29</v>
      </c>
      <c r="F65" s="117">
        <v>11</v>
      </c>
      <c r="G65" s="1398">
        <f t="shared" si="4"/>
        <v>40</v>
      </c>
      <c r="H65" s="118">
        <v>33</v>
      </c>
      <c r="I65" s="117">
        <v>7</v>
      </c>
      <c r="J65" s="1398">
        <f t="shared" si="1"/>
        <v>40</v>
      </c>
      <c r="K65" s="118">
        <v>30</v>
      </c>
      <c r="L65" s="117">
        <v>10</v>
      </c>
      <c r="M65" s="1398">
        <f t="shared" si="2"/>
        <v>40</v>
      </c>
      <c r="N65" s="1399">
        <f t="shared" si="10"/>
        <v>92</v>
      </c>
      <c r="O65" s="1400">
        <f t="shared" si="10"/>
        <v>28</v>
      </c>
      <c r="P65" s="1401">
        <f t="shared" si="3"/>
        <v>120</v>
      </c>
      <c r="Q65" s="296">
        <v>3</v>
      </c>
    </row>
    <row r="66" spans="1:17" s="9" customFormat="1" ht="14.25" customHeight="1">
      <c r="A66" s="1866"/>
      <c r="B66" s="1867"/>
      <c r="C66" s="297"/>
      <c r="D66" s="279" t="s">
        <v>110</v>
      </c>
      <c r="E66" s="120">
        <v>38</v>
      </c>
      <c r="F66" s="119">
        <v>2</v>
      </c>
      <c r="G66" s="1394">
        <f t="shared" si="4"/>
        <v>40</v>
      </c>
      <c r="H66" s="120">
        <v>29</v>
      </c>
      <c r="I66" s="119">
        <v>7</v>
      </c>
      <c r="J66" s="1394">
        <f t="shared" si="1"/>
        <v>36</v>
      </c>
      <c r="K66" s="120">
        <v>36</v>
      </c>
      <c r="L66" s="119">
        <v>2</v>
      </c>
      <c r="M66" s="1394">
        <f t="shared" si="2"/>
        <v>38</v>
      </c>
      <c r="N66" s="1395">
        <f t="shared" si="10"/>
        <v>103</v>
      </c>
      <c r="O66" s="1396">
        <f t="shared" si="10"/>
        <v>11</v>
      </c>
      <c r="P66" s="1397">
        <f t="shared" si="3"/>
        <v>114</v>
      </c>
      <c r="Q66" s="294">
        <v>3</v>
      </c>
    </row>
    <row r="67" spans="1:17" s="9" customFormat="1" ht="14.25" customHeight="1">
      <c r="A67" s="1868"/>
      <c r="B67" s="1869"/>
      <c r="C67" s="1046" t="s">
        <v>11</v>
      </c>
      <c r="D67" s="1049"/>
      <c r="E67" s="1395">
        <f t="shared" ref="E67:F67" si="35">SUM(E63:E66)</f>
        <v>144</v>
      </c>
      <c r="F67" s="1396">
        <f t="shared" si="35"/>
        <v>15</v>
      </c>
      <c r="G67" s="1394">
        <f t="shared" si="4"/>
        <v>159</v>
      </c>
      <c r="H67" s="1395">
        <f t="shared" ref="H67:I67" si="36">SUM(H63:H66)</f>
        <v>139</v>
      </c>
      <c r="I67" s="1396">
        <f t="shared" si="36"/>
        <v>17</v>
      </c>
      <c r="J67" s="1394">
        <f t="shared" si="1"/>
        <v>156</v>
      </c>
      <c r="K67" s="1395">
        <f t="shared" ref="K67:L67" si="37">SUM(K63:K66)</f>
        <v>143</v>
      </c>
      <c r="L67" s="1396">
        <f t="shared" si="37"/>
        <v>13</v>
      </c>
      <c r="M67" s="1394">
        <f t="shared" si="2"/>
        <v>156</v>
      </c>
      <c r="N67" s="1395">
        <f t="shared" si="10"/>
        <v>426</v>
      </c>
      <c r="O67" s="1396">
        <f t="shared" si="10"/>
        <v>45</v>
      </c>
      <c r="P67" s="1397">
        <f t="shared" si="3"/>
        <v>471</v>
      </c>
      <c r="Q67" s="1409">
        <f>SUM(Q63:Q66)</f>
        <v>12</v>
      </c>
    </row>
    <row r="68" spans="1:17" s="9" customFormat="1" ht="14.25" customHeight="1">
      <c r="A68" s="1878" t="s">
        <v>111</v>
      </c>
      <c r="B68" s="1879"/>
      <c r="C68" s="295" t="s">
        <v>105</v>
      </c>
      <c r="D68" s="1077" t="s">
        <v>106</v>
      </c>
      <c r="E68" s="118">
        <v>74</v>
      </c>
      <c r="F68" s="117">
        <v>2</v>
      </c>
      <c r="G68" s="1398">
        <f t="shared" si="4"/>
        <v>76</v>
      </c>
      <c r="H68" s="118">
        <v>67</v>
      </c>
      <c r="I68" s="117">
        <v>1</v>
      </c>
      <c r="J68" s="1398">
        <f t="shared" si="1"/>
        <v>68</v>
      </c>
      <c r="K68" s="118">
        <v>73</v>
      </c>
      <c r="L68" s="117">
        <v>4</v>
      </c>
      <c r="M68" s="1398">
        <f t="shared" si="2"/>
        <v>77</v>
      </c>
      <c r="N68" s="1399">
        <f t="shared" si="10"/>
        <v>214</v>
      </c>
      <c r="O68" s="1400">
        <f t="shared" si="10"/>
        <v>7</v>
      </c>
      <c r="P68" s="1401">
        <f t="shared" si="3"/>
        <v>221</v>
      </c>
      <c r="Q68" s="296">
        <v>6</v>
      </c>
    </row>
    <row r="69" spans="1:17" s="9" customFormat="1" ht="14.25" customHeight="1">
      <c r="A69" s="1866"/>
      <c r="B69" s="1867"/>
      <c r="C69" s="295"/>
      <c r="D69" s="1077" t="s">
        <v>107</v>
      </c>
      <c r="E69" s="118">
        <v>38</v>
      </c>
      <c r="F69" s="117">
        <v>2</v>
      </c>
      <c r="G69" s="1398">
        <f t="shared" si="4"/>
        <v>40</v>
      </c>
      <c r="H69" s="118">
        <v>37</v>
      </c>
      <c r="I69" s="117">
        <v>1</v>
      </c>
      <c r="J69" s="1398">
        <f t="shared" si="1"/>
        <v>38</v>
      </c>
      <c r="K69" s="118">
        <v>38</v>
      </c>
      <c r="L69" s="117">
        <v>1</v>
      </c>
      <c r="M69" s="1398">
        <f t="shared" si="2"/>
        <v>39</v>
      </c>
      <c r="N69" s="1399">
        <f t="shared" si="10"/>
        <v>113</v>
      </c>
      <c r="O69" s="1400">
        <f t="shared" si="10"/>
        <v>4</v>
      </c>
      <c r="P69" s="1401">
        <f t="shared" si="3"/>
        <v>117</v>
      </c>
      <c r="Q69" s="296">
        <v>3</v>
      </c>
    </row>
    <row r="70" spans="1:17" s="9" customFormat="1" ht="14.25" customHeight="1">
      <c r="A70" s="1866"/>
      <c r="B70" s="1867"/>
      <c r="C70" s="295"/>
      <c r="D70" s="1077" t="s">
        <v>108</v>
      </c>
      <c r="E70" s="118">
        <v>32</v>
      </c>
      <c r="F70" s="117">
        <v>7</v>
      </c>
      <c r="G70" s="1398">
        <f t="shared" si="4"/>
        <v>39</v>
      </c>
      <c r="H70" s="118">
        <v>29</v>
      </c>
      <c r="I70" s="117">
        <v>9</v>
      </c>
      <c r="J70" s="1398">
        <f t="shared" si="1"/>
        <v>38</v>
      </c>
      <c r="K70" s="118">
        <v>29</v>
      </c>
      <c r="L70" s="117">
        <v>9</v>
      </c>
      <c r="M70" s="1398">
        <f t="shared" si="2"/>
        <v>38</v>
      </c>
      <c r="N70" s="1399">
        <f t="shared" si="10"/>
        <v>90</v>
      </c>
      <c r="O70" s="1400">
        <f t="shared" si="10"/>
        <v>25</v>
      </c>
      <c r="P70" s="1401">
        <f t="shared" si="3"/>
        <v>115</v>
      </c>
      <c r="Q70" s="296">
        <v>3</v>
      </c>
    </row>
    <row r="71" spans="1:17" s="9" customFormat="1" ht="14.25" customHeight="1">
      <c r="A71" s="1866"/>
      <c r="B71" s="1867"/>
      <c r="C71" s="295"/>
      <c r="D71" s="1077" t="s">
        <v>110</v>
      </c>
      <c r="E71" s="118">
        <v>36</v>
      </c>
      <c r="F71" s="117">
        <v>2</v>
      </c>
      <c r="G71" s="1398">
        <f t="shared" si="4"/>
        <v>38</v>
      </c>
      <c r="H71" s="118">
        <v>33</v>
      </c>
      <c r="I71" s="117">
        <v>4</v>
      </c>
      <c r="J71" s="1398">
        <f t="shared" si="1"/>
        <v>37</v>
      </c>
      <c r="K71" s="118">
        <v>37</v>
      </c>
      <c r="L71" s="117">
        <v>2</v>
      </c>
      <c r="M71" s="1398">
        <f t="shared" si="2"/>
        <v>39</v>
      </c>
      <c r="N71" s="1399">
        <f t="shared" si="10"/>
        <v>106</v>
      </c>
      <c r="O71" s="1400">
        <f t="shared" si="10"/>
        <v>8</v>
      </c>
      <c r="P71" s="1401">
        <f t="shared" si="3"/>
        <v>114</v>
      </c>
      <c r="Q71" s="296">
        <v>3</v>
      </c>
    </row>
    <row r="72" spans="1:17" s="9" customFormat="1" ht="14.25" customHeight="1">
      <c r="A72" s="1866"/>
      <c r="B72" s="1867"/>
      <c r="C72" s="297"/>
      <c r="D72" s="279" t="s">
        <v>112</v>
      </c>
      <c r="E72" s="120">
        <v>39</v>
      </c>
      <c r="F72" s="119">
        <v>1</v>
      </c>
      <c r="G72" s="1394">
        <f t="shared" si="4"/>
        <v>40</v>
      </c>
      <c r="H72" s="120">
        <v>39</v>
      </c>
      <c r="I72" s="119">
        <v>0</v>
      </c>
      <c r="J72" s="1394">
        <f t="shared" si="1"/>
        <v>39</v>
      </c>
      <c r="K72" s="120">
        <v>40</v>
      </c>
      <c r="L72" s="119">
        <v>0</v>
      </c>
      <c r="M72" s="1394">
        <f t="shared" si="2"/>
        <v>40</v>
      </c>
      <c r="N72" s="1395">
        <f t="shared" si="10"/>
        <v>118</v>
      </c>
      <c r="O72" s="1396">
        <f t="shared" si="10"/>
        <v>1</v>
      </c>
      <c r="P72" s="1397">
        <f t="shared" si="3"/>
        <v>119</v>
      </c>
      <c r="Q72" s="294">
        <v>3</v>
      </c>
    </row>
    <row r="73" spans="1:17" s="9" customFormat="1" ht="14.25" customHeight="1" thickBot="1">
      <c r="A73" s="1888"/>
      <c r="B73" s="1889"/>
      <c r="C73" s="287" t="s">
        <v>11</v>
      </c>
      <c r="D73" s="1067"/>
      <c r="E73" s="1425">
        <f>SUM(E68:E72)</f>
        <v>219</v>
      </c>
      <c r="F73" s="1426">
        <f>SUM(F68:F72)</f>
        <v>14</v>
      </c>
      <c r="G73" s="1427">
        <f t="shared" si="4"/>
        <v>233</v>
      </c>
      <c r="H73" s="1425">
        <f t="shared" ref="H73:I73" si="38">SUM(H68:H72)</f>
        <v>205</v>
      </c>
      <c r="I73" s="1426">
        <f t="shared" si="38"/>
        <v>15</v>
      </c>
      <c r="J73" s="1427">
        <f t="shared" si="1"/>
        <v>220</v>
      </c>
      <c r="K73" s="1425">
        <f t="shared" ref="K73:L73" si="39">SUM(K68:K72)</f>
        <v>217</v>
      </c>
      <c r="L73" s="1426">
        <f t="shared" si="39"/>
        <v>16</v>
      </c>
      <c r="M73" s="1427">
        <f t="shared" si="2"/>
        <v>233</v>
      </c>
      <c r="N73" s="1425">
        <f t="shared" si="10"/>
        <v>641</v>
      </c>
      <c r="O73" s="1426">
        <f t="shared" si="10"/>
        <v>45</v>
      </c>
      <c r="P73" s="1428">
        <f t="shared" si="3"/>
        <v>686</v>
      </c>
      <c r="Q73" s="1429">
        <f>SUM(Q68:Q72)</f>
        <v>18</v>
      </c>
    </row>
    <row r="74" spans="1:17" s="9" customFormat="1" ht="14.25" customHeight="1">
      <c r="A74" s="1890" t="s">
        <v>113</v>
      </c>
      <c r="B74" s="1891"/>
      <c r="C74" s="1048" t="s">
        <v>105</v>
      </c>
      <c r="D74" s="1069" t="s">
        <v>106</v>
      </c>
      <c r="E74" s="334">
        <v>40</v>
      </c>
      <c r="F74" s="335">
        <v>0</v>
      </c>
      <c r="G74" s="1430">
        <f t="shared" si="4"/>
        <v>40</v>
      </c>
      <c r="H74" s="334">
        <v>38</v>
      </c>
      <c r="I74" s="335">
        <v>2</v>
      </c>
      <c r="J74" s="1430">
        <f t="shared" si="1"/>
        <v>40</v>
      </c>
      <c r="K74" s="334">
        <v>78</v>
      </c>
      <c r="L74" s="335">
        <v>2</v>
      </c>
      <c r="M74" s="1430">
        <f t="shared" si="2"/>
        <v>80</v>
      </c>
      <c r="N74" s="1431">
        <f t="shared" si="10"/>
        <v>156</v>
      </c>
      <c r="O74" s="1432">
        <f t="shared" si="10"/>
        <v>4</v>
      </c>
      <c r="P74" s="1433">
        <f t="shared" si="3"/>
        <v>160</v>
      </c>
      <c r="Q74" s="336">
        <v>4</v>
      </c>
    </row>
    <row r="75" spans="1:17" s="9" customFormat="1" ht="14.25" customHeight="1">
      <c r="A75" s="1866"/>
      <c r="B75" s="1867"/>
      <c r="C75" s="295"/>
      <c r="D75" s="1077" t="s">
        <v>107</v>
      </c>
      <c r="E75" s="118">
        <v>38</v>
      </c>
      <c r="F75" s="117">
        <v>2</v>
      </c>
      <c r="G75" s="1398">
        <f t="shared" si="4"/>
        <v>40</v>
      </c>
      <c r="H75" s="118">
        <v>40</v>
      </c>
      <c r="I75" s="117">
        <v>0</v>
      </c>
      <c r="J75" s="1398">
        <f t="shared" si="1"/>
        <v>40</v>
      </c>
      <c r="K75" s="118">
        <v>37</v>
      </c>
      <c r="L75" s="117">
        <v>1</v>
      </c>
      <c r="M75" s="1398">
        <f t="shared" si="2"/>
        <v>38</v>
      </c>
      <c r="N75" s="1399">
        <f t="shared" si="10"/>
        <v>115</v>
      </c>
      <c r="O75" s="1400">
        <f t="shared" si="10"/>
        <v>3</v>
      </c>
      <c r="P75" s="1401">
        <f t="shared" si="3"/>
        <v>118</v>
      </c>
      <c r="Q75" s="296">
        <v>3</v>
      </c>
    </row>
    <row r="76" spans="1:17" s="9" customFormat="1" ht="14.25" customHeight="1">
      <c r="A76" s="1866"/>
      <c r="B76" s="1867"/>
      <c r="C76" s="295"/>
      <c r="D76" s="1077" t="s">
        <v>114</v>
      </c>
      <c r="E76" s="118">
        <v>13</v>
      </c>
      <c r="F76" s="117">
        <v>27</v>
      </c>
      <c r="G76" s="1398">
        <f t="shared" si="4"/>
        <v>40</v>
      </c>
      <c r="H76" s="118">
        <v>9</v>
      </c>
      <c r="I76" s="117">
        <v>32</v>
      </c>
      <c r="J76" s="1398">
        <f t="shared" si="1"/>
        <v>41</v>
      </c>
      <c r="K76" s="118">
        <v>11</v>
      </c>
      <c r="L76" s="117">
        <v>23</v>
      </c>
      <c r="M76" s="1398">
        <f t="shared" si="2"/>
        <v>34</v>
      </c>
      <c r="N76" s="1399">
        <f t="shared" si="10"/>
        <v>33</v>
      </c>
      <c r="O76" s="1400">
        <f t="shared" si="10"/>
        <v>82</v>
      </c>
      <c r="P76" s="1401">
        <f t="shared" si="3"/>
        <v>115</v>
      </c>
      <c r="Q76" s="296">
        <v>3</v>
      </c>
    </row>
    <row r="77" spans="1:17" s="9" customFormat="1" ht="14.25" customHeight="1">
      <c r="A77" s="1866"/>
      <c r="B77" s="1867"/>
      <c r="C77" s="297"/>
      <c r="D77" s="279" t="s">
        <v>115</v>
      </c>
      <c r="E77" s="120">
        <v>25</v>
      </c>
      <c r="F77" s="119">
        <v>11</v>
      </c>
      <c r="G77" s="1394">
        <f t="shared" si="4"/>
        <v>36</v>
      </c>
      <c r="H77" s="120">
        <v>19</v>
      </c>
      <c r="I77" s="119">
        <v>13</v>
      </c>
      <c r="J77" s="1394">
        <f t="shared" si="1"/>
        <v>32</v>
      </c>
      <c r="K77" s="120">
        <v>22</v>
      </c>
      <c r="L77" s="119">
        <v>15</v>
      </c>
      <c r="M77" s="1394">
        <f t="shared" si="2"/>
        <v>37</v>
      </c>
      <c r="N77" s="1395">
        <f t="shared" si="10"/>
        <v>66</v>
      </c>
      <c r="O77" s="1396">
        <f t="shared" si="10"/>
        <v>39</v>
      </c>
      <c r="P77" s="1397">
        <f t="shared" si="3"/>
        <v>105</v>
      </c>
      <c r="Q77" s="294">
        <v>3</v>
      </c>
    </row>
    <row r="78" spans="1:17" s="9" customFormat="1" ht="14.25" customHeight="1">
      <c r="A78" s="1868"/>
      <c r="B78" s="1869"/>
      <c r="C78" s="1046" t="s">
        <v>11</v>
      </c>
      <c r="D78" s="1049"/>
      <c r="E78" s="1395">
        <f t="shared" ref="E78:F78" si="40">SUM(E74:E77)</f>
        <v>116</v>
      </c>
      <c r="F78" s="1396">
        <f t="shared" si="40"/>
        <v>40</v>
      </c>
      <c r="G78" s="1394">
        <f t="shared" si="4"/>
        <v>156</v>
      </c>
      <c r="H78" s="1395">
        <f t="shared" ref="H78:I78" si="41">SUM(H74:H77)</f>
        <v>106</v>
      </c>
      <c r="I78" s="1396">
        <f t="shared" si="41"/>
        <v>47</v>
      </c>
      <c r="J78" s="1394">
        <f t="shared" ref="J78:J103" si="42">H78+I78</f>
        <v>153</v>
      </c>
      <c r="K78" s="1395">
        <f t="shared" ref="K78:L78" si="43">SUM(K74:K77)</f>
        <v>148</v>
      </c>
      <c r="L78" s="1396">
        <f t="shared" si="43"/>
        <v>41</v>
      </c>
      <c r="M78" s="1394">
        <f t="shared" ref="M78:M103" si="44">K78+L78</f>
        <v>189</v>
      </c>
      <c r="N78" s="1395">
        <f t="shared" si="10"/>
        <v>370</v>
      </c>
      <c r="O78" s="1396">
        <f t="shared" si="10"/>
        <v>128</v>
      </c>
      <c r="P78" s="1397">
        <f t="shared" ref="P78:P103" si="45">N78+O78</f>
        <v>498</v>
      </c>
      <c r="Q78" s="1409">
        <f>SUM(Q74:Q77)</f>
        <v>13</v>
      </c>
    </row>
    <row r="79" spans="1:17" s="9" customFormat="1" ht="14.25" customHeight="1">
      <c r="A79" s="1878" t="s">
        <v>116</v>
      </c>
      <c r="B79" s="1879"/>
      <c r="C79" s="295" t="s">
        <v>53</v>
      </c>
      <c r="D79" s="1077" t="s">
        <v>53</v>
      </c>
      <c r="E79" s="1901">
        <v>85</v>
      </c>
      <c r="F79" s="1899">
        <v>115</v>
      </c>
      <c r="G79" s="1897">
        <f t="shared" ref="G79:G103" si="46">E79+F79</f>
        <v>200</v>
      </c>
      <c r="H79" s="118">
        <v>65</v>
      </c>
      <c r="I79" s="117">
        <v>94</v>
      </c>
      <c r="J79" s="1398">
        <f t="shared" si="42"/>
        <v>159</v>
      </c>
      <c r="K79" s="118">
        <v>64</v>
      </c>
      <c r="L79" s="117">
        <v>92</v>
      </c>
      <c r="M79" s="1398">
        <f t="shared" si="44"/>
        <v>156</v>
      </c>
      <c r="N79" s="1399">
        <f t="shared" si="10"/>
        <v>214</v>
      </c>
      <c r="O79" s="1400">
        <f t="shared" si="10"/>
        <v>301</v>
      </c>
      <c r="P79" s="1401">
        <f t="shared" si="45"/>
        <v>515</v>
      </c>
      <c r="Q79" s="296">
        <v>13</v>
      </c>
    </row>
    <row r="80" spans="1:17" s="9" customFormat="1" ht="14.25" customHeight="1">
      <c r="A80" s="1056"/>
      <c r="B80" s="1057"/>
      <c r="C80" s="295"/>
      <c r="D80" s="1058" t="s">
        <v>342</v>
      </c>
      <c r="E80" s="1906"/>
      <c r="F80" s="1907"/>
      <c r="G80" s="1908"/>
      <c r="H80" s="118">
        <v>15</v>
      </c>
      <c r="I80" s="117">
        <v>25</v>
      </c>
      <c r="J80" s="1398">
        <f t="shared" si="42"/>
        <v>40</v>
      </c>
      <c r="K80" s="118">
        <v>7</v>
      </c>
      <c r="L80" s="117">
        <v>33</v>
      </c>
      <c r="M80" s="1398">
        <f t="shared" si="44"/>
        <v>40</v>
      </c>
      <c r="N80" s="1399">
        <f t="shared" si="10"/>
        <v>22</v>
      </c>
      <c r="O80" s="1400">
        <f t="shared" si="10"/>
        <v>58</v>
      </c>
      <c r="P80" s="1401">
        <f t="shared" si="45"/>
        <v>80</v>
      </c>
      <c r="Q80" s="296">
        <v>2</v>
      </c>
    </row>
    <row r="81" spans="1:17" s="9" customFormat="1" ht="14.25" customHeight="1">
      <c r="A81" s="1866"/>
      <c r="B81" s="1867"/>
      <c r="C81" s="297"/>
      <c r="D81" s="279" t="s">
        <v>117</v>
      </c>
      <c r="E81" s="120">
        <v>24</v>
      </c>
      <c r="F81" s="119">
        <v>16</v>
      </c>
      <c r="G81" s="1394">
        <f t="shared" si="46"/>
        <v>40</v>
      </c>
      <c r="H81" s="120">
        <v>19</v>
      </c>
      <c r="I81" s="119">
        <v>20</v>
      </c>
      <c r="J81" s="1394">
        <f t="shared" si="42"/>
        <v>39</v>
      </c>
      <c r="K81" s="120">
        <v>18</v>
      </c>
      <c r="L81" s="119">
        <v>22</v>
      </c>
      <c r="M81" s="1394">
        <f t="shared" si="44"/>
        <v>40</v>
      </c>
      <c r="N81" s="1395">
        <f t="shared" si="10"/>
        <v>61</v>
      </c>
      <c r="O81" s="1396">
        <f t="shared" si="10"/>
        <v>58</v>
      </c>
      <c r="P81" s="1397">
        <f t="shared" si="45"/>
        <v>119</v>
      </c>
      <c r="Q81" s="294">
        <v>3</v>
      </c>
    </row>
    <row r="82" spans="1:17" s="9" customFormat="1" ht="14.25" customHeight="1">
      <c r="A82" s="1868"/>
      <c r="B82" s="1869"/>
      <c r="C82" s="1046" t="s">
        <v>11</v>
      </c>
      <c r="D82" s="1049"/>
      <c r="E82" s="1395">
        <f t="shared" ref="E82:F82" si="47">SUM(E79:E81)</f>
        <v>109</v>
      </c>
      <c r="F82" s="1396">
        <f t="shared" si="47"/>
        <v>131</v>
      </c>
      <c r="G82" s="1394">
        <f t="shared" si="46"/>
        <v>240</v>
      </c>
      <c r="H82" s="1395">
        <f t="shared" ref="H82:I82" si="48">SUM(H79:H81)</f>
        <v>99</v>
      </c>
      <c r="I82" s="1396">
        <f t="shared" si="48"/>
        <v>139</v>
      </c>
      <c r="J82" s="1394">
        <f t="shared" si="42"/>
        <v>238</v>
      </c>
      <c r="K82" s="1395">
        <f t="shared" ref="K82:L82" si="49">SUM(K79:K81)</f>
        <v>89</v>
      </c>
      <c r="L82" s="1396">
        <f t="shared" si="49"/>
        <v>147</v>
      </c>
      <c r="M82" s="1394">
        <f t="shared" si="44"/>
        <v>236</v>
      </c>
      <c r="N82" s="1395">
        <f t="shared" si="10"/>
        <v>297</v>
      </c>
      <c r="O82" s="1396">
        <f t="shared" si="10"/>
        <v>417</v>
      </c>
      <c r="P82" s="1397">
        <f t="shared" si="45"/>
        <v>714</v>
      </c>
      <c r="Q82" s="1409">
        <f>SUM(Q79:Q81)</f>
        <v>18</v>
      </c>
    </row>
    <row r="83" spans="1:17" s="9" customFormat="1" ht="14.25" customHeight="1">
      <c r="A83" s="1878" t="s">
        <v>118</v>
      </c>
      <c r="B83" s="1879"/>
      <c r="C83" s="316" t="s">
        <v>53</v>
      </c>
      <c r="D83" s="235" t="s">
        <v>53</v>
      </c>
      <c r="E83" s="1901">
        <v>52</v>
      </c>
      <c r="F83" s="1899">
        <v>68</v>
      </c>
      <c r="G83" s="1897">
        <f t="shared" si="46"/>
        <v>120</v>
      </c>
      <c r="H83" s="311">
        <v>54</v>
      </c>
      <c r="I83" s="312">
        <v>57</v>
      </c>
      <c r="J83" s="1415">
        <f t="shared" si="42"/>
        <v>111</v>
      </c>
      <c r="K83" s="311">
        <v>49</v>
      </c>
      <c r="L83" s="312">
        <v>70</v>
      </c>
      <c r="M83" s="1415">
        <f t="shared" si="44"/>
        <v>119</v>
      </c>
      <c r="N83" s="1416">
        <f t="shared" si="10"/>
        <v>155</v>
      </c>
      <c r="O83" s="1417">
        <f t="shared" si="10"/>
        <v>195</v>
      </c>
      <c r="P83" s="1418">
        <f t="shared" si="45"/>
        <v>350</v>
      </c>
      <c r="Q83" s="317">
        <v>9</v>
      </c>
    </row>
    <row r="84" spans="1:17" s="9" customFormat="1" ht="14.25" customHeight="1">
      <c r="A84" s="1866"/>
      <c r="B84" s="1867"/>
      <c r="C84" s="297"/>
      <c r="D84" s="328" t="s">
        <v>119</v>
      </c>
      <c r="E84" s="1902"/>
      <c r="F84" s="1900"/>
      <c r="G84" s="1898"/>
      <c r="H84" s="120">
        <v>12</v>
      </c>
      <c r="I84" s="119">
        <v>28</v>
      </c>
      <c r="J84" s="1394">
        <f t="shared" si="42"/>
        <v>40</v>
      </c>
      <c r="K84" s="120">
        <v>15</v>
      </c>
      <c r="L84" s="119">
        <v>24</v>
      </c>
      <c r="M84" s="1394">
        <f t="shared" si="44"/>
        <v>39</v>
      </c>
      <c r="N84" s="1395">
        <f t="shared" si="10"/>
        <v>27</v>
      </c>
      <c r="O84" s="1396">
        <f t="shared" si="10"/>
        <v>52</v>
      </c>
      <c r="P84" s="1397">
        <f t="shared" si="45"/>
        <v>79</v>
      </c>
      <c r="Q84" s="294">
        <v>2</v>
      </c>
    </row>
    <row r="85" spans="1:17" s="9" customFormat="1" ht="14.25" customHeight="1">
      <c r="A85" s="1868"/>
      <c r="B85" s="1869"/>
      <c r="C85" s="1046" t="s">
        <v>11</v>
      </c>
      <c r="D85" s="1049"/>
      <c r="E85" s="1395">
        <f t="shared" ref="E85:F85" si="50">SUM(E83:E84)</f>
        <v>52</v>
      </c>
      <c r="F85" s="1396">
        <f t="shared" si="50"/>
        <v>68</v>
      </c>
      <c r="G85" s="1394">
        <f t="shared" si="46"/>
        <v>120</v>
      </c>
      <c r="H85" s="1395">
        <f t="shared" ref="H85:I85" si="51">SUM(H83:H84)</f>
        <v>66</v>
      </c>
      <c r="I85" s="1396">
        <f t="shared" si="51"/>
        <v>85</v>
      </c>
      <c r="J85" s="1394">
        <f t="shared" si="42"/>
        <v>151</v>
      </c>
      <c r="K85" s="1395">
        <f t="shared" ref="K85:L85" si="52">SUM(K83:K84)</f>
        <v>64</v>
      </c>
      <c r="L85" s="1396">
        <f t="shared" si="52"/>
        <v>94</v>
      </c>
      <c r="M85" s="1394">
        <f t="shared" si="44"/>
        <v>158</v>
      </c>
      <c r="N85" s="1395">
        <f t="shared" si="10"/>
        <v>182</v>
      </c>
      <c r="O85" s="1396">
        <f t="shared" si="10"/>
        <v>247</v>
      </c>
      <c r="P85" s="1397">
        <f t="shared" si="45"/>
        <v>429</v>
      </c>
      <c r="Q85" s="1409">
        <f>SUM(Q83:Q84)</f>
        <v>11</v>
      </c>
    </row>
    <row r="86" spans="1:17" s="9" customFormat="1" ht="14.25" customHeight="1">
      <c r="A86" s="1878" t="s">
        <v>120</v>
      </c>
      <c r="B86" s="1879"/>
      <c r="C86" s="316" t="s">
        <v>53</v>
      </c>
      <c r="D86" s="235" t="s">
        <v>53</v>
      </c>
      <c r="E86" s="311">
        <v>19</v>
      </c>
      <c r="F86" s="312">
        <v>96</v>
      </c>
      <c r="G86" s="1415">
        <f t="shared" si="46"/>
        <v>115</v>
      </c>
      <c r="H86" s="311">
        <v>6</v>
      </c>
      <c r="I86" s="312">
        <v>74</v>
      </c>
      <c r="J86" s="1415">
        <f t="shared" si="42"/>
        <v>80</v>
      </c>
      <c r="K86" s="311">
        <v>14</v>
      </c>
      <c r="L86" s="312">
        <v>66</v>
      </c>
      <c r="M86" s="1415">
        <f t="shared" si="44"/>
        <v>80</v>
      </c>
      <c r="N86" s="1416">
        <f t="shared" ref="N86:O103" si="53">SUM(E86,H86,K86)</f>
        <v>39</v>
      </c>
      <c r="O86" s="1417">
        <f t="shared" si="53"/>
        <v>236</v>
      </c>
      <c r="P86" s="1418">
        <f t="shared" si="45"/>
        <v>275</v>
      </c>
      <c r="Q86" s="317">
        <v>7</v>
      </c>
    </row>
    <row r="87" spans="1:17" s="9" customFormat="1" ht="14.25" customHeight="1">
      <c r="A87" s="1866"/>
      <c r="B87" s="1867"/>
      <c r="C87" s="1081"/>
      <c r="D87" s="1077" t="s">
        <v>121</v>
      </c>
      <c r="E87" s="118">
        <v>10</v>
      </c>
      <c r="F87" s="117">
        <v>29</v>
      </c>
      <c r="G87" s="1398">
        <f t="shared" si="46"/>
        <v>39</v>
      </c>
      <c r="H87" s="118">
        <v>16</v>
      </c>
      <c r="I87" s="117">
        <v>19</v>
      </c>
      <c r="J87" s="1398">
        <f t="shared" si="42"/>
        <v>35</v>
      </c>
      <c r="K87" s="118">
        <v>20</v>
      </c>
      <c r="L87" s="117">
        <v>19</v>
      </c>
      <c r="M87" s="1398">
        <f t="shared" si="44"/>
        <v>39</v>
      </c>
      <c r="N87" s="1399">
        <f t="shared" si="53"/>
        <v>46</v>
      </c>
      <c r="O87" s="1400">
        <f t="shared" si="53"/>
        <v>67</v>
      </c>
      <c r="P87" s="1401">
        <f t="shared" si="45"/>
        <v>113</v>
      </c>
      <c r="Q87" s="296">
        <v>3</v>
      </c>
    </row>
    <row r="88" spans="1:17" s="9" customFormat="1" ht="14.25" customHeight="1">
      <c r="A88" s="1866"/>
      <c r="B88" s="1867"/>
      <c r="C88" s="297"/>
      <c r="D88" s="279" t="s">
        <v>122</v>
      </c>
      <c r="E88" s="120">
        <v>0</v>
      </c>
      <c r="F88" s="119">
        <v>0</v>
      </c>
      <c r="G88" s="1394">
        <f t="shared" si="46"/>
        <v>0</v>
      </c>
      <c r="H88" s="120">
        <v>10</v>
      </c>
      <c r="I88" s="119">
        <v>30</v>
      </c>
      <c r="J88" s="1394">
        <f t="shared" si="42"/>
        <v>40</v>
      </c>
      <c r="K88" s="120">
        <v>5</v>
      </c>
      <c r="L88" s="119">
        <v>35</v>
      </c>
      <c r="M88" s="1394">
        <f t="shared" si="44"/>
        <v>40</v>
      </c>
      <c r="N88" s="1395">
        <f t="shared" si="53"/>
        <v>15</v>
      </c>
      <c r="O88" s="1396">
        <f t="shared" si="53"/>
        <v>65</v>
      </c>
      <c r="P88" s="1397">
        <f t="shared" si="45"/>
        <v>80</v>
      </c>
      <c r="Q88" s="294">
        <v>2</v>
      </c>
    </row>
    <row r="89" spans="1:17" s="9" customFormat="1" ht="14.25" customHeight="1">
      <c r="A89" s="1868"/>
      <c r="B89" s="1869"/>
      <c r="C89" s="1046" t="s">
        <v>11</v>
      </c>
      <c r="D89" s="1049"/>
      <c r="E89" s="1395">
        <f>SUM(E86:E88)</f>
        <v>29</v>
      </c>
      <c r="F89" s="1396">
        <f>SUM(F86:F88)</f>
        <v>125</v>
      </c>
      <c r="G89" s="1394">
        <f t="shared" si="46"/>
        <v>154</v>
      </c>
      <c r="H89" s="1395">
        <f t="shared" ref="H89:I89" si="54">SUM(H86:H88)</f>
        <v>32</v>
      </c>
      <c r="I89" s="1396">
        <f t="shared" si="54"/>
        <v>123</v>
      </c>
      <c r="J89" s="1394">
        <f t="shared" si="42"/>
        <v>155</v>
      </c>
      <c r="K89" s="1395">
        <f t="shared" ref="K89:L89" si="55">SUM(K86:K88)</f>
        <v>39</v>
      </c>
      <c r="L89" s="1396">
        <f t="shared" si="55"/>
        <v>120</v>
      </c>
      <c r="M89" s="1394">
        <f t="shared" si="44"/>
        <v>159</v>
      </c>
      <c r="N89" s="1395">
        <f t="shared" si="53"/>
        <v>100</v>
      </c>
      <c r="O89" s="1396">
        <f t="shared" si="53"/>
        <v>368</v>
      </c>
      <c r="P89" s="1397">
        <f t="shared" si="45"/>
        <v>468</v>
      </c>
      <c r="Q89" s="1409">
        <f>SUM(Q86:Q88)</f>
        <v>12</v>
      </c>
    </row>
    <row r="90" spans="1:17" s="9" customFormat="1" ht="14.25" customHeight="1">
      <c r="A90" s="1878" t="s">
        <v>16</v>
      </c>
      <c r="B90" s="1879"/>
      <c r="C90" s="316" t="s">
        <v>96</v>
      </c>
      <c r="D90" s="1085" t="s">
        <v>124</v>
      </c>
      <c r="E90" s="311">
        <v>1</v>
      </c>
      <c r="F90" s="312">
        <v>26</v>
      </c>
      <c r="G90" s="1415">
        <f t="shared" si="46"/>
        <v>27</v>
      </c>
      <c r="H90" s="311">
        <v>2</v>
      </c>
      <c r="I90" s="312">
        <v>35</v>
      </c>
      <c r="J90" s="1415">
        <f t="shared" si="42"/>
        <v>37</v>
      </c>
      <c r="K90" s="311">
        <v>1</v>
      </c>
      <c r="L90" s="312">
        <v>31</v>
      </c>
      <c r="M90" s="1415">
        <f t="shared" si="44"/>
        <v>32</v>
      </c>
      <c r="N90" s="1416">
        <f t="shared" si="53"/>
        <v>4</v>
      </c>
      <c r="O90" s="1417">
        <f t="shared" si="53"/>
        <v>92</v>
      </c>
      <c r="P90" s="1418">
        <f t="shared" si="45"/>
        <v>96</v>
      </c>
      <c r="Q90" s="317">
        <v>3</v>
      </c>
    </row>
    <row r="91" spans="1:17" s="9" customFormat="1" ht="14.25" customHeight="1">
      <c r="A91" s="1866"/>
      <c r="B91" s="1867"/>
      <c r="C91" s="1081"/>
      <c r="D91" s="1058" t="s">
        <v>125</v>
      </c>
      <c r="E91" s="118">
        <v>0</v>
      </c>
      <c r="F91" s="117">
        <v>19</v>
      </c>
      <c r="G91" s="1398">
        <f t="shared" si="46"/>
        <v>19</v>
      </c>
      <c r="H91" s="118">
        <v>0</v>
      </c>
      <c r="I91" s="117">
        <v>23</v>
      </c>
      <c r="J91" s="1398">
        <f t="shared" si="42"/>
        <v>23</v>
      </c>
      <c r="K91" s="118">
        <v>1</v>
      </c>
      <c r="L91" s="117">
        <v>32</v>
      </c>
      <c r="M91" s="1398">
        <f t="shared" si="44"/>
        <v>33</v>
      </c>
      <c r="N91" s="1399">
        <f t="shared" si="53"/>
        <v>1</v>
      </c>
      <c r="O91" s="1400">
        <f t="shared" si="53"/>
        <v>74</v>
      </c>
      <c r="P91" s="1401">
        <f t="shared" si="45"/>
        <v>75</v>
      </c>
      <c r="Q91" s="296">
        <v>3</v>
      </c>
    </row>
    <row r="92" spans="1:17" s="9" customFormat="1" ht="14.25" customHeight="1">
      <c r="A92" s="1866"/>
      <c r="B92" s="1867"/>
      <c r="C92" s="1081"/>
      <c r="D92" s="1086" t="s">
        <v>126</v>
      </c>
      <c r="E92" s="118">
        <v>10</v>
      </c>
      <c r="F92" s="117">
        <v>30</v>
      </c>
      <c r="G92" s="1398">
        <f t="shared" si="46"/>
        <v>40</v>
      </c>
      <c r="H92" s="118">
        <v>18</v>
      </c>
      <c r="I92" s="117">
        <v>16</v>
      </c>
      <c r="J92" s="1398">
        <f t="shared" si="42"/>
        <v>34</v>
      </c>
      <c r="K92" s="118">
        <v>11</v>
      </c>
      <c r="L92" s="117">
        <v>29</v>
      </c>
      <c r="M92" s="1398">
        <f t="shared" si="44"/>
        <v>40</v>
      </c>
      <c r="N92" s="1399">
        <f t="shared" si="53"/>
        <v>39</v>
      </c>
      <c r="O92" s="1400">
        <f t="shared" si="53"/>
        <v>75</v>
      </c>
      <c r="P92" s="1401">
        <f t="shared" si="45"/>
        <v>114</v>
      </c>
      <c r="Q92" s="296">
        <v>3</v>
      </c>
    </row>
    <row r="93" spans="1:17" s="9" customFormat="1" ht="14.25" customHeight="1">
      <c r="A93" s="1866"/>
      <c r="B93" s="1867"/>
      <c r="C93" s="297"/>
      <c r="D93" s="310" t="s">
        <v>127</v>
      </c>
      <c r="E93" s="120">
        <v>0</v>
      </c>
      <c r="F93" s="119">
        <v>0</v>
      </c>
      <c r="G93" s="1394">
        <f t="shared" si="46"/>
        <v>0</v>
      </c>
      <c r="H93" s="120">
        <v>2</v>
      </c>
      <c r="I93" s="119">
        <v>28</v>
      </c>
      <c r="J93" s="1394">
        <f t="shared" si="42"/>
        <v>30</v>
      </c>
      <c r="K93" s="120">
        <v>3</v>
      </c>
      <c r="L93" s="119">
        <v>37</v>
      </c>
      <c r="M93" s="1394">
        <f t="shared" si="44"/>
        <v>40</v>
      </c>
      <c r="N93" s="1395">
        <f t="shared" si="53"/>
        <v>5</v>
      </c>
      <c r="O93" s="1396">
        <f t="shared" si="53"/>
        <v>65</v>
      </c>
      <c r="P93" s="1397">
        <f t="shared" si="45"/>
        <v>70</v>
      </c>
      <c r="Q93" s="294">
        <v>2</v>
      </c>
    </row>
    <row r="94" spans="1:17" s="9" customFormat="1" ht="14.25" customHeight="1">
      <c r="A94" s="1868"/>
      <c r="B94" s="1869"/>
      <c r="C94" s="1046" t="s">
        <v>11</v>
      </c>
      <c r="D94" s="1049"/>
      <c r="E94" s="1395">
        <f>SUM(E90:E93)</f>
        <v>11</v>
      </c>
      <c r="F94" s="1396">
        <f>SUM(F90:F93)</f>
        <v>75</v>
      </c>
      <c r="G94" s="1394">
        <f t="shared" si="46"/>
        <v>86</v>
      </c>
      <c r="H94" s="1395">
        <f t="shared" ref="H94:I94" si="56">SUM(H90:H93)</f>
        <v>22</v>
      </c>
      <c r="I94" s="1396">
        <f t="shared" si="56"/>
        <v>102</v>
      </c>
      <c r="J94" s="1394">
        <f t="shared" si="42"/>
        <v>124</v>
      </c>
      <c r="K94" s="1395">
        <f t="shared" ref="K94:L94" si="57">SUM(K90:K93)</f>
        <v>16</v>
      </c>
      <c r="L94" s="1396">
        <f t="shared" si="57"/>
        <v>129</v>
      </c>
      <c r="M94" s="1394">
        <f t="shared" si="44"/>
        <v>145</v>
      </c>
      <c r="N94" s="1395">
        <f t="shared" si="53"/>
        <v>49</v>
      </c>
      <c r="O94" s="1396">
        <f t="shared" si="53"/>
        <v>306</v>
      </c>
      <c r="P94" s="1397">
        <f t="shared" si="45"/>
        <v>355</v>
      </c>
      <c r="Q94" s="1409">
        <f>SUM(Q90:Q93)</f>
        <v>11</v>
      </c>
    </row>
    <row r="95" spans="1:17" s="9" customFormat="1" ht="14.25" customHeight="1">
      <c r="A95" s="1870" t="s">
        <v>128</v>
      </c>
      <c r="B95" s="1871"/>
      <c r="C95" s="161" t="s">
        <v>129</v>
      </c>
      <c r="D95" s="279"/>
      <c r="E95" s="120">
        <v>64</v>
      </c>
      <c r="F95" s="119">
        <v>96</v>
      </c>
      <c r="G95" s="1394">
        <f t="shared" si="46"/>
        <v>160</v>
      </c>
      <c r="H95" s="120">
        <v>61</v>
      </c>
      <c r="I95" s="119">
        <v>98</v>
      </c>
      <c r="J95" s="1394">
        <f t="shared" si="42"/>
        <v>159</v>
      </c>
      <c r="K95" s="120">
        <v>65</v>
      </c>
      <c r="L95" s="119">
        <v>92</v>
      </c>
      <c r="M95" s="1394">
        <f t="shared" si="44"/>
        <v>157</v>
      </c>
      <c r="N95" s="1395">
        <f t="shared" si="53"/>
        <v>190</v>
      </c>
      <c r="O95" s="1396">
        <f t="shared" si="53"/>
        <v>286</v>
      </c>
      <c r="P95" s="1397">
        <f t="shared" si="45"/>
        <v>476</v>
      </c>
      <c r="Q95" s="294">
        <v>12</v>
      </c>
    </row>
    <row r="96" spans="1:17" s="9" customFormat="1" ht="14.25" customHeight="1">
      <c r="A96" s="1870" t="s">
        <v>130</v>
      </c>
      <c r="B96" s="1871"/>
      <c r="C96" s="161" t="s">
        <v>129</v>
      </c>
      <c r="D96" s="279"/>
      <c r="E96" s="120">
        <v>56</v>
      </c>
      <c r="F96" s="119">
        <v>64</v>
      </c>
      <c r="G96" s="1394">
        <f t="shared" si="46"/>
        <v>120</v>
      </c>
      <c r="H96" s="120">
        <v>65</v>
      </c>
      <c r="I96" s="119">
        <v>53</v>
      </c>
      <c r="J96" s="1394">
        <f t="shared" si="42"/>
        <v>118</v>
      </c>
      <c r="K96" s="120">
        <v>74</v>
      </c>
      <c r="L96" s="119">
        <v>44</v>
      </c>
      <c r="M96" s="1394">
        <f t="shared" si="44"/>
        <v>118</v>
      </c>
      <c r="N96" s="1395">
        <f t="shared" si="53"/>
        <v>195</v>
      </c>
      <c r="O96" s="1396">
        <f t="shared" si="53"/>
        <v>161</v>
      </c>
      <c r="P96" s="1397">
        <f t="shared" si="45"/>
        <v>356</v>
      </c>
      <c r="Q96" s="294">
        <v>12</v>
      </c>
    </row>
    <row r="97" spans="1:17" s="9" customFormat="1" ht="14.25" customHeight="1">
      <c r="A97" s="300" t="s">
        <v>131</v>
      </c>
      <c r="B97" s="337" t="s">
        <v>132</v>
      </c>
      <c r="C97" s="295" t="s">
        <v>133</v>
      </c>
      <c r="D97" s="147" t="s">
        <v>134</v>
      </c>
      <c r="E97" s="338">
        <v>39</v>
      </c>
      <c r="F97" s="312">
        <v>1</v>
      </c>
      <c r="G97" s="1415">
        <f t="shared" si="46"/>
        <v>40</v>
      </c>
      <c r="H97" s="311">
        <v>40</v>
      </c>
      <c r="I97" s="312">
        <v>0</v>
      </c>
      <c r="J97" s="1415">
        <f t="shared" si="42"/>
        <v>40</v>
      </c>
      <c r="K97" s="311">
        <v>37</v>
      </c>
      <c r="L97" s="312">
        <v>0</v>
      </c>
      <c r="M97" s="1415">
        <f t="shared" si="44"/>
        <v>37</v>
      </c>
      <c r="N97" s="1416">
        <f t="shared" si="53"/>
        <v>116</v>
      </c>
      <c r="O97" s="1417">
        <f t="shared" si="53"/>
        <v>1</v>
      </c>
      <c r="P97" s="1418">
        <f t="shared" si="45"/>
        <v>117</v>
      </c>
      <c r="Q97" s="317">
        <v>3</v>
      </c>
    </row>
    <row r="98" spans="1:17" s="9" customFormat="1" ht="14.25" customHeight="1">
      <c r="A98" s="1062"/>
      <c r="B98" s="304"/>
      <c r="C98" s="1081"/>
      <c r="D98" s="152" t="s">
        <v>135</v>
      </c>
      <c r="E98" s="236">
        <v>18</v>
      </c>
      <c r="F98" s="117">
        <v>0</v>
      </c>
      <c r="G98" s="1398">
        <f t="shared" si="46"/>
        <v>18</v>
      </c>
      <c r="H98" s="118">
        <v>19</v>
      </c>
      <c r="I98" s="117">
        <v>0</v>
      </c>
      <c r="J98" s="1398">
        <f t="shared" si="42"/>
        <v>19</v>
      </c>
      <c r="K98" s="118">
        <v>20</v>
      </c>
      <c r="L98" s="117">
        <v>0</v>
      </c>
      <c r="M98" s="1398">
        <f t="shared" si="44"/>
        <v>20</v>
      </c>
      <c r="N98" s="1399">
        <f t="shared" si="53"/>
        <v>57</v>
      </c>
      <c r="O98" s="1400">
        <f t="shared" si="53"/>
        <v>0</v>
      </c>
      <c r="P98" s="1401">
        <f t="shared" si="45"/>
        <v>57</v>
      </c>
      <c r="Q98" s="1903">
        <v>3</v>
      </c>
    </row>
    <row r="99" spans="1:17" s="9" customFormat="1" ht="14.25" customHeight="1">
      <c r="A99" s="1062"/>
      <c r="B99" s="304"/>
      <c r="C99" s="1081"/>
      <c r="D99" s="152" t="s">
        <v>136</v>
      </c>
      <c r="E99" s="236">
        <v>18</v>
      </c>
      <c r="F99" s="117">
        <v>2</v>
      </c>
      <c r="G99" s="1412">
        <f t="shared" si="46"/>
        <v>20</v>
      </c>
      <c r="H99" s="116">
        <v>15</v>
      </c>
      <c r="I99" s="117">
        <v>1</v>
      </c>
      <c r="J99" s="1412">
        <f t="shared" si="42"/>
        <v>16</v>
      </c>
      <c r="K99" s="116">
        <v>16</v>
      </c>
      <c r="L99" s="117">
        <v>4</v>
      </c>
      <c r="M99" s="1412">
        <f t="shared" si="44"/>
        <v>20</v>
      </c>
      <c r="N99" s="1413">
        <f t="shared" si="53"/>
        <v>49</v>
      </c>
      <c r="O99" s="1400">
        <f t="shared" si="53"/>
        <v>7</v>
      </c>
      <c r="P99" s="1434">
        <f t="shared" si="45"/>
        <v>56</v>
      </c>
      <c r="Q99" s="1904"/>
    </row>
    <row r="100" spans="1:17" s="9" customFormat="1" ht="14.25" customHeight="1">
      <c r="A100" s="1062"/>
      <c r="B100" s="307"/>
      <c r="C100" s="161"/>
      <c r="D100" s="216" t="s">
        <v>54</v>
      </c>
      <c r="E100" s="1402">
        <f>SUM(E97:E99)</f>
        <v>75</v>
      </c>
      <c r="F100" s="1403">
        <f t="shared" ref="F100:Q100" si="58">SUM(F97:F99)</f>
        <v>3</v>
      </c>
      <c r="G100" s="1404">
        <f t="shared" si="58"/>
        <v>78</v>
      </c>
      <c r="H100" s="1402">
        <f t="shared" si="58"/>
        <v>74</v>
      </c>
      <c r="I100" s="1403">
        <f t="shared" si="58"/>
        <v>1</v>
      </c>
      <c r="J100" s="1404">
        <f t="shared" si="58"/>
        <v>75</v>
      </c>
      <c r="K100" s="1402">
        <f t="shared" si="58"/>
        <v>73</v>
      </c>
      <c r="L100" s="1403">
        <f t="shared" si="58"/>
        <v>4</v>
      </c>
      <c r="M100" s="1404">
        <f t="shared" si="58"/>
        <v>77</v>
      </c>
      <c r="N100" s="1402">
        <f t="shared" si="58"/>
        <v>222</v>
      </c>
      <c r="O100" s="1403">
        <f t="shared" si="58"/>
        <v>8</v>
      </c>
      <c r="P100" s="1405">
        <f t="shared" si="58"/>
        <v>230</v>
      </c>
      <c r="Q100" s="1435">
        <f t="shared" si="58"/>
        <v>6</v>
      </c>
    </row>
    <row r="101" spans="1:17" s="9" customFormat="1" ht="14.25" customHeight="1">
      <c r="A101" s="1062"/>
      <c r="B101" s="307" t="s">
        <v>137</v>
      </c>
      <c r="C101" s="161" t="s">
        <v>138</v>
      </c>
      <c r="D101" s="279"/>
      <c r="E101" s="120">
        <v>14</v>
      </c>
      <c r="F101" s="119">
        <v>35</v>
      </c>
      <c r="G101" s="1394">
        <f t="shared" si="46"/>
        <v>49</v>
      </c>
      <c r="H101" s="120">
        <v>14</v>
      </c>
      <c r="I101" s="119">
        <v>43</v>
      </c>
      <c r="J101" s="1394">
        <f t="shared" si="42"/>
        <v>57</v>
      </c>
      <c r="K101" s="120">
        <v>17</v>
      </c>
      <c r="L101" s="119">
        <v>54</v>
      </c>
      <c r="M101" s="1394">
        <f t="shared" si="44"/>
        <v>71</v>
      </c>
      <c r="N101" s="1395">
        <f t="shared" si="53"/>
        <v>45</v>
      </c>
      <c r="O101" s="1396">
        <f t="shared" si="53"/>
        <v>132</v>
      </c>
      <c r="P101" s="1397">
        <f t="shared" si="45"/>
        <v>177</v>
      </c>
      <c r="Q101" s="294">
        <v>6</v>
      </c>
    </row>
    <row r="102" spans="1:17" s="9" customFormat="1" ht="14.25" customHeight="1">
      <c r="A102" s="1052"/>
      <c r="B102" s="1053"/>
      <c r="C102" s="161" t="s">
        <v>18</v>
      </c>
      <c r="D102" s="279"/>
      <c r="E102" s="1395">
        <f>SUM(E100:E101)</f>
        <v>89</v>
      </c>
      <c r="F102" s="1396">
        <f t="shared" ref="F102:Q102" si="59">SUM(F100:F101)</f>
        <v>38</v>
      </c>
      <c r="G102" s="1394">
        <f t="shared" si="59"/>
        <v>127</v>
      </c>
      <c r="H102" s="1395">
        <f t="shared" si="59"/>
        <v>88</v>
      </c>
      <c r="I102" s="1396">
        <f t="shared" si="59"/>
        <v>44</v>
      </c>
      <c r="J102" s="1394">
        <f t="shared" si="59"/>
        <v>132</v>
      </c>
      <c r="K102" s="1395">
        <f t="shared" si="59"/>
        <v>90</v>
      </c>
      <c r="L102" s="1396">
        <f t="shared" si="59"/>
        <v>58</v>
      </c>
      <c r="M102" s="1394">
        <f t="shared" si="59"/>
        <v>148</v>
      </c>
      <c r="N102" s="1395">
        <f t="shared" si="59"/>
        <v>267</v>
      </c>
      <c r="O102" s="1396">
        <f t="shared" si="59"/>
        <v>140</v>
      </c>
      <c r="P102" s="1397">
        <f t="shared" si="59"/>
        <v>407</v>
      </c>
      <c r="Q102" s="1409">
        <f t="shared" si="59"/>
        <v>12</v>
      </c>
    </row>
    <row r="103" spans="1:17" s="9" customFormat="1" ht="14.25" customHeight="1">
      <c r="A103" s="1870" t="s">
        <v>139</v>
      </c>
      <c r="B103" s="1871"/>
      <c r="C103" s="161" t="s">
        <v>138</v>
      </c>
      <c r="D103" s="279"/>
      <c r="E103" s="237">
        <v>18</v>
      </c>
      <c r="F103" s="119">
        <v>54</v>
      </c>
      <c r="G103" s="1394">
        <f t="shared" si="46"/>
        <v>72</v>
      </c>
      <c r="H103" s="120">
        <v>30</v>
      </c>
      <c r="I103" s="119">
        <v>28</v>
      </c>
      <c r="J103" s="1394">
        <f t="shared" si="42"/>
        <v>58</v>
      </c>
      <c r="K103" s="120">
        <v>30</v>
      </c>
      <c r="L103" s="119">
        <v>38</v>
      </c>
      <c r="M103" s="1394">
        <f t="shared" si="44"/>
        <v>68</v>
      </c>
      <c r="N103" s="1395">
        <f t="shared" si="53"/>
        <v>78</v>
      </c>
      <c r="O103" s="1396">
        <f t="shared" si="53"/>
        <v>120</v>
      </c>
      <c r="P103" s="1397">
        <f t="shared" si="45"/>
        <v>198</v>
      </c>
      <c r="Q103" s="294">
        <v>8</v>
      </c>
    </row>
    <row r="104" spans="1:17" s="9" customFormat="1" ht="20.25" customHeight="1" thickBot="1">
      <c r="A104" s="1766" t="s">
        <v>47</v>
      </c>
      <c r="B104" s="1881"/>
      <c r="C104" s="1881"/>
      <c r="D104" s="1767"/>
      <c r="E104" s="1425">
        <f>SUM(E6,E7,E10,E13,E14,E15,E16,E17,E18,E23,E24,E25,E26,E27,E32,E33,E38,E46,E50,E54,E62,E67,E73,E78,E82,E85,E89,E94,E95,E96,E102,E103)</f>
        <v>2776</v>
      </c>
      <c r="F104" s="1426">
        <f t="shared" ref="F104:Q104" si="60">SUM(F6,F7,F10,F13,F14,F15,F16,F17,F18,F23,F24,F25,F26,F27,F32,F33,F38,F46,F50,F54,F62,F67,F73,F78,F82,F85,F89,F94,F95,F96,F102,F103)</f>
        <v>2576</v>
      </c>
      <c r="G104" s="1427">
        <f t="shared" si="60"/>
        <v>5352</v>
      </c>
      <c r="H104" s="1425">
        <f t="shared" si="60"/>
        <v>2853</v>
      </c>
      <c r="I104" s="1426">
        <f t="shared" si="60"/>
        <v>2598</v>
      </c>
      <c r="J104" s="1427">
        <f t="shared" si="60"/>
        <v>5451</v>
      </c>
      <c r="K104" s="1425">
        <f t="shared" si="60"/>
        <v>2918</v>
      </c>
      <c r="L104" s="1426">
        <f t="shared" si="60"/>
        <v>2654</v>
      </c>
      <c r="M104" s="1427">
        <f t="shared" si="60"/>
        <v>5572</v>
      </c>
      <c r="N104" s="1425">
        <f t="shared" si="60"/>
        <v>8547</v>
      </c>
      <c r="O104" s="1426">
        <f t="shared" si="60"/>
        <v>7828</v>
      </c>
      <c r="P104" s="1428">
        <f>SUM(P6,P7,P10,P13,P14,P15,P16,P17,P18,P23,P24,P25,P26,P27,P32,P33,P38,P46,P50,P54,P62,P67,P73,P78,P82,P85,P89,P94,P95,P96,P102,P103)</f>
        <v>16375</v>
      </c>
      <c r="Q104" s="1429">
        <f t="shared" si="60"/>
        <v>447</v>
      </c>
    </row>
    <row r="105" spans="1:17" s="9" customFormat="1" ht="12.75" customHeight="1">
      <c r="A105" s="339"/>
      <c r="B105" s="339"/>
      <c r="C105" s="340"/>
      <c r="D105" s="340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2"/>
    </row>
    <row r="106" spans="1:17" s="9" customFormat="1" ht="21" customHeight="1" thickBot="1">
      <c r="A106" s="4" t="s">
        <v>140</v>
      </c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41"/>
      <c r="Q106" s="342"/>
    </row>
    <row r="107" spans="1:17" s="9" customFormat="1" ht="14.25" customHeight="1">
      <c r="A107" s="188"/>
      <c r="B107" s="289"/>
      <c r="C107" s="1882" t="s">
        <v>64</v>
      </c>
      <c r="D107" s="1883"/>
      <c r="E107" s="23" t="s">
        <v>141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341"/>
    </row>
    <row r="108" spans="1:17" s="9" customFormat="1" ht="14.25" customHeight="1">
      <c r="A108" s="343"/>
      <c r="B108" s="3"/>
      <c r="C108" s="1884"/>
      <c r="D108" s="1885"/>
      <c r="E108" s="233" t="s">
        <v>66</v>
      </c>
      <c r="F108" s="233"/>
      <c r="G108" s="234"/>
      <c r="H108" s="1863" t="s">
        <v>67</v>
      </c>
      <c r="I108" s="1864"/>
      <c r="J108" s="1865"/>
      <c r="K108" s="1863" t="s">
        <v>68</v>
      </c>
      <c r="L108" s="1864"/>
      <c r="M108" s="1865"/>
      <c r="N108" s="32" t="s">
        <v>142</v>
      </c>
      <c r="O108" s="32"/>
      <c r="P108" s="344"/>
      <c r="Q108" s="341"/>
    </row>
    <row r="109" spans="1:17" s="9" customFormat="1" ht="14.25" customHeight="1">
      <c r="A109" s="345"/>
      <c r="B109" s="346"/>
      <c r="C109" s="1886"/>
      <c r="D109" s="1887"/>
      <c r="E109" s="160" t="s">
        <v>9</v>
      </c>
      <c r="F109" s="347" t="s">
        <v>10</v>
      </c>
      <c r="G109" s="160" t="s">
        <v>11</v>
      </c>
      <c r="H109" s="206" t="s">
        <v>9</v>
      </c>
      <c r="I109" s="347" t="s">
        <v>10</v>
      </c>
      <c r="J109" s="160" t="s">
        <v>11</v>
      </c>
      <c r="K109" s="206" t="s">
        <v>9</v>
      </c>
      <c r="L109" s="347" t="s">
        <v>10</v>
      </c>
      <c r="M109" s="160" t="s">
        <v>11</v>
      </c>
      <c r="N109" s="348" t="s">
        <v>9</v>
      </c>
      <c r="O109" s="347" t="s">
        <v>10</v>
      </c>
      <c r="P109" s="279" t="s">
        <v>11</v>
      </c>
      <c r="Q109" s="341"/>
    </row>
    <row r="110" spans="1:17" s="9" customFormat="1" ht="14.25" customHeight="1">
      <c r="A110" s="1075"/>
      <c r="B110" s="349"/>
      <c r="C110" s="1874" t="s">
        <v>52</v>
      </c>
      <c r="D110" s="1875"/>
      <c r="E110" s="322">
        <f>SUM(E6:E8,E11,E14:E19,E24:E28,E33)</f>
        <v>1290</v>
      </c>
      <c r="F110" s="457">
        <f>SUM(F6:F8,F11,F14:F19,F24:F28,F33)</f>
        <v>1386</v>
      </c>
      <c r="G110" s="458">
        <f>E110+F110</f>
        <v>2676</v>
      </c>
      <c r="H110" s="350">
        <f>SUM(H6:H8,H11,H14:H19,H24:H28,H33,)</f>
        <v>1366</v>
      </c>
      <c r="I110" s="323">
        <f>SUM(I6:I8,I11,I14:I19,I24:I28,I33,)</f>
        <v>1386</v>
      </c>
      <c r="J110" s="324">
        <f>H110+I110</f>
        <v>2752</v>
      </c>
      <c r="K110" s="350">
        <f>SUM(K6:K8,K11,K14:K19,K24:K28,K33,)</f>
        <v>1359</v>
      </c>
      <c r="L110" s="323">
        <f>SUM(L6:L8,L11,L14:L19,L24:L28,L33,)</f>
        <v>1394</v>
      </c>
      <c r="M110" s="324">
        <f>K110+L110</f>
        <v>2753</v>
      </c>
      <c r="N110" s="351">
        <f>SUM(E110,H110,K110)</f>
        <v>4015</v>
      </c>
      <c r="O110" s="352">
        <f>SUM(F110,I110,L110)</f>
        <v>4166</v>
      </c>
      <c r="P110" s="353">
        <f>N110+O110</f>
        <v>8181</v>
      </c>
      <c r="Q110" s="341"/>
    </row>
    <row r="111" spans="1:17" s="9" customFormat="1" ht="14.25" customHeight="1">
      <c r="A111" s="1075"/>
      <c r="B111" s="1076"/>
      <c r="C111" s="1876" t="s">
        <v>76</v>
      </c>
      <c r="D111" s="1877"/>
      <c r="E111" s="351">
        <f>SUM(E12)</f>
        <v>70</v>
      </c>
      <c r="F111" s="352">
        <f>SUM(F12)</f>
        <v>50</v>
      </c>
      <c r="G111" s="354">
        <f t="shared" ref="G111:G117" si="61">E111+F111</f>
        <v>120</v>
      </c>
      <c r="H111" s="355">
        <f>SUM(H12)</f>
        <v>80</v>
      </c>
      <c r="I111" s="352">
        <f>SUM(I12)</f>
        <v>37</v>
      </c>
      <c r="J111" s="354">
        <f t="shared" ref="J111:J117" si="62">H111+I111</f>
        <v>117</v>
      </c>
      <c r="K111" s="355">
        <f>SUM(K12)</f>
        <v>73</v>
      </c>
      <c r="L111" s="352">
        <f>SUM(L12)</f>
        <v>46</v>
      </c>
      <c r="M111" s="354">
        <f t="shared" ref="M111:M117" si="63">K111+L111</f>
        <v>119</v>
      </c>
      <c r="N111" s="351">
        <f t="shared" ref="N111:N117" si="64">SUM(E111,H111,K111)</f>
        <v>223</v>
      </c>
      <c r="O111" s="352">
        <f t="shared" ref="O111:O117" si="65">SUM(F111,I111,L111)</f>
        <v>133</v>
      </c>
      <c r="P111" s="353">
        <f>N111+O111</f>
        <v>356</v>
      </c>
      <c r="Q111" s="341"/>
    </row>
    <row r="112" spans="1:17" s="9" customFormat="1" ht="14.25" customHeight="1">
      <c r="A112" s="1880" t="s">
        <v>143</v>
      </c>
      <c r="B112" s="1775"/>
      <c r="C112" s="1876" t="s">
        <v>144</v>
      </c>
      <c r="D112" s="1877"/>
      <c r="E112" s="351">
        <f>SUM(E9)</f>
        <v>3</v>
      </c>
      <c r="F112" s="352">
        <f>SUM(F9)</f>
        <v>37</v>
      </c>
      <c r="G112" s="354">
        <f t="shared" si="61"/>
        <v>40</v>
      </c>
      <c r="H112" s="355">
        <f>SUM(H9)</f>
        <v>6</v>
      </c>
      <c r="I112" s="352">
        <f>SUM(I9)</f>
        <v>27</v>
      </c>
      <c r="J112" s="354">
        <f t="shared" si="62"/>
        <v>33</v>
      </c>
      <c r="K112" s="355">
        <f>SUM(K9)</f>
        <v>2</v>
      </c>
      <c r="L112" s="352">
        <f>SUM(L9)</f>
        <v>28</v>
      </c>
      <c r="M112" s="354">
        <f t="shared" si="63"/>
        <v>30</v>
      </c>
      <c r="N112" s="351">
        <f t="shared" si="64"/>
        <v>11</v>
      </c>
      <c r="O112" s="352">
        <f t="shared" si="65"/>
        <v>92</v>
      </c>
      <c r="P112" s="353">
        <f>N112+O112</f>
        <v>103</v>
      </c>
      <c r="Q112" s="341"/>
    </row>
    <row r="113" spans="1:18" s="9" customFormat="1" ht="14.25" customHeight="1">
      <c r="A113" s="1880"/>
      <c r="B113" s="1775"/>
      <c r="C113" s="1876" t="s">
        <v>93</v>
      </c>
      <c r="D113" s="1877"/>
      <c r="E113" s="351">
        <f t="shared" ref="E113:P113" si="66">SUM(E34:E35,E39:E41,E47:E49,E51:E53)</f>
        <v>192</v>
      </c>
      <c r="F113" s="352">
        <f t="shared" si="66"/>
        <v>187</v>
      </c>
      <c r="G113" s="354">
        <f t="shared" si="66"/>
        <v>379</v>
      </c>
      <c r="H113" s="355">
        <f t="shared" si="66"/>
        <v>172</v>
      </c>
      <c r="I113" s="352">
        <f t="shared" si="66"/>
        <v>209</v>
      </c>
      <c r="J113" s="354">
        <f t="shared" si="66"/>
        <v>381</v>
      </c>
      <c r="K113" s="355">
        <f t="shared" si="66"/>
        <v>201</v>
      </c>
      <c r="L113" s="352">
        <f t="shared" si="66"/>
        <v>184</v>
      </c>
      <c r="M113" s="354">
        <f t="shared" si="66"/>
        <v>385</v>
      </c>
      <c r="N113" s="351">
        <f t="shared" si="66"/>
        <v>565</v>
      </c>
      <c r="O113" s="352">
        <f t="shared" si="66"/>
        <v>580</v>
      </c>
      <c r="P113" s="353">
        <f t="shared" si="66"/>
        <v>1145</v>
      </c>
      <c r="Q113" s="341"/>
    </row>
    <row r="114" spans="1:18" s="9" customFormat="1" ht="14.25" customHeight="1">
      <c r="A114" s="1880" t="s">
        <v>145</v>
      </c>
      <c r="B114" s="1775"/>
      <c r="C114" s="1876" t="s">
        <v>105</v>
      </c>
      <c r="D114" s="1877"/>
      <c r="E114" s="351">
        <f>SUM(E55:E61,E63:E66,E68:E72,E74:E77,E97:E99)</f>
        <v>772</v>
      </c>
      <c r="F114" s="352">
        <f>SUM(F55:F61,F63:F66,F68:F72,F74:F77,F97:F99)</f>
        <v>94</v>
      </c>
      <c r="G114" s="354">
        <f t="shared" si="61"/>
        <v>866</v>
      </c>
      <c r="H114" s="355">
        <f>SUM(H55:H61,H63:H66,H68:H72,H74:H77,H97:H99)</f>
        <v>745</v>
      </c>
      <c r="I114" s="352">
        <f>SUM(I55:I61,I63:I66,I68:I72,I74:I77,I97:I99)</f>
        <v>99</v>
      </c>
      <c r="J114" s="354">
        <f t="shared" si="62"/>
        <v>844</v>
      </c>
      <c r="K114" s="355">
        <f>SUM(K55:K61,K63:K66,K68:K72,K74:K77,K97:K99)</f>
        <v>812</v>
      </c>
      <c r="L114" s="352">
        <f>SUM(L55:L61,L63:L66,L68:L72,L74:L77,L97:L99)</f>
        <v>83</v>
      </c>
      <c r="M114" s="354">
        <f t="shared" si="63"/>
        <v>895</v>
      </c>
      <c r="N114" s="351">
        <f t="shared" si="64"/>
        <v>2329</v>
      </c>
      <c r="O114" s="352">
        <f t="shared" si="65"/>
        <v>276</v>
      </c>
      <c r="P114" s="353">
        <f t="shared" ref="P114:P117" si="67">N114+O114</f>
        <v>2605</v>
      </c>
      <c r="Q114" s="341"/>
    </row>
    <row r="115" spans="1:18" s="9" customFormat="1" ht="14.25" customHeight="1">
      <c r="A115" s="1880"/>
      <c r="B115" s="1775"/>
      <c r="C115" s="1876" t="s">
        <v>53</v>
      </c>
      <c r="D115" s="1877"/>
      <c r="E115" s="351">
        <f>SUM(E20,E29:E30,E43:E44,E79:E81,E83:E84,E86:E88)</f>
        <v>270</v>
      </c>
      <c r="F115" s="352">
        <f t="shared" ref="F115:P115" si="68">SUM(F20,F29:F30,F43:F44,F79:F81,F83:F84,F86:F88)</f>
        <v>434</v>
      </c>
      <c r="G115" s="354">
        <f t="shared" si="68"/>
        <v>704</v>
      </c>
      <c r="H115" s="355">
        <f t="shared" si="68"/>
        <v>278</v>
      </c>
      <c r="I115" s="352">
        <f t="shared" si="68"/>
        <v>454</v>
      </c>
      <c r="J115" s="354">
        <f t="shared" si="68"/>
        <v>732</v>
      </c>
      <c r="K115" s="355">
        <f t="shared" si="68"/>
        <v>257</v>
      </c>
      <c r="L115" s="352">
        <f t="shared" si="68"/>
        <v>494</v>
      </c>
      <c r="M115" s="354">
        <f t="shared" si="68"/>
        <v>751</v>
      </c>
      <c r="N115" s="351">
        <f t="shared" si="68"/>
        <v>805</v>
      </c>
      <c r="O115" s="352">
        <f t="shared" si="68"/>
        <v>1382</v>
      </c>
      <c r="P115" s="353">
        <f t="shared" si="68"/>
        <v>2187</v>
      </c>
      <c r="Q115" s="341"/>
    </row>
    <row r="116" spans="1:18" s="9" customFormat="1" ht="14.25" customHeight="1">
      <c r="A116" s="1075"/>
      <c r="B116" s="1076"/>
      <c r="C116" s="1876" t="s">
        <v>96</v>
      </c>
      <c r="D116" s="1877"/>
      <c r="E116" s="351">
        <f>SUM(E21,E37,E90:E93)</f>
        <v>27</v>
      </c>
      <c r="F116" s="352">
        <f>SUM(F21,F37,F90:F93)</f>
        <v>139</v>
      </c>
      <c r="G116" s="354">
        <f t="shared" si="61"/>
        <v>166</v>
      </c>
      <c r="H116" s="355">
        <f>SUM(H21,H37,H90:H93)</f>
        <v>36</v>
      </c>
      <c r="I116" s="352">
        <f>SUM(I21,I37,I90:I93)</f>
        <v>164</v>
      </c>
      <c r="J116" s="354">
        <f t="shared" si="62"/>
        <v>200</v>
      </c>
      <c r="K116" s="355">
        <f>SUM(K21,K37,K90:K93)</f>
        <v>28</v>
      </c>
      <c r="L116" s="352">
        <f>SUM(L21,L37,L90:L93)</f>
        <v>197</v>
      </c>
      <c r="M116" s="354">
        <f t="shared" si="63"/>
        <v>225</v>
      </c>
      <c r="N116" s="351">
        <f t="shared" si="64"/>
        <v>91</v>
      </c>
      <c r="O116" s="352">
        <f t="shared" si="65"/>
        <v>500</v>
      </c>
      <c r="P116" s="353">
        <f t="shared" si="67"/>
        <v>591</v>
      </c>
      <c r="Q116" s="341"/>
    </row>
    <row r="117" spans="1:18" s="9" customFormat="1" ht="14.25" customHeight="1" thickBot="1">
      <c r="A117" s="372"/>
      <c r="B117" s="122"/>
      <c r="C117" s="1872" t="s">
        <v>146</v>
      </c>
      <c r="D117" s="1873"/>
      <c r="E117" s="330">
        <f>SUM(E95:E96,E101,E103)</f>
        <v>152</v>
      </c>
      <c r="F117" s="331">
        <f>SUM(F95:F96,F101,F103)</f>
        <v>249</v>
      </c>
      <c r="G117" s="332">
        <f t="shared" si="61"/>
        <v>401</v>
      </c>
      <c r="H117" s="356">
        <f>SUM(H95:H96,H101,H103)</f>
        <v>170</v>
      </c>
      <c r="I117" s="331">
        <f>SUM(I95:I96,I101,I103)</f>
        <v>222</v>
      </c>
      <c r="J117" s="332">
        <f t="shared" si="62"/>
        <v>392</v>
      </c>
      <c r="K117" s="356">
        <f>SUM(K95:K96,K101,K103)</f>
        <v>186</v>
      </c>
      <c r="L117" s="331">
        <f>SUM(L95:L96,L101,L103)</f>
        <v>228</v>
      </c>
      <c r="M117" s="332">
        <f t="shared" si="63"/>
        <v>414</v>
      </c>
      <c r="N117" s="330">
        <f t="shared" si="64"/>
        <v>508</v>
      </c>
      <c r="O117" s="331">
        <f t="shared" si="65"/>
        <v>699</v>
      </c>
      <c r="P117" s="333">
        <f t="shared" si="67"/>
        <v>1207</v>
      </c>
      <c r="Q117" s="6"/>
    </row>
    <row r="118" spans="1:18" s="9" customFormat="1" ht="15" customHeight="1">
      <c r="A118" s="339"/>
      <c r="B118" s="339"/>
      <c r="C118" s="340"/>
      <c r="D118" s="340"/>
      <c r="E118" s="357"/>
      <c r="F118" s="357"/>
      <c r="P118" s="357"/>
    </row>
    <row r="119" spans="1:18" s="9" customFormat="1" ht="15" customHeight="1">
      <c r="A119" s="339"/>
      <c r="B119" s="339"/>
      <c r="C119" s="340"/>
      <c r="D119" s="340"/>
    </row>
    <row r="120" spans="1:18" s="9" customFormat="1" ht="15" customHeight="1">
      <c r="A120" s="339"/>
      <c r="B120" s="339"/>
      <c r="C120" s="340"/>
      <c r="D120" s="340"/>
    </row>
    <row r="121" spans="1:18" s="9" customFormat="1" ht="15" customHeight="1">
      <c r="A121" s="339"/>
      <c r="B121" s="339"/>
      <c r="C121" s="340"/>
      <c r="D121" s="340"/>
      <c r="R121" s="358"/>
    </row>
    <row r="122" spans="1:18" s="9" customFormat="1" ht="15" customHeight="1">
      <c r="A122" s="339"/>
      <c r="B122" s="339"/>
      <c r="C122" s="340"/>
      <c r="D122" s="340"/>
      <c r="R122" s="358"/>
    </row>
    <row r="123" spans="1:18" s="9" customFormat="1" ht="15" customHeight="1">
      <c r="A123" s="339"/>
      <c r="B123" s="339"/>
      <c r="C123" s="340"/>
      <c r="D123" s="340"/>
      <c r="R123" s="358"/>
    </row>
    <row r="124" spans="1:18" s="9" customFormat="1" ht="15" customHeight="1">
      <c r="A124" s="339"/>
      <c r="B124" s="339"/>
      <c r="C124" s="340"/>
      <c r="D124" s="340"/>
      <c r="R124" s="358"/>
    </row>
    <row r="125" spans="1:18" s="9" customFormat="1" ht="15" customHeight="1">
      <c r="A125" s="339"/>
      <c r="B125" s="339"/>
      <c r="C125" s="340"/>
      <c r="D125" s="340"/>
      <c r="R125" s="358"/>
    </row>
    <row r="126" spans="1:18" s="9" customFormat="1" ht="15" customHeight="1">
      <c r="A126" s="339"/>
      <c r="B126" s="339"/>
      <c r="C126" s="340"/>
      <c r="D126" s="340"/>
      <c r="R126" s="358"/>
    </row>
    <row r="127" spans="1:18" s="9" customFormat="1" ht="15" customHeight="1">
      <c r="A127" s="339"/>
      <c r="B127" s="339"/>
      <c r="C127" s="340"/>
      <c r="D127" s="340"/>
      <c r="R127" s="358"/>
    </row>
    <row r="128" spans="1:18" s="9" customFormat="1" ht="15" customHeight="1">
      <c r="A128" s="339"/>
      <c r="B128" s="339"/>
      <c r="C128" s="340"/>
      <c r="D128" s="340"/>
      <c r="R128" s="358"/>
    </row>
    <row r="129" spans="1:18" s="9" customFormat="1" ht="15" customHeight="1">
      <c r="A129" s="339"/>
      <c r="B129" s="339"/>
      <c r="C129" s="340"/>
      <c r="D129" s="340"/>
      <c r="R129" s="358"/>
    </row>
    <row r="130" spans="1:18" s="9" customFormat="1" ht="15" customHeight="1">
      <c r="A130" s="339"/>
      <c r="B130" s="339"/>
      <c r="C130" s="340"/>
      <c r="D130" s="340"/>
    </row>
    <row r="131" spans="1:18" s="9" customFormat="1" ht="15" customHeight="1">
      <c r="A131" s="339"/>
      <c r="B131" s="339"/>
      <c r="C131" s="340"/>
      <c r="D131" s="340"/>
    </row>
    <row r="132" spans="1:18" s="9" customFormat="1" ht="15" customHeight="1">
      <c r="A132" s="339"/>
      <c r="B132" s="339"/>
      <c r="C132" s="340"/>
      <c r="D132" s="340"/>
    </row>
    <row r="133" spans="1:18" s="9" customFormat="1" ht="15" customHeight="1">
      <c r="A133" s="339"/>
      <c r="B133" s="339"/>
      <c r="C133" s="340"/>
      <c r="D133" s="340"/>
    </row>
    <row r="134" spans="1:18" s="9" customFormat="1" ht="15" customHeight="1">
      <c r="A134" s="339"/>
      <c r="B134" s="339"/>
      <c r="C134" s="340"/>
      <c r="D134" s="340"/>
    </row>
    <row r="135" spans="1:18" s="9" customFormat="1" ht="15" customHeight="1">
      <c r="A135" s="339"/>
      <c r="B135" s="339"/>
      <c r="C135" s="340"/>
      <c r="D135" s="340"/>
    </row>
    <row r="136" spans="1:18" s="9" customFormat="1" ht="15" customHeight="1">
      <c r="A136" s="339"/>
      <c r="B136" s="339"/>
      <c r="C136" s="340"/>
      <c r="D136" s="340"/>
    </row>
    <row r="137" spans="1:18" s="9" customFormat="1" ht="15" customHeight="1">
      <c r="A137" s="339"/>
      <c r="B137" s="339"/>
      <c r="C137" s="340"/>
      <c r="D137" s="340"/>
    </row>
    <row r="138" spans="1:18" s="9" customFormat="1" ht="15" customHeight="1">
      <c r="A138" s="339"/>
      <c r="B138" s="339"/>
      <c r="C138" s="340"/>
      <c r="D138" s="340"/>
    </row>
    <row r="139" spans="1:18" s="9" customFormat="1" ht="15" customHeight="1">
      <c r="A139" s="339"/>
      <c r="B139" s="339"/>
      <c r="C139" s="340"/>
      <c r="D139" s="340"/>
    </row>
    <row r="140" spans="1:18" s="9" customFormat="1" ht="15" customHeight="1">
      <c r="A140" s="339"/>
      <c r="B140" s="339"/>
      <c r="C140" s="340"/>
      <c r="D140" s="340"/>
    </row>
    <row r="141" spans="1:18" s="9" customFormat="1" ht="15" customHeight="1">
      <c r="A141" s="339"/>
      <c r="B141" s="339"/>
      <c r="C141" s="340"/>
      <c r="D141" s="340"/>
    </row>
    <row r="142" spans="1:18" s="9" customFormat="1" ht="15" customHeight="1">
      <c r="A142" s="339"/>
      <c r="B142" s="339"/>
      <c r="C142" s="340"/>
      <c r="D142" s="340"/>
    </row>
    <row r="143" spans="1:18" s="9" customFormat="1" ht="15" customHeight="1">
      <c r="A143" s="339"/>
      <c r="B143" s="339"/>
      <c r="C143" s="340"/>
      <c r="D143" s="340"/>
    </row>
    <row r="144" spans="1:18" s="9" customFormat="1" ht="15" customHeight="1">
      <c r="A144" s="339"/>
      <c r="B144" s="339"/>
      <c r="C144" s="340"/>
      <c r="D144" s="340"/>
    </row>
    <row r="145" spans="1:18" s="9" customFormat="1" ht="15" customHeight="1">
      <c r="A145" s="339"/>
      <c r="B145" s="339"/>
      <c r="C145" s="340"/>
      <c r="D145" s="340"/>
    </row>
    <row r="146" spans="1:18" s="9" customFormat="1" ht="15" customHeight="1">
      <c r="A146" s="339"/>
      <c r="B146" s="339"/>
      <c r="C146" s="340"/>
      <c r="D146" s="340"/>
    </row>
    <row r="147" spans="1:18" s="9" customFormat="1" ht="15" customHeight="1">
      <c r="A147" s="339"/>
      <c r="B147" s="339"/>
      <c r="C147" s="340"/>
      <c r="D147" s="340"/>
    </row>
    <row r="148" spans="1:18" s="9" customFormat="1" ht="15" customHeight="1">
      <c r="A148" s="339"/>
      <c r="B148" s="339"/>
      <c r="C148" s="340"/>
      <c r="D148" s="340"/>
    </row>
    <row r="149" spans="1:18" s="9" customFormat="1" ht="15" customHeight="1">
      <c r="A149" s="339"/>
      <c r="B149" s="339"/>
      <c r="C149" s="340"/>
      <c r="D149" s="340"/>
    </row>
    <row r="150" spans="1:18" s="9" customFormat="1" ht="15" customHeight="1">
      <c r="A150" s="339"/>
      <c r="B150" s="339"/>
      <c r="C150" s="340"/>
      <c r="D150" s="340"/>
    </row>
    <row r="151" spans="1:18" s="9" customFormat="1" ht="15" customHeight="1">
      <c r="A151" s="339"/>
      <c r="B151" s="339"/>
      <c r="C151" s="340"/>
      <c r="D151" s="340"/>
    </row>
    <row r="152" spans="1:18" s="9" customFormat="1" ht="15" customHeight="1">
      <c r="A152" s="339"/>
      <c r="B152" s="339"/>
      <c r="C152" s="340"/>
      <c r="D152" s="340"/>
    </row>
    <row r="153" spans="1:18" s="9" customFormat="1" ht="15" customHeight="1">
      <c r="A153" s="339"/>
      <c r="B153" s="339"/>
      <c r="C153" s="340"/>
      <c r="D153" s="340"/>
    </row>
    <row r="154" spans="1:18" s="9" customFormat="1" ht="15" customHeight="1">
      <c r="A154" s="339"/>
      <c r="B154" s="339"/>
      <c r="C154" s="340"/>
      <c r="D154" s="340"/>
    </row>
    <row r="155" spans="1:18" s="9" customFormat="1" ht="15" customHeight="1">
      <c r="A155" s="339"/>
      <c r="B155" s="339"/>
      <c r="C155" s="340"/>
      <c r="D155" s="340"/>
    </row>
    <row r="156" spans="1:18" s="9" customFormat="1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8" s="9" customFormat="1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8">
      <c r="R158" s="9"/>
    </row>
    <row r="159" spans="1:18">
      <c r="R159" s="9"/>
    </row>
    <row r="160" spans="1:18">
      <c r="R160" s="9"/>
    </row>
    <row r="161" spans="18:18">
      <c r="R161" s="9"/>
    </row>
    <row r="162" spans="18:18">
      <c r="R162" s="9"/>
    </row>
    <row r="163" spans="18:18">
      <c r="R163" s="9"/>
    </row>
    <row r="164" spans="18:18">
      <c r="R164" s="9"/>
    </row>
    <row r="165" spans="18:18">
      <c r="R165" s="9"/>
    </row>
    <row r="166" spans="18:18">
      <c r="R166" s="9"/>
    </row>
    <row r="167" spans="18:18">
      <c r="R167" s="9"/>
    </row>
    <row r="168" spans="18:18">
      <c r="R168" s="9"/>
    </row>
  </sheetData>
  <autoFilter ref="A3:R104"/>
  <mergeCells count="99">
    <mergeCell ref="G83:G84"/>
    <mergeCell ref="F83:F84"/>
    <mergeCell ref="E83:E84"/>
    <mergeCell ref="Q98:Q99"/>
    <mergeCell ref="K4:M4"/>
    <mergeCell ref="N4:P4"/>
    <mergeCell ref="H4:J4"/>
    <mergeCell ref="G29:G30"/>
    <mergeCell ref="F29:F30"/>
    <mergeCell ref="E29:E30"/>
    <mergeCell ref="E79:E80"/>
    <mergeCell ref="F79:F80"/>
    <mergeCell ref="G79:G80"/>
    <mergeCell ref="A6:B6"/>
    <mergeCell ref="A13:B13"/>
    <mergeCell ref="A14:B14"/>
    <mergeCell ref="A4:B4"/>
    <mergeCell ref="E4:G4"/>
    <mergeCell ref="A15:B15"/>
    <mergeCell ref="A7:B7"/>
    <mergeCell ref="A8:B8"/>
    <mergeCell ref="A9:B9"/>
    <mergeCell ref="A10:B10"/>
    <mergeCell ref="A11:B11"/>
    <mergeCell ref="A12:B12"/>
    <mergeCell ref="A24:B24"/>
    <mergeCell ref="A25:B25"/>
    <mergeCell ref="A26:B26"/>
    <mergeCell ref="A27:B27"/>
    <mergeCell ref="A16:B16"/>
    <mergeCell ref="A17:B17"/>
    <mergeCell ref="A18:B18"/>
    <mergeCell ref="A48:B48"/>
    <mergeCell ref="A33:B33"/>
    <mergeCell ref="A34:B34"/>
    <mergeCell ref="A35:B35"/>
    <mergeCell ref="A36:B36"/>
    <mergeCell ref="A37:B37"/>
    <mergeCell ref="A38:B38"/>
    <mergeCell ref="A47:B47"/>
    <mergeCell ref="A63:B63"/>
    <mergeCell ref="A49:B49"/>
    <mergeCell ref="A50:B50"/>
    <mergeCell ref="A51:B51"/>
    <mergeCell ref="A52:B52"/>
    <mergeCell ref="A53:B53"/>
    <mergeCell ref="A54:B54"/>
    <mergeCell ref="A55:B55"/>
    <mergeCell ref="A59:B59"/>
    <mergeCell ref="A60:B60"/>
    <mergeCell ref="A61:B61"/>
    <mergeCell ref="A62:B62"/>
    <mergeCell ref="A64:B64"/>
    <mergeCell ref="A65:B65"/>
    <mergeCell ref="A66:B66"/>
    <mergeCell ref="A67:B67"/>
    <mergeCell ref="A68:B68"/>
    <mergeCell ref="A69:B69"/>
    <mergeCell ref="A76:B76"/>
    <mergeCell ref="A77:B77"/>
    <mergeCell ref="A78:B78"/>
    <mergeCell ref="A70:B70"/>
    <mergeCell ref="A71:B71"/>
    <mergeCell ref="A72:B72"/>
    <mergeCell ref="A73:B73"/>
    <mergeCell ref="A74:B74"/>
    <mergeCell ref="A75:B75"/>
    <mergeCell ref="A89:B89"/>
    <mergeCell ref="A79:B79"/>
    <mergeCell ref="A81:B81"/>
    <mergeCell ref="A82:B82"/>
    <mergeCell ref="A83:B83"/>
    <mergeCell ref="A84:B84"/>
    <mergeCell ref="A85:B85"/>
    <mergeCell ref="A86:B86"/>
    <mergeCell ref="A87:B87"/>
    <mergeCell ref="A88:B88"/>
    <mergeCell ref="A90:B90"/>
    <mergeCell ref="C116:D116"/>
    <mergeCell ref="A112:B113"/>
    <mergeCell ref="A114:B115"/>
    <mergeCell ref="A103:B103"/>
    <mergeCell ref="A104:D104"/>
    <mergeCell ref="C107:D109"/>
    <mergeCell ref="C117:D117"/>
    <mergeCell ref="C110:D110"/>
    <mergeCell ref="C111:D111"/>
    <mergeCell ref="C112:D112"/>
    <mergeCell ref="C113:D113"/>
    <mergeCell ref="C114:D114"/>
    <mergeCell ref="C115:D115"/>
    <mergeCell ref="H108:J108"/>
    <mergeCell ref="K108:M108"/>
    <mergeCell ref="A91:B91"/>
    <mergeCell ref="A92:B92"/>
    <mergeCell ref="A93:B93"/>
    <mergeCell ref="A94:B94"/>
    <mergeCell ref="A95:B95"/>
    <mergeCell ref="A96:B96"/>
  </mergeCells>
  <phoneticPr fontId="4"/>
  <pageMargins left="0.70866141732283472" right="0.70866141732283472" top="0.55118110236220474" bottom="0.55118110236220474" header="0.31496062992125984" footer="0.31496062992125984"/>
  <pageSetup paperSize="9" scale="80" fitToHeight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view="pageBreakPreview" zoomScale="85" zoomScaleNormal="100" zoomScaleSheetLayoutView="85" zoomScalePageLayoutView="85" workbookViewId="0">
      <selection activeCell="AG47" sqref="AG47"/>
    </sheetView>
  </sheetViews>
  <sheetFormatPr defaultColWidth="9" defaultRowHeight="11.25"/>
  <cols>
    <col min="1" max="1" width="8.875" style="2" customWidth="1"/>
    <col min="2" max="2" width="12.125" style="2" customWidth="1"/>
    <col min="3" max="17" width="4.125" style="2" customWidth="1"/>
    <col min="18" max="18" width="6.125" style="2" customWidth="1"/>
    <col min="19" max="19" width="13.125" style="2" customWidth="1"/>
    <col min="20" max="20" width="9" style="2"/>
    <col min="21" max="34" width="4.75" style="2" customWidth="1"/>
    <col min="35" max="16384" width="9" style="2"/>
  </cols>
  <sheetData>
    <row r="1" spans="1:34" ht="20.45" customHeight="1">
      <c r="A1" s="5" t="s">
        <v>325</v>
      </c>
      <c r="S1" s="5" t="s">
        <v>326</v>
      </c>
      <c r="AH1" s="15"/>
    </row>
    <row r="2" spans="1:34" ht="6" customHeight="1" thickBot="1"/>
    <row r="3" spans="1:34" ht="18" customHeight="1">
      <c r="A3" s="188"/>
      <c r="B3" s="189"/>
      <c r="C3" s="22" t="s">
        <v>147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69" t="s">
        <v>63</v>
      </c>
      <c r="S3" s="1945" t="s">
        <v>148</v>
      </c>
      <c r="T3" s="1948" t="s">
        <v>149</v>
      </c>
      <c r="U3" s="1882" t="s">
        <v>150</v>
      </c>
      <c r="V3" s="1952" t="s">
        <v>151</v>
      </c>
      <c r="W3" s="1952"/>
      <c r="X3" s="1952"/>
      <c r="Y3" s="1952"/>
      <c r="Z3" s="1952"/>
      <c r="AA3" s="1952"/>
      <c r="AB3" s="1952"/>
      <c r="AC3" s="1952"/>
      <c r="AD3" s="1952"/>
      <c r="AE3" s="1952"/>
      <c r="AF3" s="1952"/>
      <c r="AG3" s="1953"/>
      <c r="AH3" s="1954"/>
    </row>
    <row r="4" spans="1:34" ht="18" customHeight="1">
      <c r="A4" s="190" t="s">
        <v>0</v>
      </c>
      <c r="B4" s="368" t="s">
        <v>65</v>
      </c>
      <c r="C4" s="1928" t="s">
        <v>152</v>
      </c>
      <c r="D4" s="1910"/>
      <c r="E4" s="1911"/>
      <c r="F4" s="1909" t="s">
        <v>153</v>
      </c>
      <c r="G4" s="1910"/>
      <c r="H4" s="1911"/>
      <c r="I4" s="1909" t="s">
        <v>154</v>
      </c>
      <c r="J4" s="1910"/>
      <c r="K4" s="1911"/>
      <c r="L4" s="1909" t="s">
        <v>155</v>
      </c>
      <c r="M4" s="1910"/>
      <c r="N4" s="1911"/>
      <c r="O4" s="1909" t="s">
        <v>156</v>
      </c>
      <c r="P4" s="1910"/>
      <c r="Q4" s="1912"/>
      <c r="R4" s="370" t="s">
        <v>157</v>
      </c>
      <c r="S4" s="1946"/>
      <c r="T4" s="1949"/>
      <c r="U4" s="1884"/>
      <c r="V4" s="1955">
        <v>15</v>
      </c>
      <c r="W4" s="1957">
        <v>16</v>
      </c>
      <c r="X4" s="1955">
        <v>17</v>
      </c>
      <c r="Y4" s="1957">
        <v>18</v>
      </c>
      <c r="Z4" s="1955">
        <v>19</v>
      </c>
      <c r="AA4" s="362">
        <v>20</v>
      </c>
      <c r="AB4" s="360">
        <v>25</v>
      </c>
      <c r="AC4" s="362">
        <v>30</v>
      </c>
      <c r="AD4" s="360">
        <v>40</v>
      </c>
      <c r="AE4" s="362">
        <v>50</v>
      </c>
      <c r="AF4" s="1955">
        <v>60</v>
      </c>
      <c r="AG4" s="1939" t="s">
        <v>11</v>
      </c>
      <c r="AH4" s="1940"/>
    </row>
    <row r="5" spans="1:34" ht="18" customHeight="1" thickBot="1">
      <c r="A5" s="191"/>
      <c r="B5" s="192"/>
      <c r="C5" s="372" t="s">
        <v>9</v>
      </c>
      <c r="D5" s="7" t="s">
        <v>10</v>
      </c>
      <c r="E5" s="122" t="s">
        <v>11</v>
      </c>
      <c r="F5" s="8" t="s">
        <v>9</v>
      </c>
      <c r="G5" s="7" t="s">
        <v>10</v>
      </c>
      <c r="H5" s="122" t="s">
        <v>11</v>
      </c>
      <c r="I5" s="8" t="s">
        <v>9</v>
      </c>
      <c r="J5" s="7" t="s">
        <v>10</v>
      </c>
      <c r="K5" s="122" t="s">
        <v>11</v>
      </c>
      <c r="L5" s="8" t="s">
        <v>9</v>
      </c>
      <c r="M5" s="7" t="s">
        <v>10</v>
      </c>
      <c r="N5" s="122" t="s">
        <v>11</v>
      </c>
      <c r="O5" s="8" t="s">
        <v>9</v>
      </c>
      <c r="P5" s="7" t="s">
        <v>10</v>
      </c>
      <c r="Q5" s="122" t="s">
        <v>11</v>
      </c>
      <c r="R5" s="371" t="s">
        <v>71</v>
      </c>
      <c r="S5" s="1946"/>
      <c r="T5" s="1949"/>
      <c r="U5" s="1884"/>
      <c r="V5" s="1956"/>
      <c r="W5" s="1958"/>
      <c r="X5" s="1956"/>
      <c r="Y5" s="1958"/>
      <c r="Z5" s="1956"/>
      <c r="AA5" s="363" t="s">
        <v>158</v>
      </c>
      <c r="AB5" s="361" t="s">
        <v>159</v>
      </c>
      <c r="AC5" s="363" t="s">
        <v>44</v>
      </c>
      <c r="AD5" s="361" t="s">
        <v>160</v>
      </c>
      <c r="AE5" s="363" t="s">
        <v>44</v>
      </c>
      <c r="AF5" s="1956"/>
      <c r="AG5" s="1941"/>
      <c r="AH5" s="1942"/>
    </row>
    <row r="6" spans="1:34" s="15" customFormat="1" ht="18" customHeight="1" thickBot="1">
      <c r="A6" s="10" t="s">
        <v>104</v>
      </c>
      <c r="B6" s="193" t="s">
        <v>161</v>
      </c>
      <c r="C6" s="194">
        <v>6</v>
      </c>
      <c r="D6" s="195">
        <v>2</v>
      </c>
      <c r="E6" s="223">
        <f>SUM(C6:D6)</f>
        <v>8</v>
      </c>
      <c r="F6" s="194">
        <v>8</v>
      </c>
      <c r="G6" s="195">
        <v>0</v>
      </c>
      <c r="H6" s="223">
        <f>SUM(F6:G6)</f>
        <v>8</v>
      </c>
      <c r="I6" s="194">
        <v>5</v>
      </c>
      <c r="J6" s="195">
        <v>1</v>
      </c>
      <c r="K6" s="223">
        <f>SUM(I6:J6)</f>
        <v>6</v>
      </c>
      <c r="L6" s="194">
        <v>9</v>
      </c>
      <c r="M6" s="195">
        <v>0</v>
      </c>
      <c r="N6" s="223">
        <f>SUM(L6:M6)</f>
        <v>9</v>
      </c>
      <c r="O6" s="221">
        <f>SUM(C6,F6,I6,L6)</f>
        <v>28</v>
      </c>
      <c r="P6" s="222">
        <f>SUM(D6,G6,J6,M6)</f>
        <v>3</v>
      </c>
      <c r="Q6" s="226">
        <f>SUM(O6:P6)</f>
        <v>31</v>
      </c>
      <c r="R6" s="196">
        <v>4</v>
      </c>
      <c r="S6" s="1947"/>
      <c r="T6" s="1950"/>
      <c r="U6" s="1951"/>
      <c r="V6" s="197" t="s">
        <v>45</v>
      </c>
      <c r="W6" s="198" t="s">
        <v>45</v>
      </c>
      <c r="X6" s="197" t="s">
        <v>45</v>
      </c>
      <c r="Y6" s="198" t="s">
        <v>45</v>
      </c>
      <c r="Z6" s="197" t="s">
        <v>45</v>
      </c>
      <c r="AA6" s="359">
        <v>24</v>
      </c>
      <c r="AB6" s="199">
        <v>29</v>
      </c>
      <c r="AC6" s="359">
        <v>39</v>
      </c>
      <c r="AD6" s="199">
        <v>49</v>
      </c>
      <c r="AE6" s="359">
        <v>59</v>
      </c>
      <c r="AF6" s="199" t="s">
        <v>46</v>
      </c>
      <c r="AG6" s="1943"/>
      <c r="AH6" s="1944"/>
    </row>
    <row r="7" spans="1:34" s="15" customFormat="1" ht="18" customHeight="1">
      <c r="A7" s="1914" t="s">
        <v>111</v>
      </c>
      <c r="B7" s="367" t="s">
        <v>162</v>
      </c>
      <c r="C7" s="280">
        <v>2</v>
      </c>
      <c r="D7" s="281">
        <v>2</v>
      </c>
      <c r="E7" s="219">
        <f t="shared" ref="E7:E15" si="0">SUM(C7:D7)</f>
        <v>4</v>
      </c>
      <c r="F7" s="280">
        <v>0</v>
      </c>
      <c r="G7" s="281">
        <v>3</v>
      </c>
      <c r="H7" s="219">
        <f t="shared" ref="H7:H15" si="1">SUM(F7:G7)</f>
        <v>3</v>
      </c>
      <c r="I7" s="280">
        <v>1</v>
      </c>
      <c r="J7" s="281">
        <v>2</v>
      </c>
      <c r="K7" s="219">
        <f t="shared" ref="K7:K15" si="2">SUM(I7:J7)</f>
        <v>3</v>
      </c>
      <c r="L7" s="280">
        <v>0</v>
      </c>
      <c r="M7" s="281">
        <v>3</v>
      </c>
      <c r="N7" s="219">
        <f t="shared" ref="N7:N15" si="3">SUM(L7:M7)</f>
        <v>3</v>
      </c>
      <c r="O7" s="217">
        <f t="shared" ref="O7:P15" si="4">SUM(C7,F7,I7,L7)</f>
        <v>3</v>
      </c>
      <c r="P7" s="218">
        <f t="shared" si="4"/>
        <v>10</v>
      </c>
      <c r="Q7" s="227">
        <f t="shared" ref="Q7:Q15" si="5">SUM(O7:P7)</f>
        <v>13</v>
      </c>
      <c r="R7" s="200">
        <v>4</v>
      </c>
      <c r="S7" s="1929" t="s">
        <v>74</v>
      </c>
      <c r="T7" s="201"/>
      <c r="U7" s="202" t="s">
        <v>9</v>
      </c>
      <c r="V7" s="459">
        <v>11</v>
      </c>
      <c r="W7" s="459">
        <v>22</v>
      </c>
      <c r="X7" s="459">
        <v>26</v>
      </c>
      <c r="Y7" s="459">
        <v>41</v>
      </c>
      <c r="Z7" s="459">
        <v>32</v>
      </c>
      <c r="AA7" s="459">
        <v>145</v>
      </c>
      <c r="AB7" s="459">
        <v>81</v>
      </c>
      <c r="AC7" s="459">
        <v>31</v>
      </c>
      <c r="AD7" s="459">
        <v>6</v>
      </c>
      <c r="AE7" s="459">
        <v>1</v>
      </c>
      <c r="AF7" s="459">
        <v>1</v>
      </c>
      <c r="AG7" s="1931">
        <f>SUM(V7:AF7)</f>
        <v>397</v>
      </c>
      <c r="AH7" s="1932"/>
    </row>
    <row r="8" spans="1:34" s="15" customFormat="1" ht="18" customHeight="1">
      <c r="A8" s="1914"/>
      <c r="B8" s="1734" t="s">
        <v>843</v>
      </c>
      <c r="C8" s="280">
        <v>2</v>
      </c>
      <c r="D8" s="281">
        <v>0</v>
      </c>
      <c r="E8" s="219">
        <f t="shared" si="0"/>
        <v>2</v>
      </c>
      <c r="F8" s="280">
        <v>0</v>
      </c>
      <c r="G8" s="281">
        <v>0</v>
      </c>
      <c r="H8" s="219">
        <f t="shared" si="1"/>
        <v>0</v>
      </c>
      <c r="I8" s="280">
        <v>4</v>
      </c>
      <c r="J8" s="281">
        <v>1</v>
      </c>
      <c r="K8" s="219">
        <f t="shared" si="2"/>
        <v>5</v>
      </c>
      <c r="L8" s="280">
        <v>4</v>
      </c>
      <c r="M8" s="281">
        <v>0</v>
      </c>
      <c r="N8" s="219">
        <f t="shared" si="3"/>
        <v>4</v>
      </c>
      <c r="O8" s="217">
        <f t="shared" si="4"/>
        <v>10</v>
      </c>
      <c r="P8" s="218">
        <f t="shared" si="4"/>
        <v>1</v>
      </c>
      <c r="Q8" s="227">
        <f t="shared" si="5"/>
        <v>11</v>
      </c>
      <c r="R8" s="200">
        <v>4</v>
      </c>
      <c r="S8" s="1929"/>
      <c r="T8" s="201"/>
      <c r="U8" s="201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1732"/>
      <c r="AH8" s="1733"/>
    </row>
    <row r="9" spans="1:34" s="15" customFormat="1" ht="18" customHeight="1">
      <c r="A9" s="1914"/>
      <c r="B9" s="1734" t="s">
        <v>844</v>
      </c>
      <c r="C9" s="280">
        <v>2</v>
      </c>
      <c r="D9" s="281">
        <v>1</v>
      </c>
      <c r="E9" s="219">
        <f t="shared" si="0"/>
        <v>3</v>
      </c>
      <c r="F9" s="280">
        <v>1</v>
      </c>
      <c r="G9" s="281">
        <v>0</v>
      </c>
      <c r="H9" s="219">
        <f t="shared" si="1"/>
        <v>1</v>
      </c>
      <c r="I9" s="280">
        <v>4</v>
      </c>
      <c r="J9" s="281">
        <v>0</v>
      </c>
      <c r="K9" s="219">
        <f t="shared" si="2"/>
        <v>4</v>
      </c>
      <c r="L9" s="280">
        <v>2</v>
      </c>
      <c r="M9" s="281">
        <v>0</v>
      </c>
      <c r="N9" s="219">
        <f t="shared" si="3"/>
        <v>2</v>
      </c>
      <c r="O9" s="217">
        <f t="shared" si="4"/>
        <v>9</v>
      </c>
      <c r="P9" s="218">
        <f t="shared" si="4"/>
        <v>1</v>
      </c>
      <c r="Q9" s="227">
        <f t="shared" si="5"/>
        <v>10</v>
      </c>
      <c r="R9" s="200">
        <v>4</v>
      </c>
      <c r="S9" s="1929"/>
      <c r="T9" s="201" t="s">
        <v>52</v>
      </c>
      <c r="U9" s="203" t="s">
        <v>10</v>
      </c>
      <c r="V9" s="460">
        <v>13</v>
      </c>
      <c r="W9" s="460">
        <v>47</v>
      </c>
      <c r="X9" s="460">
        <v>52</v>
      </c>
      <c r="Y9" s="460">
        <v>39</v>
      </c>
      <c r="Z9" s="460">
        <v>22</v>
      </c>
      <c r="AA9" s="460">
        <v>141</v>
      </c>
      <c r="AB9" s="460">
        <v>75</v>
      </c>
      <c r="AC9" s="460">
        <v>23</v>
      </c>
      <c r="AD9" s="460">
        <v>6</v>
      </c>
      <c r="AE9" s="460">
        <v>2</v>
      </c>
      <c r="AF9" s="460">
        <v>1</v>
      </c>
      <c r="AG9" s="1918">
        <f t="shared" ref="AG9:AG13" si="6">SUM(V9:AF9)</f>
        <v>421</v>
      </c>
      <c r="AH9" s="1919"/>
    </row>
    <row r="10" spans="1:34" s="15" customFormat="1" ht="18" customHeight="1">
      <c r="A10" s="10" t="s">
        <v>113</v>
      </c>
      <c r="B10" s="205" t="s">
        <v>163</v>
      </c>
      <c r="C10" s="194">
        <v>4</v>
      </c>
      <c r="D10" s="195">
        <v>12</v>
      </c>
      <c r="E10" s="223">
        <f t="shared" si="0"/>
        <v>16</v>
      </c>
      <c r="F10" s="194">
        <v>8</v>
      </c>
      <c r="G10" s="195">
        <v>6</v>
      </c>
      <c r="H10" s="223">
        <f t="shared" si="1"/>
        <v>14</v>
      </c>
      <c r="I10" s="194">
        <v>6</v>
      </c>
      <c r="J10" s="195">
        <v>2</v>
      </c>
      <c r="K10" s="223">
        <f t="shared" si="2"/>
        <v>8</v>
      </c>
      <c r="L10" s="194">
        <v>5</v>
      </c>
      <c r="M10" s="195">
        <v>7</v>
      </c>
      <c r="N10" s="223">
        <f t="shared" si="3"/>
        <v>12</v>
      </c>
      <c r="O10" s="221">
        <f t="shared" si="4"/>
        <v>23</v>
      </c>
      <c r="P10" s="222">
        <f t="shared" si="4"/>
        <v>27</v>
      </c>
      <c r="Q10" s="226">
        <f t="shared" si="5"/>
        <v>50</v>
      </c>
      <c r="R10" s="196">
        <v>4</v>
      </c>
      <c r="S10" s="1929"/>
      <c r="T10" s="206"/>
      <c r="U10" s="206" t="s">
        <v>11</v>
      </c>
      <c r="V10" s="207">
        <f>V7+V9</f>
        <v>24</v>
      </c>
      <c r="W10" s="207">
        <f t="shared" ref="W10:AF10" si="7">W7+W9</f>
        <v>69</v>
      </c>
      <c r="X10" s="207">
        <f t="shared" si="7"/>
        <v>78</v>
      </c>
      <c r="Y10" s="207">
        <f t="shared" si="7"/>
        <v>80</v>
      </c>
      <c r="Z10" s="207">
        <f t="shared" si="7"/>
        <v>54</v>
      </c>
      <c r="AA10" s="207">
        <f t="shared" si="7"/>
        <v>286</v>
      </c>
      <c r="AB10" s="207">
        <f t="shared" si="7"/>
        <v>156</v>
      </c>
      <c r="AC10" s="207">
        <f t="shared" si="7"/>
        <v>54</v>
      </c>
      <c r="AD10" s="207">
        <f t="shared" si="7"/>
        <v>12</v>
      </c>
      <c r="AE10" s="207">
        <f t="shared" si="7"/>
        <v>3</v>
      </c>
      <c r="AF10" s="207">
        <f t="shared" si="7"/>
        <v>2</v>
      </c>
      <c r="AG10" s="1933">
        <f t="shared" si="6"/>
        <v>818</v>
      </c>
      <c r="AH10" s="1934"/>
    </row>
    <row r="11" spans="1:34" s="15" customFormat="1" ht="18" customHeight="1">
      <c r="A11" s="10" t="s">
        <v>116</v>
      </c>
      <c r="B11" s="208" t="s">
        <v>52</v>
      </c>
      <c r="C11" s="194">
        <v>2</v>
      </c>
      <c r="D11" s="195">
        <v>5</v>
      </c>
      <c r="E11" s="223">
        <f t="shared" si="0"/>
        <v>7</v>
      </c>
      <c r="F11" s="194">
        <v>2</v>
      </c>
      <c r="G11" s="195">
        <v>8</v>
      </c>
      <c r="H11" s="223">
        <f t="shared" si="1"/>
        <v>10</v>
      </c>
      <c r="I11" s="194">
        <v>2</v>
      </c>
      <c r="J11" s="195">
        <v>4</v>
      </c>
      <c r="K11" s="223">
        <f t="shared" si="2"/>
        <v>6</v>
      </c>
      <c r="L11" s="194">
        <v>9</v>
      </c>
      <c r="M11" s="195">
        <v>5</v>
      </c>
      <c r="N11" s="223">
        <f t="shared" si="3"/>
        <v>14</v>
      </c>
      <c r="O11" s="221">
        <f t="shared" si="4"/>
        <v>15</v>
      </c>
      <c r="P11" s="222">
        <f t="shared" si="4"/>
        <v>22</v>
      </c>
      <c r="Q11" s="226">
        <f t="shared" si="5"/>
        <v>37</v>
      </c>
      <c r="R11" s="196">
        <v>4</v>
      </c>
      <c r="S11" s="1929"/>
      <c r="T11" s="366"/>
      <c r="U11" s="202" t="s">
        <v>9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2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1935">
        <f t="shared" si="6"/>
        <v>2</v>
      </c>
      <c r="AH11" s="1936"/>
    </row>
    <row r="12" spans="1:34" s="15" customFormat="1" ht="18" customHeight="1">
      <c r="A12" s="10" t="s">
        <v>118</v>
      </c>
      <c r="B12" s="193" t="s">
        <v>53</v>
      </c>
      <c r="C12" s="194">
        <v>9</v>
      </c>
      <c r="D12" s="195">
        <v>1</v>
      </c>
      <c r="E12" s="223">
        <f t="shared" si="0"/>
        <v>10</v>
      </c>
      <c r="F12" s="194">
        <v>4</v>
      </c>
      <c r="G12" s="195">
        <v>5</v>
      </c>
      <c r="H12" s="223">
        <f t="shared" si="1"/>
        <v>9</v>
      </c>
      <c r="I12" s="194">
        <v>5</v>
      </c>
      <c r="J12" s="195">
        <v>7</v>
      </c>
      <c r="K12" s="223">
        <f t="shared" si="2"/>
        <v>12</v>
      </c>
      <c r="L12" s="194">
        <v>6</v>
      </c>
      <c r="M12" s="195">
        <v>3</v>
      </c>
      <c r="N12" s="223">
        <f t="shared" si="3"/>
        <v>9</v>
      </c>
      <c r="O12" s="221">
        <f t="shared" si="4"/>
        <v>24</v>
      </c>
      <c r="P12" s="222">
        <f t="shared" si="4"/>
        <v>16</v>
      </c>
      <c r="Q12" s="226">
        <f t="shared" si="5"/>
        <v>40</v>
      </c>
      <c r="R12" s="196">
        <v>4</v>
      </c>
      <c r="S12" s="1929"/>
      <c r="T12" s="366" t="s">
        <v>164</v>
      </c>
      <c r="U12" s="203" t="s">
        <v>10</v>
      </c>
      <c r="V12" s="18">
        <v>1</v>
      </c>
      <c r="W12" s="18">
        <v>2</v>
      </c>
      <c r="X12" s="18">
        <v>1</v>
      </c>
      <c r="Y12" s="18">
        <v>1</v>
      </c>
      <c r="Z12" s="18">
        <v>1</v>
      </c>
      <c r="AA12" s="18">
        <v>6</v>
      </c>
      <c r="AB12" s="18">
        <v>2</v>
      </c>
      <c r="AC12" s="18">
        <v>0</v>
      </c>
      <c r="AD12" s="18">
        <v>0</v>
      </c>
      <c r="AE12" s="18">
        <v>0</v>
      </c>
      <c r="AF12" s="18">
        <v>0</v>
      </c>
      <c r="AG12" s="1937">
        <f t="shared" si="6"/>
        <v>14</v>
      </c>
      <c r="AH12" s="1938"/>
    </row>
    <row r="13" spans="1:34" s="15" customFormat="1" ht="18" customHeight="1">
      <c r="A13" s="10" t="s">
        <v>123</v>
      </c>
      <c r="B13" s="193" t="s">
        <v>53</v>
      </c>
      <c r="C13" s="194">
        <v>0</v>
      </c>
      <c r="D13" s="195">
        <v>0</v>
      </c>
      <c r="E13" s="223">
        <f t="shared" si="0"/>
        <v>0</v>
      </c>
      <c r="F13" s="194">
        <v>1</v>
      </c>
      <c r="G13" s="195">
        <v>0</v>
      </c>
      <c r="H13" s="223">
        <f t="shared" si="1"/>
        <v>1</v>
      </c>
      <c r="I13" s="194">
        <v>0</v>
      </c>
      <c r="J13" s="195">
        <v>0</v>
      </c>
      <c r="K13" s="223">
        <f t="shared" si="2"/>
        <v>0</v>
      </c>
      <c r="L13" s="194">
        <v>2</v>
      </c>
      <c r="M13" s="195">
        <v>2</v>
      </c>
      <c r="N13" s="223">
        <f t="shared" si="3"/>
        <v>4</v>
      </c>
      <c r="O13" s="221">
        <f t="shared" si="4"/>
        <v>3</v>
      </c>
      <c r="P13" s="222">
        <f t="shared" si="4"/>
        <v>2</v>
      </c>
      <c r="Q13" s="226">
        <f t="shared" si="5"/>
        <v>5</v>
      </c>
      <c r="R13" s="196">
        <v>1</v>
      </c>
      <c r="S13" s="1930"/>
      <c r="T13" s="160"/>
      <c r="U13" s="206" t="s">
        <v>11</v>
      </c>
      <c r="V13" s="207">
        <f>V11+V12</f>
        <v>1</v>
      </c>
      <c r="W13" s="207">
        <f t="shared" ref="W13:AF13" si="8">W11+W12</f>
        <v>2</v>
      </c>
      <c r="X13" s="207">
        <f t="shared" si="8"/>
        <v>1</v>
      </c>
      <c r="Y13" s="207">
        <f t="shared" si="8"/>
        <v>1</v>
      </c>
      <c r="Z13" s="207">
        <f t="shared" si="8"/>
        <v>1</v>
      </c>
      <c r="AA13" s="207">
        <f t="shared" si="8"/>
        <v>8</v>
      </c>
      <c r="AB13" s="207">
        <f t="shared" si="8"/>
        <v>2</v>
      </c>
      <c r="AC13" s="207">
        <f t="shared" si="8"/>
        <v>0</v>
      </c>
      <c r="AD13" s="207">
        <f t="shared" si="8"/>
        <v>0</v>
      </c>
      <c r="AE13" s="207">
        <f t="shared" si="8"/>
        <v>0</v>
      </c>
      <c r="AF13" s="207">
        <f t="shared" si="8"/>
        <v>0</v>
      </c>
      <c r="AG13" s="1933">
        <f t="shared" si="6"/>
        <v>16</v>
      </c>
      <c r="AH13" s="1934"/>
    </row>
    <row r="14" spans="1:34" s="15" customFormat="1" ht="18" customHeight="1">
      <c r="A14" s="364" t="s">
        <v>351</v>
      </c>
      <c r="B14" s="367" t="s">
        <v>352</v>
      </c>
      <c r="C14" s="280">
        <v>3</v>
      </c>
      <c r="D14" s="281">
        <v>0</v>
      </c>
      <c r="E14" s="219">
        <f t="shared" si="0"/>
        <v>3</v>
      </c>
      <c r="F14" s="280">
        <v>2</v>
      </c>
      <c r="G14" s="281">
        <v>3</v>
      </c>
      <c r="H14" s="219">
        <f t="shared" si="1"/>
        <v>5</v>
      </c>
      <c r="I14" s="280">
        <v>5</v>
      </c>
      <c r="J14" s="281">
        <v>2</v>
      </c>
      <c r="K14" s="219">
        <f t="shared" si="2"/>
        <v>7</v>
      </c>
      <c r="L14" s="280">
        <v>0</v>
      </c>
      <c r="M14" s="281">
        <v>0</v>
      </c>
      <c r="N14" s="219">
        <f t="shared" si="3"/>
        <v>0</v>
      </c>
      <c r="O14" s="217">
        <f t="shared" si="4"/>
        <v>10</v>
      </c>
      <c r="P14" s="218">
        <f t="shared" si="4"/>
        <v>5</v>
      </c>
      <c r="Q14" s="227">
        <f t="shared" si="5"/>
        <v>15</v>
      </c>
      <c r="R14" s="200">
        <v>3</v>
      </c>
      <c r="S14" s="365"/>
      <c r="T14" s="366"/>
      <c r="U14" s="202" t="s">
        <v>9</v>
      </c>
      <c r="V14" s="212">
        <f t="shared" ref="V14:AF14" si="9">V7+V11</f>
        <v>11</v>
      </c>
      <c r="W14" s="212">
        <f t="shared" si="9"/>
        <v>22</v>
      </c>
      <c r="X14" s="212">
        <f t="shared" si="9"/>
        <v>26</v>
      </c>
      <c r="Y14" s="212">
        <f t="shared" si="9"/>
        <v>41</v>
      </c>
      <c r="Z14" s="212">
        <f t="shared" si="9"/>
        <v>32</v>
      </c>
      <c r="AA14" s="212">
        <f t="shared" si="9"/>
        <v>147</v>
      </c>
      <c r="AB14" s="212">
        <f t="shared" si="9"/>
        <v>81</v>
      </c>
      <c r="AC14" s="212">
        <f t="shared" si="9"/>
        <v>31</v>
      </c>
      <c r="AD14" s="212">
        <f t="shared" si="9"/>
        <v>6</v>
      </c>
      <c r="AE14" s="212">
        <f t="shared" si="9"/>
        <v>1</v>
      </c>
      <c r="AF14" s="212">
        <f t="shared" si="9"/>
        <v>1</v>
      </c>
      <c r="AG14" s="1916">
        <f>SUM(V14:AF14)</f>
        <v>399</v>
      </c>
      <c r="AH14" s="1917"/>
    </row>
    <row r="15" spans="1:34" s="15" customFormat="1" ht="18" customHeight="1" thickBot="1">
      <c r="A15" s="210" t="s">
        <v>47</v>
      </c>
      <c r="B15" s="13"/>
      <c r="C15" s="228">
        <f>SUM(C6:C14)</f>
        <v>30</v>
      </c>
      <c r="D15" s="229">
        <f>SUM(D6:D14)</f>
        <v>23</v>
      </c>
      <c r="E15" s="225">
        <f t="shared" si="0"/>
        <v>53</v>
      </c>
      <c r="F15" s="228">
        <f>SUM(F6:F14)</f>
        <v>26</v>
      </c>
      <c r="G15" s="229">
        <f>SUM(G6:G14)</f>
        <v>25</v>
      </c>
      <c r="H15" s="225">
        <f t="shared" si="1"/>
        <v>51</v>
      </c>
      <c r="I15" s="228">
        <f>SUM(I6:I14)</f>
        <v>32</v>
      </c>
      <c r="J15" s="229">
        <f>SUM(J6:J14)</f>
        <v>19</v>
      </c>
      <c r="K15" s="225">
        <f t="shared" si="2"/>
        <v>51</v>
      </c>
      <c r="L15" s="228">
        <f>SUM(L6:L14)</f>
        <v>37</v>
      </c>
      <c r="M15" s="229">
        <f>SUM(M6:M14)</f>
        <v>20</v>
      </c>
      <c r="N15" s="225">
        <f t="shared" si="3"/>
        <v>57</v>
      </c>
      <c r="O15" s="228">
        <f t="shared" si="4"/>
        <v>125</v>
      </c>
      <c r="P15" s="229">
        <f t="shared" si="4"/>
        <v>87</v>
      </c>
      <c r="Q15" s="230">
        <f t="shared" si="5"/>
        <v>212</v>
      </c>
      <c r="R15" s="211">
        <f>SUM(R6:R14)</f>
        <v>32</v>
      </c>
      <c r="S15" s="1880" t="s">
        <v>165</v>
      </c>
      <c r="T15" s="1775"/>
      <c r="U15" s="203" t="s">
        <v>10</v>
      </c>
      <c r="V15" s="204">
        <f t="shared" ref="V15:AF15" si="10">V9+V12</f>
        <v>14</v>
      </c>
      <c r="W15" s="204">
        <f t="shared" si="10"/>
        <v>49</v>
      </c>
      <c r="X15" s="204">
        <f t="shared" si="10"/>
        <v>53</v>
      </c>
      <c r="Y15" s="204">
        <f t="shared" si="10"/>
        <v>40</v>
      </c>
      <c r="Z15" s="204">
        <f t="shared" si="10"/>
        <v>23</v>
      </c>
      <c r="AA15" s="204">
        <f t="shared" si="10"/>
        <v>147</v>
      </c>
      <c r="AB15" s="204">
        <f t="shared" si="10"/>
        <v>77</v>
      </c>
      <c r="AC15" s="204">
        <f t="shared" si="10"/>
        <v>23</v>
      </c>
      <c r="AD15" s="204">
        <f t="shared" si="10"/>
        <v>6</v>
      </c>
      <c r="AE15" s="204">
        <f t="shared" si="10"/>
        <v>2</v>
      </c>
      <c r="AF15" s="204">
        <f t="shared" si="10"/>
        <v>1</v>
      </c>
      <c r="AG15" s="1918">
        <f>SUM(V15:AF15)</f>
        <v>435</v>
      </c>
      <c r="AH15" s="1919"/>
    </row>
    <row r="16" spans="1:34" s="15" customFormat="1" ht="18" customHeight="1" thickBot="1">
      <c r="A16" s="213"/>
      <c r="B16" s="111"/>
      <c r="S16" s="372"/>
      <c r="T16" s="122"/>
      <c r="U16" s="8" t="s">
        <v>11</v>
      </c>
      <c r="V16" s="215">
        <f>V14+V15</f>
        <v>25</v>
      </c>
      <c r="W16" s="215">
        <f t="shared" ref="W16:AF16" si="11">W14+W15</f>
        <v>71</v>
      </c>
      <c r="X16" s="215">
        <f t="shared" si="11"/>
        <v>79</v>
      </c>
      <c r="Y16" s="215">
        <f t="shared" si="11"/>
        <v>81</v>
      </c>
      <c r="Z16" s="215">
        <f t="shared" si="11"/>
        <v>55</v>
      </c>
      <c r="AA16" s="215">
        <f t="shared" si="11"/>
        <v>294</v>
      </c>
      <c r="AB16" s="215">
        <f t="shared" si="11"/>
        <v>158</v>
      </c>
      <c r="AC16" s="215">
        <f t="shared" si="11"/>
        <v>54</v>
      </c>
      <c r="AD16" s="215">
        <f t="shared" si="11"/>
        <v>12</v>
      </c>
      <c r="AE16" s="215">
        <f t="shared" si="11"/>
        <v>3</v>
      </c>
      <c r="AF16" s="215">
        <f t="shared" si="11"/>
        <v>2</v>
      </c>
      <c r="AG16" s="1920">
        <f>SUM(V16:AF16)</f>
        <v>834</v>
      </c>
      <c r="AH16" s="1921"/>
    </row>
    <row r="17" spans="1:18" s="15" customFormat="1" ht="18" customHeight="1">
      <c r="A17" s="214" t="s">
        <v>166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5" customFormat="1" ht="6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5" customFormat="1" ht="18" customHeight="1">
      <c r="A19" s="1922"/>
      <c r="B19" s="1925" t="s">
        <v>167</v>
      </c>
      <c r="C19" s="1841" t="s">
        <v>168</v>
      </c>
      <c r="D19" s="1842"/>
      <c r="E19" s="1842"/>
      <c r="F19" s="1842"/>
      <c r="G19" s="1842"/>
      <c r="H19" s="1842"/>
      <c r="I19" s="1842"/>
      <c r="J19" s="1842"/>
      <c r="K19" s="1842"/>
      <c r="L19" s="1842"/>
      <c r="M19" s="1842"/>
      <c r="N19" s="1842"/>
      <c r="O19" s="1842"/>
      <c r="P19" s="1842"/>
      <c r="Q19" s="1843"/>
      <c r="R19" s="213"/>
    </row>
    <row r="20" spans="1:18" s="15" customFormat="1" ht="18" customHeight="1">
      <c r="A20" s="1923"/>
      <c r="B20" s="1926"/>
      <c r="C20" s="1928" t="s">
        <v>152</v>
      </c>
      <c r="D20" s="1910"/>
      <c r="E20" s="1911"/>
      <c r="F20" s="1909" t="s">
        <v>153</v>
      </c>
      <c r="G20" s="1910"/>
      <c r="H20" s="1911"/>
      <c r="I20" s="1909" t="s">
        <v>154</v>
      </c>
      <c r="J20" s="1910"/>
      <c r="K20" s="1911"/>
      <c r="L20" s="1909" t="s">
        <v>155</v>
      </c>
      <c r="M20" s="1910"/>
      <c r="N20" s="1911"/>
      <c r="O20" s="1909" t="s">
        <v>156</v>
      </c>
      <c r="P20" s="1910"/>
      <c r="Q20" s="1912"/>
      <c r="R20" s="213"/>
    </row>
    <row r="21" spans="1:18" s="15" customFormat="1" ht="18" customHeight="1" thickBot="1">
      <c r="A21" s="1924"/>
      <c r="B21" s="1927"/>
      <c r="C21" s="372" t="s">
        <v>9</v>
      </c>
      <c r="D21" s="7" t="s">
        <v>10</v>
      </c>
      <c r="E21" s="122" t="s">
        <v>11</v>
      </c>
      <c r="F21" s="8" t="s">
        <v>9</v>
      </c>
      <c r="G21" s="7" t="s">
        <v>10</v>
      </c>
      <c r="H21" s="122" t="s">
        <v>11</v>
      </c>
      <c r="I21" s="8" t="s">
        <v>9</v>
      </c>
      <c r="J21" s="7" t="s">
        <v>10</v>
      </c>
      <c r="K21" s="122" t="s">
        <v>11</v>
      </c>
      <c r="L21" s="8" t="s">
        <v>9</v>
      </c>
      <c r="M21" s="7" t="s">
        <v>10</v>
      </c>
      <c r="N21" s="122" t="s">
        <v>11</v>
      </c>
      <c r="O21" s="8" t="s">
        <v>9</v>
      </c>
      <c r="P21" s="7" t="s">
        <v>10</v>
      </c>
      <c r="Q21" s="123" t="s">
        <v>11</v>
      </c>
      <c r="R21" s="213"/>
    </row>
    <row r="22" spans="1:18" s="15" customFormat="1" ht="18" customHeight="1">
      <c r="A22" s="1913" t="s">
        <v>169</v>
      </c>
      <c r="B22" s="367" t="s">
        <v>170</v>
      </c>
      <c r="C22" s="217">
        <f>C7+C11</f>
        <v>4</v>
      </c>
      <c r="D22" s="218">
        <f t="shared" ref="D22:Q22" si="12">D7+D11</f>
        <v>7</v>
      </c>
      <c r="E22" s="219">
        <f>E7+E11</f>
        <v>11</v>
      </c>
      <c r="F22" s="217">
        <f t="shared" si="12"/>
        <v>2</v>
      </c>
      <c r="G22" s="218">
        <f t="shared" si="12"/>
        <v>11</v>
      </c>
      <c r="H22" s="219">
        <f t="shared" si="12"/>
        <v>13</v>
      </c>
      <c r="I22" s="217">
        <f t="shared" si="12"/>
        <v>3</v>
      </c>
      <c r="J22" s="218">
        <f t="shared" si="12"/>
        <v>6</v>
      </c>
      <c r="K22" s="219">
        <f t="shared" si="12"/>
        <v>9</v>
      </c>
      <c r="L22" s="217">
        <f t="shared" si="12"/>
        <v>9</v>
      </c>
      <c r="M22" s="218">
        <f t="shared" si="12"/>
        <v>8</v>
      </c>
      <c r="N22" s="219">
        <f t="shared" si="12"/>
        <v>17</v>
      </c>
      <c r="O22" s="217">
        <f t="shared" si="12"/>
        <v>18</v>
      </c>
      <c r="P22" s="218">
        <f t="shared" si="12"/>
        <v>32</v>
      </c>
      <c r="Q22" s="220">
        <f t="shared" si="12"/>
        <v>50</v>
      </c>
      <c r="R22" s="213"/>
    </row>
    <row r="23" spans="1:18" s="15" customFormat="1" ht="18" customHeight="1">
      <c r="A23" s="1914"/>
      <c r="B23" s="216" t="s">
        <v>105</v>
      </c>
      <c r="C23" s="221">
        <f>SUM(C6,C8,C9,C10)</f>
        <v>14</v>
      </c>
      <c r="D23" s="222">
        <f t="shared" ref="D23:Q23" si="13">SUM(D6,D8,D9,D10)</f>
        <v>15</v>
      </c>
      <c r="E23" s="223">
        <f t="shared" si="13"/>
        <v>29</v>
      </c>
      <c r="F23" s="221">
        <f t="shared" si="13"/>
        <v>17</v>
      </c>
      <c r="G23" s="222">
        <f t="shared" si="13"/>
        <v>6</v>
      </c>
      <c r="H23" s="223">
        <f t="shared" si="13"/>
        <v>23</v>
      </c>
      <c r="I23" s="221">
        <f t="shared" si="13"/>
        <v>19</v>
      </c>
      <c r="J23" s="222">
        <f t="shared" si="13"/>
        <v>4</v>
      </c>
      <c r="K23" s="223">
        <f t="shared" si="13"/>
        <v>23</v>
      </c>
      <c r="L23" s="221">
        <f t="shared" si="13"/>
        <v>20</v>
      </c>
      <c r="M23" s="222">
        <f t="shared" si="13"/>
        <v>7</v>
      </c>
      <c r="N23" s="223">
        <f t="shared" si="13"/>
        <v>27</v>
      </c>
      <c r="O23" s="221">
        <f t="shared" si="13"/>
        <v>70</v>
      </c>
      <c r="P23" s="222">
        <f t="shared" si="13"/>
        <v>32</v>
      </c>
      <c r="Q23" s="224">
        <f t="shared" si="13"/>
        <v>102</v>
      </c>
      <c r="R23" s="213"/>
    </row>
    <row r="24" spans="1:18" s="15" customFormat="1" ht="18" customHeight="1" thickBot="1">
      <c r="A24" s="1915"/>
      <c r="B24" s="123" t="s">
        <v>53</v>
      </c>
      <c r="C24" s="26">
        <f t="shared" ref="C24:Q24" si="14">SUM(C12,C13,C14)</f>
        <v>12</v>
      </c>
      <c r="D24" s="25">
        <f t="shared" si="14"/>
        <v>1</v>
      </c>
      <c r="E24" s="19">
        <f t="shared" si="14"/>
        <v>13</v>
      </c>
      <c r="F24" s="26">
        <f t="shared" si="14"/>
        <v>7</v>
      </c>
      <c r="G24" s="25">
        <f t="shared" si="14"/>
        <v>8</v>
      </c>
      <c r="H24" s="19">
        <f t="shared" si="14"/>
        <v>15</v>
      </c>
      <c r="I24" s="26">
        <f t="shared" si="14"/>
        <v>10</v>
      </c>
      <c r="J24" s="25">
        <f t="shared" si="14"/>
        <v>9</v>
      </c>
      <c r="K24" s="19">
        <f t="shared" si="14"/>
        <v>19</v>
      </c>
      <c r="L24" s="26">
        <f t="shared" si="14"/>
        <v>8</v>
      </c>
      <c r="M24" s="26">
        <f t="shared" si="14"/>
        <v>5</v>
      </c>
      <c r="N24" s="19">
        <f t="shared" si="14"/>
        <v>13</v>
      </c>
      <c r="O24" s="26">
        <f t="shared" si="14"/>
        <v>37</v>
      </c>
      <c r="P24" s="25">
        <f t="shared" si="14"/>
        <v>23</v>
      </c>
      <c r="Q24" s="21">
        <f t="shared" si="14"/>
        <v>60</v>
      </c>
      <c r="R24" s="213"/>
    </row>
    <row r="25" spans="1:18" s="15" customFormat="1" ht="15" customHeight="1">
      <c r="A25" s="213"/>
      <c r="B25" s="111"/>
      <c r="C25" s="1"/>
      <c r="Q25" s="1"/>
    </row>
  </sheetData>
  <mergeCells count="37">
    <mergeCell ref="C4:E4"/>
    <mergeCell ref="F4:H4"/>
    <mergeCell ref="I4:K4"/>
    <mergeCell ref="L4:N4"/>
    <mergeCell ref="O4:Q4"/>
    <mergeCell ref="AG4:AH6"/>
    <mergeCell ref="S3:S6"/>
    <mergeCell ref="T3:T6"/>
    <mergeCell ref="U3:U6"/>
    <mergeCell ref="V3:AH3"/>
    <mergeCell ref="V4:V5"/>
    <mergeCell ref="W4:W5"/>
    <mergeCell ref="X4:X5"/>
    <mergeCell ref="Y4:Y5"/>
    <mergeCell ref="Z4:Z5"/>
    <mergeCell ref="AF4:AF5"/>
    <mergeCell ref="A7:A9"/>
    <mergeCell ref="S7:S13"/>
    <mergeCell ref="AG7:AH7"/>
    <mergeCell ref="AG9:AH9"/>
    <mergeCell ref="AG10:AH10"/>
    <mergeCell ref="AG11:AH11"/>
    <mergeCell ref="AG12:AH12"/>
    <mergeCell ref="AG13:AH13"/>
    <mergeCell ref="L20:N20"/>
    <mergeCell ref="O20:Q20"/>
    <mergeCell ref="A22:A24"/>
    <mergeCell ref="AG14:AH14"/>
    <mergeCell ref="S15:T15"/>
    <mergeCell ref="AG15:AH15"/>
    <mergeCell ref="AG16:AH16"/>
    <mergeCell ref="A19:A21"/>
    <mergeCell ref="B19:B21"/>
    <mergeCell ref="C19:Q19"/>
    <mergeCell ref="C20:E20"/>
    <mergeCell ref="F20:H20"/>
    <mergeCell ref="I20:K20"/>
  </mergeCells>
  <phoneticPr fontId="4"/>
  <pageMargins left="0.70866141732283461" right="0.70866141732283461" top="0.55118110236220474" bottom="0.55118110236220474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7"/>
  <sheetViews>
    <sheetView view="pageBreakPreview" zoomScale="90" zoomScaleNormal="100" zoomScaleSheetLayoutView="90" zoomScalePageLayoutView="115" workbookViewId="0">
      <pane ySplit="6" topLeftCell="A7" activePane="bottomLeft" state="frozen"/>
      <selection activeCell="AM1" sqref="AM1"/>
      <selection pane="bottomLeft" activeCell="AS20" sqref="AS20"/>
    </sheetView>
  </sheetViews>
  <sheetFormatPr defaultColWidth="9" defaultRowHeight="11.25"/>
  <cols>
    <col min="1" max="1" width="6.625" style="51" customWidth="1"/>
    <col min="2" max="2" width="8.125" style="51" customWidth="1"/>
    <col min="3" max="7" width="4" style="28" customWidth="1"/>
    <col min="8" max="8" width="5.625" style="28" customWidth="1"/>
    <col min="9" max="13" width="4" style="28" customWidth="1"/>
    <col min="14" max="14" width="5.625" style="28" customWidth="1"/>
    <col min="15" max="36" width="4" style="28" customWidth="1"/>
    <col min="37" max="39" width="4.5" style="28" customWidth="1"/>
    <col min="40" max="40" width="8.125" style="51" customWidth="1"/>
    <col min="41" max="41" width="6.625" style="28" customWidth="1"/>
    <col min="42" max="16384" width="9" style="28"/>
  </cols>
  <sheetData>
    <row r="1" spans="1:41" ht="13.5">
      <c r="A1" s="4" t="s">
        <v>327</v>
      </c>
      <c r="B1" s="4"/>
      <c r="X1" s="29"/>
      <c r="Y1" s="29"/>
      <c r="Z1" s="29"/>
      <c r="AA1" s="29"/>
      <c r="AB1" s="29"/>
      <c r="AC1" s="29"/>
      <c r="AD1" s="29"/>
      <c r="AE1" s="29"/>
      <c r="AN1" s="1994" t="s">
        <v>19</v>
      </c>
      <c r="AO1" s="1994"/>
    </row>
    <row r="2" spans="1:41" ht="6" customHeight="1" thickBot="1">
      <c r="A2" s="12"/>
      <c r="B2" s="12"/>
      <c r="X2" s="29"/>
      <c r="Y2" s="29"/>
      <c r="Z2" s="29"/>
      <c r="AA2" s="29"/>
      <c r="AB2" s="29"/>
      <c r="AC2" s="29"/>
      <c r="AD2" s="29"/>
      <c r="AE2" s="29"/>
      <c r="AN2" s="11"/>
    </row>
    <row r="3" spans="1:41" ht="13.5" customHeight="1">
      <c r="A3" s="1770" t="s">
        <v>21</v>
      </c>
      <c r="B3" s="1824"/>
      <c r="C3" s="1998" t="s">
        <v>171</v>
      </c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9"/>
      <c r="O3" s="1998" t="s">
        <v>42</v>
      </c>
      <c r="P3" s="1998"/>
      <c r="Q3" s="1998"/>
      <c r="R3" s="1998"/>
      <c r="S3" s="1998"/>
      <c r="T3" s="1998"/>
      <c r="U3" s="1998"/>
      <c r="V3" s="1998"/>
      <c r="W3" s="1999"/>
      <c r="X3" s="30" t="s">
        <v>172</v>
      </c>
      <c r="Y3" s="31"/>
      <c r="Z3" s="31"/>
      <c r="AA3" s="31"/>
      <c r="AB3" s="31"/>
      <c r="AC3" s="31"/>
      <c r="AD3" s="31"/>
      <c r="AE3" s="31"/>
      <c r="AF3" s="30" t="s">
        <v>360</v>
      </c>
      <c r="AG3" s="31"/>
      <c r="AH3" s="31"/>
      <c r="AI3" s="31"/>
      <c r="AJ3" s="31"/>
      <c r="AK3" s="1779" t="s">
        <v>173</v>
      </c>
      <c r="AL3" s="1780"/>
      <c r="AM3" s="1781"/>
      <c r="AN3" s="1770" t="s">
        <v>21</v>
      </c>
      <c r="AO3" s="1824"/>
    </row>
    <row r="4" spans="1:41" ht="13.5" customHeight="1">
      <c r="A4" s="1880"/>
      <c r="B4" s="1995"/>
      <c r="C4" s="2000"/>
      <c r="D4" s="2000"/>
      <c r="E4" s="2000"/>
      <c r="F4" s="2000"/>
      <c r="G4" s="2000"/>
      <c r="H4" s="2000"/>
      <c r="I4" s="2000"/>
      <c r="J4" s="2000"/>
      <c r="K4" s="2000"/>
      <c r="L4" s="2000"/>
      <c r="M4" s="2000"/>
      <c r="N4" s="2001"/>
      <c r="O4" s="2000"/>
      <c r="P4" s="2000"/>
      <c r="Q4" s="2000"/>
      <c r="R4" s="2000"/>
      <c r="S4" s="2000"/>
      <c r="T4" s="2000"/>
      <c r="U4" s="2000"/>
      <c r="V4" s="2000"/>
      <c r="W4" s="2001"/>
      <c r="X4" s="32" t="s">
        <v>174</v>
      </c>
      <c r="Y4" s="33"/>
      <c r="Z4" s="33"/>
      <c r="AA4" s="33"/>
      <c r="AB4" s="33"/>
      <c r="AC4" s="33"/>
      <c r="AD4" s="33"/>
      <c r="AE4" s="33"/>
      <c r="AF4" s="32" t="s">
        <v>175</v>
      </c>
      <c r="AG4" s="33"/>
      <c r="AH4" s="33"/>
      <c r="AI4" s="33"/>
      <c r="AJ4" s="33"/>
      <c r="AK4" s="1782"/>
      <c r="AL4" s="1783"/>
      <c r="AM4" s="1784"/>
      <c r="AN4" s="1880"/>
      <c r="AO4" s="1995"/>
    </row>
    <row r="5" spans="1:41" ht="13.5" customHeight="1">
      <c r="A5" s="1880"/>
      <c r="B5" s="1995"/>
      <c r="C5" s="2002" t="s">
        <v>176</v>
      </c>
      <c r="D5" s="1984" t="s">
        <v>22</v>
      </c>
      <c r="E5" s="1984" t="s">
        <v>177</v>
      </c>
      <c r="F5" s="1984" t="s">
        <v>23</v>
      </c>
      <c r="G5" s="1984" t="s">
        <v>24</v>
      </c>
      <c r="H5" s="1984" t="s">
        <v>25</v>
      </c>
      <c r="I5" s="1984" t="s">
        <v>26</v>
      </c>
      <c r="J5" s="1984" t="s">
        <v>178</v>
      </c>
      <c r="K5" s="1984" t="s">
        <v>179</v>
      </c>
      <c r="L5" s="1984" t="s">
        <v>27</v>
      </c>
      <c r="M5" s="1986" t="s">
        <v>48</v>
      </c>
      <c r="N5" s="1992" t="s">
        <v>18</v>
      </c>
      <c r="O5" s="1864" t="s">
        <v>28</v>
      </c>
      <c r="P5" s="1864"/>
      <c r="Q5" s="1990" t="s">
        <v>49</v>
      </c>
      <c r="R5" s="1984" t="s">
        <v>180</v>
      </c>
      <c r="S5" s="1984" t="s">
        <v>847</v>
      </c>
      <c r="T5" s="1984" t="s">
        <v>181</v>
      </c>
      <c r="U5" s="1984" t="s">
        <v>50</v>
      </c>
      <c r="V5" s="1986" t="s">
        <v>182</v>
      </c>
      <c r="W5" s="1988" t="s">
        <v>11</v>
      </c>
      <c r="X5" s="1990" t="s">
        <v>32</v>
      </c>
      <c r="Y5" s="1984" t="s">
        <v>33</v>
      </c>
      <c r="Z5" s="1984" t="s">
        <v>34</v>
      </c>
      <c r="AA5" s="1984" t="s">
        <v>183</v>
      </c>
      <c r="AB5" s="1984" t="s">
        <v>184</v>
      </c>
      <c r="AC5" s="1984" t="s">
        <v>185</v>
      </c>
      <c r="AD5" s="1984" t="s">
        <v>186</v>
      </c>
      <c r="AE5" s="1986" t="s">
        <v>187</v>
      </c>
      <c r="AF5" s="32" t="s">
        <v>188</v>
      </c>
      <c r="AG5" s="33"/>
      <c r="AH5" s="33"/>
      <c r="AI5" s="2004" t="s">
        <v>36</v>
      </c>
      <c r="AJ5" s="2004" t="s">
        <v>361</v>
      </c>
      <c r="AK5" s="1990" t="s">
        <v>189</v>
      </c>
      <c r="AL5" s="2005" t="s">
        <v>190</v>
      </c>
      <c r="AM5" s="2007" t="s">
        <v>191</v>
      </c>
      <c r="AN5" s="1880"/>
      <c r="AO5" s="1995"/>
    </row>
    <row r="6" spans="1:41" ht="130.5" customHeight="1" thickBot="1">
      <c r="A6" s="1996"/>
      <c r="B6" s="1997"/>
      <c r="C6" s="2003"/>
      <c r="D6" s="1985"/>
      <c r="E6" s="1985"/>
      <c r="F6" s="1985"/>
      <c r="G6" s="1985"/>
      <c r="H6" s="1985"/>
      <c r="I6" s="1985"/>
      <c r="J6" s="1985"/>
      <c r="K6" s="1985"/>
      <c r="L6" s="1985"/>
      <c r="M6" s="1987"/>
      <c r="N6" s="1989"/>
      <c r="O6" s="34" t="s">
        <v>192</v>
      </c>
      <c r="P6" s="35" t="s">
        <v>193</v>
      </c>
      <c r="Q6" s="1993"/>
      <c r="R6" s="1985"/>
      <c r="S6" s="1985"/>
      <c r="T6" s="1985"/>
      <c r="U6" s="1985"/>
      <c r="V6" s="1987"/>
      <c r="W6" s="1989"/>
      <c r="X6" s="1991"/>
      <c r="Y6" s="1985"/>
      <c r="Z6" s="1985"/>
      <c r="AA6" s="1985"/>
      <c r="AB6" s="1985"/>
      <c r="AC6" s="1985"/>
      <c r="AD6" s="1985"/>
      <c r="AE6" s="1987"/>
      <c r="AF6" s="242" t="s">
        <v>194</v>
      </c>
      <c r="AG6" s="243" t="s">
        <v>195</v>
      </c>
      <c r="AH6" s="244" t="s">
        <v>35</v>
      </c>
      <c r="AI6" s="1989"/>
      <c r="AJ6" s="1989"/>
      <c r="AK6" s="1991"/>
      <c r="AL6" s="2006"/>
      <c r="AM6" s="2008"/>
      <c r="AN6" s="1996"/>
      <c r="AO6" s="1997"/>
    </row>
    <row r="7" spans="1:41" ht="12.75" customHeight="1" thickBot="1">
      <c r="A7" s="1981" t="s">
        <v>196</v>
      </c>
      <c r="B7" s="1982"/>
      <c r="C7" s="36"/>
      <c r="D7" s="36"/>
      <c r="E7" s="36"/>
      <c r="F7" s="36"/>
      <c r="G7" s="36"/>
      <c r="H7" s="37"/>
      <c r="I7" s="37"/>
      <c r="J7" s="36"/>
      <c r="K7" s="36"/>
      <c r="L7" s="36"/>
      <c r="M7" s="36"/>
      <c r="N7" s="272"/>
      <c r="O7" s="38"/>
      <c r="P7" s="39"/>
      <c r="Q7" s="38"/>
      <c r="R7" s="40"/>
      <c r="S7" s="40"/>
      <c r="T7" s="40"/>
      <c r="U7" s="40"/>
      <c r="V7" s="40"/>
      <c r="W7" s="270"/>
      <c r="X7" s="270"/>
      <c r="Y7" s="270"/>
      <c r="Z7" s="270"/>
      <c r="AA7" s="270"/>
      <c r="AB7" s="270"/>
      <c r="AC7" s="270"/>
      <c r="AD7" s="270"/>
      <c r="AE7" s="270"/>
      <c r="AF7" s="271"/>
      <c r="AG7" s="271"/>
      <c r="AH7" s="271"/>
      <c r="AI7" s="271"/>
      <c r="AJ7" s="270"/>
      <c r="AK7" s="270"/>
      <c r="AL7" s="270"/>
      <c r="AM7" s="270"/>
      <c r="AN7" s="1809" t="s">
        <v>196</v>
      </c>
      <c r="AO7" s="1983"/>
    </row>
    <row r="8" spans="1:41" s="15" customFormat="1" ht="12.75" customHeight="1">
      <c r="A8" s="1970" t="s">
        <v>197</v>
      </c>
      <c r="B8" s="1971"/>
      <c r="C8" s="373">
        <v>1</v>
      </c>
      <c r="D8" s="374">
        <v>0</v>
      </c>
      <c r="E8" s="374">
        <v>1</v>
      </c>
      <c r="F8" s="374">
        <v>1</v>
      </c>
      <c r="G8" s="374">
        <v>1</v>
      </c>
      <c r="H8" s="374">
        <v>39</v>
      </c>
      <c r="I8" s="374">
        <v>0</v>
      </c>
      <c r="J8" s="374">
        <v>1</v>
      </c>
      <c r="K8" s="374">
        <v>0</v>
      </c>
      <c r="L8" s="374">
        <v>0</v>
      </c>
      <c r="M8" s="375">
        <v>2</v>
      </c>
      <c r="N8" s="1436">
        <f>SUM(C8:M8)</f>
        <v>46</v>
      </c>
      <c r="O8" s="376">
        <v>5</v>
      </c>
      <c r="P8" s="377">
        <v>0</v>
      </c>
      <c r="Q8" s="376">
        <v>1</v>
      </c>
      <c r="R8" s="378">
        <v>0</v>
      </c>
      <c r="S8" s="378">
        <v>0</v>
      </c>
      <c r="T8" s="378">
        <v>0</v>
      </c>
      <c r="U8" s="378">
        <v>1</v>
      </c>
      <c r="V8" s="379">
        <v>0</v>
      </c>
      <c r="W8" s="1436">
        <f>SUM(O8:V8)</f>
        <v>7</v>
      </c>
      <c r="X8" s="380">
        <v>1</v>
      </c>
      <c r="Y8" s="374">
        <v>3</v>
      </c>
      <c r="Z8" s="374">
        <v>1</v>
      </c>
      <c r="AA8" s="374">
        <v>1</v>
      </c>
      <c r="AB8" s="374">
        <v>1</v>
      </c>
      <c r="AC8" s="374">
        <v>0</v>
      </c>
      <c r="AD8" s="374">
        <v>0</v>
      </c>
      <c r="AE8" s="381">
        <v>1</v>
      </c>
      <c r="AF8" s="380">
        <v>0</v>
      </c>
      <c r="AG8" s="373">
        <v>0</v>
      </c>
      <c r="AH8" s="381">
        <v>0</v>
      </c>
      <c r="AI8" s="382">
        <v>2</v>
      </c>
      <c r="AJ8" s="382">
        <v>0</v>
      </c>
      <c r="AK8" s="380">
        <v>0</v>
      </c>
      <c r="AL8" s="383">
        <v>0</v>
      </c>
      <c r="AM8" s="384">
        <v>0</v>
      </c>
      <c r="AN8" s="1977" t="s">
        <v>72</v>
      </c>
      <c r="AO8" s="1978"/>
    </row>
    <row r="9" spans="1:41" s="15" customFormat="1" ht="12.75" customHeight="1">
      <c r="A9" s="1961" t="s">
        <v>198</v>
      </c>
      <c r="B9" s="1962"/>
      <c r="C9" s="385">
        <v>1</v>
      </c>
      <c r="D9" s="386">
        <v>1</v>
      </c>
      <c r="E9" s="387">
        <v>0</v>
      </c>
      <c r="F9" s="387">
        <v>1</v>
      </c>
      <c r="G9" s="387">
        <v>1</v>
      </c>
      <c r="H9" s="387">
        <v>50</v>
      </c>
      <c r="I9" s="387">
        <v>0</v>
      </c>
      <c r="J9" s="388">
        <v>1</v>
      </c>
      <c r="K9" s="387">
        <v>1</v>
      </c>
      <c r="L9" s="388">
        <v>0</v>
      </c>
      <c r="M9" s="389">
        <v>1</v>
      </c>
      <c r="N9" s="1437">
        <f t="shared" ref="N9:N44" si="0">SUM(C9:M9)</f>
        <v>57</v>
      </c>
      <c r="O9" s="391">
        <v>6</v>
      </c>
      <c r="P9" s="390">
        <v>0</v>
      </c>
      <c r="Q9" s="391">
        <v>1</v>
      </c>
      <c r="R9" s="392">
        <v>0</v>
      </c>
      <c r="S9" s="392">
        <v>0</v>
      </c>
      <c r="T9" s="392">
        <v>0</v>
      </c>
      <c r="U9" s="392">
        <v>1</v>
      </c>
      <c r="V9" s="393">
        <v>0</v>
      </c>
      <c r="W9" s="1437">
        <f t="shared" ref="W9:W43" si="1">SUM(O9:V9)</f>
        <v>8</v>
      </c>
      <c r="X9" s="394">
        <v>1</v>
      </c>
      <c r="Y9" s="388">
        <v>3</v>
      </c>
      <c r="Z9" s="388">
        <v>1</v>
      </c>
      <c r="AA9" s="388">
        <v>1</v>
      </c>
      <c r="AB9" s="388">
        <v>1</v>
      </c>
      <c r="AC9" s="388">
        <v>0</v>
      </c>
      <c r="AD9" s="388">
        <v>0</v>
      </c>
      <c r="AE9" s="395">
        <v>1</v>
      </c>
      <c r="AF9" s="394">
        <v>0</v>
      </c>
      <c r="AG9" s="396">
        <v>0</v>
      </c>
      <c r="AH9" s="395">
        <v>0</v>
      </c>
      <c r="AI9" s="397">
        <v>1</v>
      </c>
      <c r="AJ9" s="397">
        <v>0</v>
      </c>
      <c r="AK9" s="394">
        <v>1</v>
      </c>
      <c r="AL9" s="398">
        <v>0</v>
      </c>
      <c r="AM9" s="399">
        <v>1</v>
      </c>
      <c r="AN9" s="1979" t="s">
        <v>198</v>
      </c>
      <c r="AO9" s="1980"/>
    </row>
    <row r="10" spans="1:41" s="15" customFormat="1" ht="12.75" customHeight="1">
      <c r="A10" s="1961" t="s">
        <v>199</v>
      </c>
      <c r="B10" s="1962"/>
      <c r="C10" s="400">
        <v>1</v>
      </c>
      <c r="D10" s="401">
        <v>0</v>
      </c>
      <c r="E10" s="388">
        <v>1</v>
      </c>
      <c r="F10" s="388">
        <v>1</v>
      </c>
      <c r="G10" s="388">
        <v>1</v>
      </c>
      <c r="H10" s="388">
        <v>55</v>
      </c>
      <c r="I10" s="388">
        <v>0</v>
      </c>
      <c r="J10" s="388">
        <v>2</v>
      </c>
      <c r="K10" s="388">
        <v>1</v>
      </c>
      <c r="L10" s="388">
        <v>0</v>
      </c>
      <c r="M10" s="402">
        <v>5</v>
      </c>
      <c r="N10" s="1437">
        <f t="shared" si="0"/>
        <v>67</v>
      </c>
      <c r="O10" s="391">
        <v>5</v>
      </c>
      <c r="P10" s="390">
        <v>0</v>
      </c>
      <c r="Q10" s="391">
        <v>1</v>
      </c>
      <c r="R10" s="392">
        <v>0</v>
      </c>
      <c r="S10" s="392">
        <v>0</v>
      </c>
      <c r="T10" s="392">
        <v>0</v>
      </c>
      <c r="U10" s="392">
        <v>1</v>
      </c>
      <c r="V10" s="393">
        <v>0</v>
      </c>
      <c r="W10" s="1437">
        <f t="shared" si="1"/>
        <v>7</v>
      </c>
      <c r="X10" s="394">
        <v>1</v>
      </c>
      <c r="Y10" s="388">
        <v>3</v>
      </c>
      <c r="Z10" s="388">
        <v>1</v>
      </c>
      <c r="AA10" s="388">
        <v>1</v>
      </c>
      <c r="AB10" s="388">
        <v>1</v>
      </c>
      <c r="AC10" s="388">
        <v>1</v>
      </c>
      <c r="AD10" s="388">
        <v>0</v>
      </c>
      <c r="AE10" s="395">
        <v>1</v>
      </c>
      <c r="AF10" s="394">
        <v>0</v>
      </c>
      <c r="AG10" s="396">
        <v>0</v>
      </c>
      <c r="AH10" s="395">
        <v>1</v>
      </c>
      <c r="AI10" s="397">
        <v>4</v>
      </c>
      <c r="AJ10" s="397">
        <v>0</v>
      </c>
      <c r="AK10" s="394">
        <v>1</v>
      </c>
      <c r="AL10" s="398">
        <v>0</v>
      </c>
      <c r="AM10" s="399">
        <v>0</v>
      </c>
      <c r="AN10" s="1961" t="s">
        <v>74</v>
      </c>
      <c r="AO10" s="1962"/>
    </row>
    <row r="11" spans="1:41" s="15" customFormat="1" ht="12.75" customHeight="1">
      <c r="A11" s="1961" t="s">
        <v>200</v>
      </c>
      <c r="B11" s="1962"/>
      <c r="C11" s="400">
        <v>1</v>
      </c>
      <c r="D11" s="388">
        <v>0</v>
      </c>
      <c r="E11" s="388">
        <v>1</v>
      </c>
      <c r="F11" s="388">
        <v>1</v>
      </c>
      <c r="G11" s="388">
        <v>2</v>
      </c>
      <c r="H11" s="388">
        <v>49</v>
      </c>
      <c r="I11" s="388">
        <v>0</v>
      </c>
      <c r="J11" s="388">
        <v>1</v>
      </c>
      <c r="K11" s="388">
        <v>1</v>
      </c>
      <c r="L11" s="388">
        <v>0</v>
      </c>
      <c r="M11" s="402">
        <v>2</v>
      </c>
      <c r="N11" s="1437">
        <f t="shared" si="0"/>
        <v>58</v>
      </c>
      <c r="O11" s="391">
        <v>4</v>
      </c>
      <c r="P11" s="390">
        <v>0</v>
      </c>
      <c r="Q11" s="391">
        <v>3</v>
      </c>
      <c r="R11" s="392">
        <v>0</v>
      </c>
      <c r="S11" s="392">
        <v>0</v>
      </c>
      <c r="T11" s="392">
        <v>0</v>
      </c>
      <c r="U11" s="392">
        <v>2</v>
      </c>
      <c r="V11" s="393">
        <v>0</v>
      </c>
      <c r="W11" s="1437">
        <f t="shared" si="1"/>
        <v>9</v>
      </c>
      <c r="X11" s="394">
        <v>1</v>
      </c>
      <c r="Y11" s="388">
        <v>3</v>
      </c>
      <c r="Z11" s="388">
        <v>1</v>
      </c>
      <c r="AA11" s="388">
        <v>1</v>
      </c>
      <c r="AB11" s="388">
        <v>1</v>
      </c>
      <c r="AC11" s="388">
        <v>1</v>
      </c>
      <c r="AD11" s="388">
        <v>0</v>
      </c>
      <c r="AE11" s="395">
        <v>1</v>
      </c>
      <c r="AF11" s="394">
        <v>0</v>
      </c>
      <c r="AG11" s="396">
        <v>0</v>
      </c>
      <c r="AH11" s="395">
        <v>0</v>
      </c>
      <c r="AI11" s="397">
        <v>0</v>
      </c>
      <c r="AJ11" s="397">
        <v>0</v>
      </c>
      <c r="AK11" s="394">
        <v>0</v>
      </c>
      <c r="AL11" s="398">
        <v>2</v>
      </c>
      <c r="AM11" s="399">
        <v>0</v>
      </c>
      <c r="AN11" s="1961" t="s">
        <v>39</v>
      </c>
      <c r="AO11" s="1962"/>
    </row>
    <row r="12" spans="1:41" s="15" customFormat="1" ht="12.75" customHeight="1">
      <c r="A12" s="1961" t="s">
        <v>201</v>
      </c>
      <c r="B12" s="1962"/>
      <c r="C12" s="400">
        <v>1</v>
      </c>
      <c r="D12" s="388">
        <v>0</v>
      </c>
      <c r="E12" s="388">
        <v>1</v>
      </c>
      <c r="F12" s="388">
        <v>0</v>
      </c>
      <c r="G12" s="388">
        <v>2</v>
      </c>
      <c r="H12" s="388">
        <v>44</v>
      </c>
      <c r="I12" s="388">
        <v>0</v>
      </c>
      <c r="J12" s="388">
        <v>1</v>
      </c>
      <c r="K12" s="388">
        <v>1</v>
      </c>
      <c r="L12" s="388">
        <v>0</v>
      </c>
      <c r="M12" s="402">
        <v>0</v>
      </c>
      <c r="N12" s="1437">
        <f t="shared" si="0"/>
        <v>50</v>
      </c>
      <c r="O12" s="391">
        <v>4</v>
      </c>
      <c r="P12" s="390">
        <v>0</v>
      </c>
      <c r="Q12" s="391">
        <v>3</v>
      </c>
      <c r="R12" s="392">
        <v>0</v>
      </c>
      <c r="S12" s="392">
        <v>0</v>
      </c>
      <c r="T12" s="392">
        <v>0</v>
      </c>
      <c r="U12" s="392">
        <v>1</v>
      </c>
      <c r="V12" s="393">
        <v>0</v>
      </c>
      <c r="W12" s="1437">
        <f t="shared" si="1"/>
        <v>8</v>
      </c>
      <c r="X12" s="394">
        <v>1</v>
      </c>
      <c r="Y12" s="388">
        <v>3</v>
      </c>
      <c r="Z12" s="388">
        <v>1</v>
      </c>
      <c r="AA12" s="388">
        <v>1</v>
      </c>
      <c r="AB12" s="388">
        <v>1</v>
      </c>
      <c r="AC12" s="388">
        <v>0</v>
      </c>
      <c r="AD12" s="388">
        <v>0</v>
      </c>
      <c r="AE12" s="395">
        <v>1</v>
      </c>
      <c r="AF12" s="394">
        <v>0</v>
      </c>
      <c r="AG12" s="396">
        <v>0</v>
      </c>
      <c r="AH12" s="395">
        <v>0</v>
      </c>
      <c r="AI12" s="397">
        <v>0</v>
      </c>
      <c r="AJ12" s="397">
        <v>0</v>
      </c>
      <c r="AK12" s="394">
        <v>1</v>
      </c>
      <c r="AL12" s="398">
        <v>1</v>
      </c>
      <c r="AM12" s="399">
        <v>0</v>
      </c>
      <c r="AN12" s="1961" t="s">
        <v>40</v>
      </c>
      <c r="AO12" s="1962"/>
    </row>
    <row r="13" spans="1:41" s="15" customFormat="1" ht="12.75" customHeight="1">
      <c r="A13" s="1961" t="s">
        <v>202</v>
      </c>
      <c r="B13" s="1962"/>
      <c r="C13" s="400">
        <v>1</v>
      </c>
      <c r="D13" s="388">
        <v>0</v>
      </c>
      <c r="E13" s="388">
        <v>1</v>
      </c>
      <c r="F13" s="388">
        <v>0</v>
      </c>
      <c r="G13" s="388">
        <v>2</v>
      </c>
      <c r="H13" s="388">
        <v>30</v>
      </c>
      <c r="I13" s="388">
        <v>0</v>
      </c>
      <c r="J13" s="388">
        <v>1</v>
      </c>
      <c r="K13" s="388">
        <v>1</v>
      </c>
      <c r="L13" s="388">
        <v>0</v>
      </c>
      <c r="M13" s="402">
        <v>3</v>
      </c>
      <c r="N13" s="1437">
        <f t="shared" si="0"/>
        <v>39</v>
      </c>
      <c r="O13" s="391">
        <v>4</v>
      </c>
      <c r="P13" s="390">
        <v>0</v>
      </c>
      <c r="Q13" s="391">
        <v>1</v>
      </c>
      <c r="R13" s="392">
        <v>0</v>
      </c>
      <c r="S13" s="392">
        <v>0</v>
      </c>
      <c r="T13" s="392">
        <v>0</v>
      </c>
      <c r="U13" s="392">
        <v>1</v>
      </c>
      <c r="V13" s="393">
        <v>0</v>
      </c>
      <c r="W13" s="1437">
        <f t="shared" si="1"/>
        <v>6</v>
      </c>
      <c r="X13" s="394">
        <v>1</v>
      </c>
      <c r="Y13" s="388">
        <v>3</v>
      </c>
      <c r="Z13" s="388">
        <v>1</v>
      </c>
      <c r="AA13" s="388">
        <v>1</v>
      </c>
      <c r="AB13" s="388">
        <v>1</v>
      </c>
      <c r="AC13" s="388">
        <v>0</v>
      </c>
      <c r="AD13" s="388">
        <v>0</v>
      </c>
      <c r="AE13" s="395">
        <v>1</v>
      </c>
      <c r="AF13" s="394">
        <v>0</v>
      </c>
      <c r="AG13" s="396">
        <v>0</v>
      </c>
      <c r="AH13" s="395">
        <v>0</v>
      </c>
      <c r="AI13" s="397">
        <v>1</v>
      </c>
      <c r="AJ13" s="397">
        <v>0</v>
      </c>
      <c r="AK13" s="394">
        <v>0</v>
      </c>
      <c r="AL13" s="398">
        <v>0</v>
      </c>
      <c r="AM13" s="399">
        <v>0</v>
      </c>
      <c r="AN13" s="1961" t="s">
        <v>77</v>
      </c>
      <c r="AO13" s="1962"/>
    </row>
    <row r="14" spans="1:41" s="15" customFormat="1" ht="12.75" customHeight="1">
      <c r="A14" s="1961" t="s">
        <v>203</v>
      </c>
      <c r="B14" s="1962"/>
      <c r="C14" s="400">
        <v>1</v>
      </c>
      <c r="D14" s="388">
        <v>0</v>
      </c>
      <c r="E14" s="388">
        <v>1</v>
      </c>
      <c r="F14" s="388">
        <v>1</v>
      </c>
      <c r="G14" s="388">
        <v>2</v>
      </c>
      <c r="H14" s="388">
        <v>41</v>
      </c>
      <c r="I14" s="388">
        <v>0</v>
      </c>
      <c r="J14" s="388">
        <v>1</v>
      </c>
      <c r="K14" s="388">
        <v>1</v>
      </c>
      <c r="L14" s="388">
        <v>0</v>
      </c>
      <c r="M14" s="402">
        <v>5</v>
      </c>
      <c r="N14" s="1437">
        <f t="shared" si="0"/>
        <v>53</v>
      </c>
      <c r="O14" s="391">
        <v>4</v>
      </c>
      <c r="P14" s="390">
        <v>0</v>
      </c>
      <c r="Q14" s="391">
        <v>2</v>
      </c>
      <c r="R14" s="392">
        <v>0</v>
      </c>
      <c r="S14" s="392">
        <v>0</v>
      </c>
      <c r="T14" s="392">
        <v>0</v>
      </c>
      <c r="U14" s="392">
        <v>1</v>
      </c>
      <c r="V14" s="393">
        <v>0</v>
      </c>
      <c r="W14" s="1437">
        <f t="shared" si="1"/>
        <v>7</v>
      </c>
      <c r="X14" s="394">
        <v>1</v>
      </c>
      <c r="Y14" s="388">
        <v>3</v>
      </c>
      <c r="Z14" s="388">
        <v>1</v>
      </c>
      <c r="AA14" s="388">
        <v>1</v>
      </c>
      <c r="AB14" s="388">
        <v>1</v>
      </c>
      <c r="AC14" s="388">
        <v>0</v>
      </c>
      <c r="AD14" s="388">
        <v>0</v>
      </c>
      <c r="AE14" s="395">
        <v>1</v>
      </c>
      <c r="AF14" s="394">
        <v>0</v>
      </c>
      <c r="AG14" s="396">
        <v>0</v>
      </c>
      <c r="AH14" s="395">
        <v>0</v>
      </c>
      <c r="AI14" s="397">
        <v>2</v>
      </c>
      <c r="AJ14" s="397">
        <v>0</v>
      </c>
      <c r="AK14" s="394">
        <v>0</v>
      </c>
      <c r="AL14" s="398">
        <v>0</v>
      </c>
      <c r="AM14" s="399">
        <v>0</v>
      </c>
      <c r="AN14" s="1961" t="s">
        <v>13</v>
      </c>
      <c r="AO14" s="1962"/>
    </row>
    <row r="15" spans="1:41" s="15" customFormat="1" ht="12.75" customHeight="1">
      <c r="A15" s="1961" t="s">
        <v>204</v>
      </c>
      <c r="B15" s="1962"/>
      <c r="C15" s="400">
        <v>1</v>
      </c>
      <c r="D15" s="388">
        <v>0</v>
      </c>
      <c r="E15" s="388">
        <v>2</v>
      </c>
      <c r="F15" s="388">
        <v>0</v>
      </c>
      <c r="G15" s="388">
        <v>1</v>
      </c>
      <c r="H15" s="388">
        <v>34</v>
      </c>
      <c r="I15" s="388">
        <v>0</v>
      </c>
      <c r="J15" s="388">
        <v>1</v>
      </c>
      <c r="K15" s="388">
        <v>1</v>
      </c>
      <c r="L15" s="388">
        <v>0</v>
      </c>
      <c r="M15" s="402">
        <v>3</v>
      </c>
      <c r="N15" s="1437">
        <f t="shared" si="0"/>
        <v>43</v>
      </c>
      <c r="O15" s="391">
        <v>4</v>
      </c>
      <c r="P15" s="390">
        <v>0</v>
      </c>
      <c r="Q15" s="391">
        <v>1</v>
      </c>
      <c r="R15" s="392">
        <v>0</v>
      </c>
      <c r="S15" s="392">
        <v>0</v>
      </c>
      <c r="T15" s="392">
        <v>0</v>
      </c>
      <c r="U15" s="392">
        <v>1</v>
      </c>
      <c r="V15" s="393">
        <v>0</v>
      </c>
      <c r="W15" s="1437">
        <f t="shared" si="1"/>
        <v>6</v>
      </c>
      <c r="X15" s="394">
        <v>1</v>
      </c>
      <c r="Y15" s="388">
        <v>3</v>
      </c>
      <c r="Z15" s="388">
        <v>1</v>
      </c>
      <c r="AA15" s="388">
        <v>1</v>
      </c>
      <c r="AB15" s="388">
        <v>1</v>
      </c>
      <c r="AC15" s="388">
        <v>0</v>
      </c>
      <c r="AD15" s="388">
        <v>0</v>
      </c>
      <c r="AE15" s="395">
        <v>1</v>
      </c>
      <c r="AF15" s="394">
        <v>0</v>
      </c>
      <c r="AG15" s="396">
        <v>0</v>
      </c>
      <c r="AH15" s="395">
        <v>0</v>
      </c>
      <c r="AI15" s="397">
        <v>1</v>
      </c>
      <c r="AJ15" s="397">
        <v>0</v>
      </c>
      <c r="AK15" s="394">
        <v>0</v>
      </c>
      <c r="AL15" s="398">
        <v>0</v>
      </c>
      <c r="AM15" s="399">
        <v>0</v>
      </c>
      <c r="AN15" s="1961" t="s">
        <v>353</v>
      </c>
      <c r="AO15" s="1962"/>
    </row>
    <row r="16" spans="1:41" s="15" customFormat="1" ht="12.75" customHeight="1">
      <c r="A16" s="1961" t="s">
        <v>205</v>
      </c>
      <c r="B16" s="1962"/>
      <c r="C16" s="400">
        <v>1</v>
      </c>
      <c r="D16" s="388">
        <v>0</v>
      </c>
      <c r="E16" s="388">
        <v>1</v>
      </c>
      <c r="F16" s="388">
        <v>0</v>
      </c>
      <c r="G16" s="388">
        <v>2</v>
      </c>
      <c r="H16" s="388">
        <v>44</v>
      </c>
      <c r="I16" s="388">
        <v>0</v>
      </c>
      <c r="J16" s="388">
        <v>1</v>
      </c>
      <c r="K16" s="388">
        <v>1</v>
      </c>
      <c r="L16" s="388">
        <v>0</v>
      </c>
      <c r="M16" s="402">
        <v>3</v>
      </c>
      <c r="N16" s="1437">
        <f t="shared" si="0"/>
        <v>53</v>
      </c>
      <c r="O16" s="391">
        <v>4</v>
      </c>
      <c r="P16" s="390">
        <v>0</v>
      </c>
      <c r="Q16" s="391">
        <v>1</v>
      </c>
      <c r="R16" s="392">
        <v>0</v>
      </c>
      <c r="S16" s="392">
        <v>0</v>
      </c>
      <c r="T16" s="392">
        <v>0</v>
      </c>
      <c r="U16" s="392">
        <v>2</v>
      </c>
      <c r="V16" s="393">
        <v>0</v>
      </c>
      <c r="W16" s="1437">
        <f t="shared" si="1"/>
        <v>7</v>
      </c>
      <c r="X16" s="394">
        <v>1</v>
      </c>
      <c r="Y16" s="388">
        <v>3</v>
      </c>
      <c r="Z16" s="388">
        <v>1</v>
      </c>
      <c r="AA16" s="388">
        <v>1</v>
      </c>
      <c r="AB16" s="388">
        <v>1</v>
      </c>
      <c r="AC16" s="388">
        <v>0</v>
      </c>
      <c r="AD16" s="388">
        <v>0</v>
      </c>
      <c r="AE16" s="395">
        <v>1</v>
      </c>
      <c r="AF16" s="394">
        <v>0</v>
      </c>
      <c r="AG16" s="396">
        <v>0</v>
      </c>
      <c r="AH16" s="395">
        <v>0</v>
      </c>
      <c r="AI16" s="397">
        <v>0</v>
      </c>
      <c r="AJ16" s="397">
        <v>0</v>
      </c>
      <c r="AK16" s="394">
        <v>1</v>
      </c>
      <c r="AL16" s="398">
        <v>0</v>
      </c>
      <c r="AM16" s="399">
        <v>0</v>
      </c>
      <c r="AN16" s="1961" t="s">
        <v>15</v>
      </c>
      <c r="AO16" s="1962"/>
    </row>
    <row r="17" spans="1:41" s="15" customFormat="1" ht="12.75" customHeight="1">
      <c r="A17" s="41" t="s">
        <v>79</v>
      </c>
      <c r="B17" s="42" t="s">
        <v>206</v>
      </c>
      <c r="C17" s="400">
        <v>1</v>
      </c>
      <c r="D17" s="388">
        <v>1</v>
      </c>
      <c r="E17" s="388">
        <v>0</v>
      </c>
      <c r="F17" s="388">
        <v>0</v>
      </c>
      <c r="G17" s="388">
        <v>3</v>
      </c>
      <c r="H17" s="388">
        <v>27</v>
      </c>
      <c r="I17" s="388">
        <v>0</v>
      </c>
      <c r="J17" s="388">
        <v>1</v>
      </c>
      <c r="K17" s="388">
        <v>0</v>
      </c>
      <c r="L17" s="388">
        <v>0</v>
      </c>
      <c r="M17" s="402">
        <v>4</v>
      </c>
      <c r="N17" s="1437">
        <f t="shared" si="0"/>
        <v>37</v>
      </c>
      <c r="O17" s="391">
        <v>4</v>
      </c>
      <c r="P17" s="390">
        <v>0</v>
      </c>
      <c r="Q17" s="391">
        <v>1</v>
      </c>
      <c r="R17" s="392">
        <v>0</v>
      </c>
      <c r="S17" s="392">
        <v>0</v>
      </c>
      <c r="T17" s="392">
        <v>0</v>
      </c>
      <c r="U17" s="392">
        <v>1</v>
      </c>
      <c r="V17" s="393">
        <v>0</v>
      </c>
      <c r="W17" s="1437">
        <f t="shared" si="1"/>
        <v>6</v>
      </c>
      <c r="X17" s="394">
        <v>1</v>
      </c>
      <c r="Y17" s="388">
        <v>3</v>
      </c>
      <c r="Z17" s="388">
        <v>1</v>
      </c>
      <c r="AA17" s="388"/>
      <c r="AB17" s="388">
        <v>1</v>
      </c>
      <c r="AC17" s="388">
        <v>0</v>
      </c>
      <c r="AD17" s="388">
        <v>0</v>
      </c>
      <c r="AE17" s="395">
        <v>0</v>
      </c>
      <c r="AF17" s="394">
        <v>0</v>
      </c>
      <c r="AG17" s="396">
        <v>0</v>
      </c>
      <c r="AH17" s="395">
        <v>0</v>
      </c>
      <c r="AI17" s="397">
        <v>1</v>
      </c>
      <c r="AJ17" s="397">
        <v>0</v>
      </c>
      <c r="AK17" s="394">
        <v>0</v>
      </c>
      <c r="AL17" s="398">
        <v>0</v>
      </c>
      <c r="AM17" s="399">
        <v>0</v>
      </c>
      <c r="AN17" s="43" t="s">
        <v>206</v>
      </c>
      <c r="AO17" s="44" t="s">
        <v>207</v>
      </c>
    </row>
    <row r="18" spans="1:41" s="15" customFormat="1" ht="12.75" customHeight="1">
      <c r="A18" s="45"/>
      <c r="B18" s="232" t="s">
        <v>208</v>
      </c>
      <c r="C18" s="400">
        <v>0</v>
      </c>
      <c r="D18" s="388">
        <v>1</v>
      </c>
      <c r="E18" s="388">
        <v>0</v>
      </c>
      <c r="F18" s="388">
        <v>1</v>
      </c>
      <c r="G18" s="388">
        <v>0</v>
      </c>
      <c r="H18" s="388">
        <v>18</v>
      </c>
      <c r="I18" s="388">
        <v>0</v>
      </c>
      <c r="J18" s="388">
        <v>1</v>
      </c>
      <c r="K18" s="388">
        <v>0</v>
      </c>
      <c r="L18" s="388">
        <v>0</v>
      </c>
      <c r="M18" s="402">
        <v>0</v>
      </c>
      <c r="N18" s="1437">
        <f t="shared" si="0"/>
        <v>21</v>
      </c>
      <c r="O18" s="391">
        <v>2</v>
      </c>
      <c r="P18" s="390">
        <v>0</v>
      </c>
      <c r="Q18" s="391">
        <v>1</v>
      </c>
      <c r="R18" s="392">
        <v>0</v>
      </c>
      <c r="S18" s="392">
        <v>0</v>
      </c>
      <c r="T18" s="392">
        <v>0</v>
      </c>
      <c r="U18" s="392">
        <v>1</v>
      </c>
      <c r="V18" s="393">
        <v>0</v>
      </c>
      <c r="W18" s="1437">
        <f t="shared" si="1"/>
        <v>4</v>
      </c>
      <c r="X18" s="394">
        <v>0</v>
      </c>
      <c r="Y18" s="388">
        <v>0</v>
      </c>
      <c r="Z18" s="388">
        <v>0</v>
      </c>
      <c r="AA18" s="388">
        <v>1</v>
      </c>
      <c r="AB18" s="388">
        <v>0</v>
      </c>
      <c r="AC18" s="388">
        <v>2</v>
      </c>
      <c r="AD18" s="388">
        <v>0</v>
      </c>
      <c r="AE18" s="395">
        <v>0</v>
      </c>
      <c r="AF18" s="394">
        <v>0</v>
      </c>
      <c r="AG18" s="396">
        <v>0</v>
      </c>
      <c r="AH18" s="395">
        <v>0</v>
      </c>
      <c r="AI18" s="397">
        <v>0</v>
      </c>
      <c r="AJ18" s="397">
        <v>0</v>
      </c>
      <c r="AK18" s="394">
        <v>0</v>
      </c>
      <c r="AL18" s="398">
        <v>0</v>
      </c>
      <c r="AM18" s="399">
        <v>0</v>
      </c>
      <c r="AN18" s="231" t="s">
        <v>208</v>
      </c>
      <c r="AO18" s="46"/>
    </row>
    <row r="19" spans="1:41" s="15" customFormat="1" ht="12.75" customHeight="1">
      <c r="A19" s="1961" t="s">
        <v>209</v>
      </c>
      <c r="B19" s="1962"/>
      <c r="C19" s="400">
        <v>1</v>
      </c>
      <c r="D19" s="388">
        <v>0</v>
      </c>
      <c r="E19" s="388">
        <v>1</v>
      </c>
      <c r="F19" s="388">
        <v>0</v>
      </c>
      <c r="G19" s="388">
        <v>1</v>
      </c>
      <c r="H19" s="388">
        <v>26</v>
      </c>
      <c r="I19" s="388">
        <v>0</v>
      </c>
      <c r="J19" s="388">
        <v>1</v>
      </c>
      <c r="K19" s="388">
        <v>1</v>
      </c>
      <c r="L19" s="388">
        <v>0</v>
      </c>
      <c r="M19" s="402">
        <v>3</v>
      </c>
      <c r="N19" s="1437">
        <f t="shared" si="0"/>
        <v>34</v>
      </c>
      <c r="O19" s="391">
        <v>4</v>
      </c>
      <c r="P19" s="390">
        <v>0</v>
      </c>
      <c r="Q19" s="391">
        <v>2</v>
      </c>
      <c r="R19" s="392">
        <v>0</v>
      </c>
      <c r="S19" s="392">
        <v>0</v>
      </c>
      <c r="T19" s="392">
        <v>0</v>
      </c>
      <c r="U19" s="392">
        <v>1</v>
      </c>
      <c r="V19" s="393">
        <v>0</v>
      </c>
      <c r="W19" s="1437">
        <f t="shared" si="1"/>
        <v>7</v>
      </c>
      <c r="X19" s="394">
        <v>1</v>
      </c>
      <c r="Y19" s="388">
        <v>3</v>
      </c>
      <c r="Z19" s="388">
        <v>1</v>
      </c>
      <c r="AA19" s="388">
        <v>1</v>
      </c>
      <c r="AB19" s="388">
        <v>1</v>
      </c>
      <c r="AC19" s="388">
        <v>0</v>
      </c>
      <c r="AD19" s="388">
        <v>0</v>
      </c>
      <c r="AE19" s="395">
        <v>1</v>
      </c>
      <c r="AF19" s="394">
        <v>0</v>
      </c>
      <c r="AG19" s="396">
        <v>0</v>
      </c>
      <c r="AH19" s="395">
        <v>1</v>
      </c>
      <c r="AI19" s="397">
        <v>0</v>
      </c>
      <c r="AJ19" s="397">
        <v>0</v>
      </c>
      <c r="AK19" s="394">
        <v>0</v>
      </c>
      <c r="AL19" s="398">
        <v>0</v>
      </c>
      <c r="AM19" s="399">
        <v>0</v>
      </c>
      <c r="AN19" s="1961" t="s">
        <v>17</v>
      </c>
      <c r="AO19" s="1962"/>
    </row>
    <row r="20" spans="1:41" s="15" customFormat="1" ht="12.75" customHeight="1">
      <c r="A20" s="1961" t="s">
        <v>210</v>
      </c>
      <c r="B20" s="1962"/>
      <c r="C20" s="400">
        <v>1</v>
      </c>
      <c r="D20" s="388">
        <v>0</v>
      </c>
      <c r="E20" s="388">
        <v>1</v>
      </c>
      <c r="F20" s="388">
        <v>0</v>
      </c>
      <c r="G20" s="388">
        <v>1</v>
      </c>
      <c r="H20" s="388">
        <v>37</v>
      </c>
      <c r="I20" s="388">
        <v>0</v>
      </c>
      <c r="J20" s="388">
        <v>1</v>
      </c>
      <c r="K20" s="388">
        <v>0</v>
      </c>
      <c r="L20" s="388">
        <v>0</v>
      </c>
      <c r="M20" s="402">
        <v>2</v>
      </c>
      <c r="N20" s="1437">
        <f t="shared" si="0"/>
        <v>43</v>
      </c>
      <c r="O20" s="391">
        <v>4</v>
      </c>
      <c r="P20" s="390">
        <v>0</v>
      </c>
      <c r="Q20" s="391">
        <v>1</v>
      </c>
      <c r="R20" s="392">
        <v>0</v>
      </c>
      <c r="S20" s="392">
        <v>0</v>
      </c>
      <c r="T20" s="392">
        <v>0</v>
      </c>
      <c r="U20" s="392">
        <v>1</v>
      </c>
      <c r="V20" s="393">
        <v>0</v>
      </c>
      <c r="W20" s="1437">
        <f t="shared" si="1"/>
        <v>6</v>
      </c>
      <c r="X20" s="394">
        <v>1</v>
      </c>
      <c r="Y20" s="388">
        <v>3</v>
      </c>
      <c r="Z20" s="388">
        <v>1</v>
      </c>
      <c r="AA20" s="388">
        <v>1</v>
      </c>
      <c r="AB20" s="388">
        <v>1</v>
      </c>
      <c r="AC20" s="388">
        <v>0</v>
      </c>
      <c r="AD20" s="388">
        <v>0</v>
      </c>
      <c r="AE20" s="395">
        <v>1</v>
      </c>
      <c r="AF20" s="394">
        <v>0</v>
      </c>
      <c r="AG20" s="396">
        <v>0</v>
      </c>
      <c r="AH20" s="395">
        <v>0</v>
      </c>
      <c r="AI20" s="397">
        <v>1</v>
      </c>
      <c r="AJ20" s="397">
        <v>0</v>
      </c>
      <c r="AK20" s="394">
        <v>0</v>
      </c>
      <c r="AL20" s="398">
        <v>0</v>
      </c>
      <c r="AM20" s="399">
        <v>1</v>
      </c>
      <c r="AN20" s="1961" t="s">
        <v>86</v>
      </c>
      <c r="AO20" s="1962"/>
    </row>
    <row r="21" spans="1:41" s="15" customFormat="1" ht="12.75" customHeight="1">
      <c r="A21" s="1961" t="s">
        <v>211</v>
      </c>
      <c r="B21" s="1962"/>
      <c r="C21" s="400">
        <v>1</v>
      </c>
      <c r="D21" s="388">
        <v>0</v>
      </c>
      <c r="E21" s="388">
        <v>1</v>
      </c>
      <c r="F21" s="388">
        <v>0</v>
      </c>
      <c r="G21" s="388">
        <v>1</v>
      </c>
      <c r="H21" s="388">
        <v>40</v>
      </c>
      <c r="I21" s="388">
        <v>0</v>
      </c>
      <c r="J21" s="388">
        <v>1</v>
      </c>
      <c r="K21" s="388">
        <v>1</v>
      </c>
      <c r="L21" s="388">
        <v>0</v>
      </c>
      <c r="M21" s="402">
        <v>1</v>
      </c>
      <c r="N21" s="1437">
        <f t="shared" si="0"/>
        <v>46</v>
      </c>
      <c r="O21" s="391">
        <v>4</v>
      </c>
      <c r="P21" s="390">
        <v>0</v>
      </c>
      <c r="Q21" s="391">
        <v>1</v>
      </c>
      <c r="R21" s="392">
        <v>0</v>
      </c>
      <c r="S21" s="392">
        <v>0</v>
      </c>
      <c r="T21" s="392">
        <v>0</v>
      </c>
      <c r="U21" s="392">
        <v>1</v>
      </c>
      <c r="V21" s="393">
        <v>0</v>
      </c>
      <c r="W21" s="1437">
        <f t="shared" si="1"/>
        <v>6</v>
      </c>
      <c r="X21" s="394">
        <v>1</v>
      </c>
      <c r="Y21" s="388">
        <v>3</v>
      </c>
      <c r="Z21" s="388">
        <v>1</v>
      </c>
      <c r="AA21" s="388">
        <v>1</v>
      </c>
      <c r="AB21" s="388">
        <v>1</v>
      </c>
      <c r="AC21" s="388">
        <v>0</v>
      </c>
      <c r="AD21" s="388">
        <v>0</v>
      </c>
      <c r="AE21" s="395">
        <v>1</v>
      </c>
      <c r="AF21" s="394">
        <v>0</v>
      </c>
      <c r="AG21" s="396">
        <v>0</v>
      </c>
      <c r="AH21" s="395">
        <v>0</v>
      </c>
      <c r="AI21" s="397">
        <v>1</v>
      </c>
      <c r="AJ21" s="397">
        <v>0</v>
      </c>
      <c r="AK21" s="394">
        <v>0</v>
      </c>
      <c r="AL21" s="398">
        <v>0</v>
      </c>
      <c r="AM21" s="399">
        <v>1</v>
      </c>
      <c r="AN21" s="1961" t="s">
        <v>41</v>
      </c>
      <c r="AO21" s="1962"/>
    </row>
    <row r="22" spans="1:41" s="15" customFormat="1" ht="12.75" customHeight="1">
      <c r="A22" s="1961" t="s">
        <v>212</v>
      </c>
      <c r="B22" s="1962"/>
      <c r="C22" s="400">
        <v>1</v>
      </c>
      <c r="D22" s="388">
        <v>0</v>
      </c>
      <c r="E22" s="388">
        <v>1</v>
      </c>
      <c r="F22" s="388">
        <v>0</v>
      </c>
      <c r="G22" s="388">
        <v>2</v>
      </c>
      <c r="H22" s="388">
        <v>19</v>
      </c>
      <c r="I22" s="388">
        <v>0</v>
      </c>
      <c r="J22" s="388">
        <v>1</v>
      </c>
      <c r="K22" s="388">
        <v>1</v>
      </c>
      <c r="L22" s="388">
        <v>0</v>
      </c>
      <c r="M22" s="402">
        <v>5</v>
      </c>
      <c r="N22" s="1437">
        <f t="shared" si="0"/>
        <v>30</v>
      </c>
      <c r="O22" s="391">
        <v>4</v>
      </c>
      <c r="P22" s="390">
        <v>0</v>
      </c>
      <c r="Q22" s="391">
        <v>1</v>
      </c>
      <c r="R22" s="392">
        <v>0</v>
      </c>
      <c r="S22" s="392">
        <v>0</v>
      </c>
      <c r="T22" s="392">
        <v>0</v>
      </c>
      <c r="U22" s="392">
        <v>1</v>
      </c>
      <c r="V22" s="393">
        <v>0</v>
      </c>
      <c r="W22" s="1437">
        <f t="shared" si="1"/>
        <v>6</v>
      </c>
      <c r="X22" s="394">
        <v>1</v>
      </c>
      <c r="Y22" s="388">
        <v>3</v>
      </c>
      <c r="Z22" s="388">
        <v>1</v>
      </c>
      <c r="AA22" s="388">
        <v>1</v>
      </c>
      <c r="AB22" s="388">
        <v>1</v>
      </c>
      <c r="AC22" s="388">
        <v>0</v>
      </c>
      <c r="AD22" s="388">
        <v>0</v>
      </c>
      <c r="AE22" s="395">
        <v>1</v>
      </c>
      <c r="AF22" s="394">
        <v>0</v>
      </c>
      <c r="AG22" s="396">
        <v>0</v>
      </c>
      <c r="AH22" s="395">
        <v>0</v>
      </c>
      <c r="AI22" s="397">
        <v>1</v>
      </c>
      <c r="AJ22" s="397">
        <v>0</v>
      </c>
      <c r="AK22" s="394">
        <v>0</v>
      </c>
      <c r="AL22" s="398">
        <v>0</v>
      </c>
      <c r="AM22" s="399">
        <v>0</v>
      </c>
      <c r="AN22" s="1961" t="s">
        <v>12</v>
      </c>
      <c r="AO22" s="1962"/>
    </row>
    <row r="23" spans="1:41" s="15" customFormat="1" ht="12.75" customHeight="1">
      <c r="A23" s="41" t="s">
        <v>87</v>
      </c>
      <c r="B23" s="42" t="s">
        <v>213</v>
      </c>
      <c r="C23" s="400">
        <v>1</v>
      </c>
      <c r="D23" s="388">
        <v>1</v>
      </c>
      <c r="E23" s="388">
        <v>0</v>
      </c>
      <c r="F23" s="388">
        <v>0</v>
      </c>
      <c r="G23" s="388">
        <v>1</v>
      </c>
      <c r="H23" s="388">
        <v>25</v>
      </c>
      <c r="I23" s="388">
        <v>0</v>
      </c>
      <c r="J23" s="388">
        <v>1</v>
      </c>
      <c r="K23" s="388">
        <v>0</v>
      </c>
      <c r="L23" s="388">
        <v>0</v>
      </c>
      <c r="M23" s="402">
        <v>4</v>
      </c>
      <c r="N23" s="1437">
        <f t="shared" si="0"/>
        <v>33</v>
      </c>
      <c r="O23" s="391">
        <v>4</v>
      </c>
      <c r="P23" s="390">
        <v>0</v>
      </c>
      <c r="Q23" s="391">
        <v>1</v>
      </c>
      <c r="R23" s="392">
        <v>0</v>
      </c>
      <c r="S23" s="392">
        <v>0</v>
      </c>
      <c r="T23" s="392">
        <v>0</v>
      </c>
      <c r="U23" s="392">
        <v>1</v>
      </c>
      <c r="V23" s="393">
        <v>0</v>
      </c>
      <c r="W23" s="1437">
        <f t="shared" si="1"/>
        <v>6</v>
      </c>
      <c r="X23" s="394">
        <v>1</v>
      </c>
      <c r="Y23" s="388">
        <v>3</v>
      </c>
      <c r="Z23" s="388">
        <v>1</v>
      </c>
      <c r="AA23" s="388">
        <v>1</v>
      </c>
      <c r="AB23" s="388">
        <v>1</v>
      </c>
      <c r="AC23" s="388">
        <v>0</v>
      </c>
      <c r="AD23" s="388">
        <v>0</v>
      </c>
      <c r="AE23" s="395">
        <v>0</v>
      </c>
      <c r="AF23" s="394">
        <v>0</v>
      </c>
      <c r="AG23" s="396">
        <v>0</v>
      </c>
      <c r="AH23" s="395">
        <v>0</v>
      </c>
      <c r="AI23" s="397">
        <v>1</v>
      </c>
      <c r="AJ23" s="397">
        <v>0</v>
      </c>
      <c r="AK23" s="394">
        <v>1</v>
      </c>
      <c r="AL23" s="398">
        <v>1</v>
      </c>
      <c r="AM23" s="399">
        <v>0</v>
      </c>
      <c r="AN23" s="41" t="s">
        <v>213</v>
      </c>
      <c r="AO23" s="47" t="s">
        <v>214</v>
      </c>
    </row>
    <row r="24" spans="1:41" s="15" customFormat="1" ht="12.75" customHeight="1">
      <c r="A24" s="45"/>
      <c r="B24" s="48" t="s">
        <v>215</v>
      </c>
      <c r="C24" s="400">
        <v>0</v>
      </c>
      <c r="D24" s="388">
        <v>1</v>
      </c>
      <c r="E24" s="388">
        <v>0</v>
      </c>
      <c r="F24" s="388">
        <v>1</v>
      </c>
      <c r="G24" s="388">
        <v>0</v>
      </c>
      <c r="H24" s="388">
        <v>18</v>
      </c>
      <c r="I24" s="388">
        <v>0</v>
      </c>
      <c r="J24" s="388">
        <v>1</v>
      </c>
      <c r="K24" s="388">
        <v>0</v>
      </c>
      <c r="L24" s="388">
        <v>0</v>
      </c>
      <c r="M24" s="402">
        <v>1</v>
      </c>
      <c r="N24" s="1437">
        <f t="shared" si="0"/>
        <v>22</v>
      </c>
      <c r="O24" s="391">
        <v>2</v>
      </c>
      <c r="P24" s="390">
        <v>0</v>
      </c>
      <c r="Q24" s="391">
        <v>2</v>
      </c>
      <c r="R24" s="392">
        <v>0</v>
      </c>
      <c r="S24" s="392">
        <v>0</v>
      </c>
      <c r="T24" s="392">
        <v>0</v>
      </c>
      <c r="U24" s="392">
        <v>1</v>
      </c>
      <c r="V24" s="393">
        <v>0</v>
      </c>
      <c r="W24" s="1437">
        <f t="shared" si="1"/>
        <v>5</v>
      </c>
      <c r="X24" s="394">
        <v>1</v>
      </c>
      <c r="Y24" s="388">
        <v>3</v>
      </c>
      <c r="Z24" s="388">
        <v>1</v>
      </c>
      <c r="AA24" s="388">
        <v>1</v>
      </c>
      <c r="AB24" s="388">
        <v>1</v>
      </c>
      <c r="AC24" s="388">
        <v>2</v>
      </c>
      <c r="AD24" s="388">
        <v>0</v>
      </c>
      <c r="AE24" s="395">
        <v>0</v>
      </c>
      <c r="AF24" s="394">
        <v>0</v>
      </c>
      <c r="AG24" s="396">
        <v>0</v>
      </c>
      <c r="AH24" s="395">
        <v>0</v>
      </c>
      <c r="AI24" s="397">
        <v>0</v>
      </c>
      <c r="AJ24" s="397">
        <v>0</v>
      </c>
      <c r="AK24" s="394">
        <v>0</v>
      </c>
      <c r="AL24" s="398">
        <v>0</v>
      </c>
      <c r="AM24" s="399">
        <v>0</v>
      </c>
      <c r="AN24" s="49" t="s">
        <v>215</v>
      </c>
      <c r="AO24" s="46"/>
    </row>
    <row r="25" spans="1:41" s="15" customFormat="1" ht="12.75" customHeight="1">
      <c r="A25" s="1961" t="s">
        <v>216</v>
      </c>
      <c r="B25" s="1962"/>
      <c r="C25" s="400">
        <v>1</v>
      </c>
      <c r="D25" s="388">
        <v>0</v>
      </c>
      <c r="E25" s="388">
        <v>1</v>
      </c>
      <c r="F25" s="388">
        <v>0</v>
      </c>
      <c r="G25" s="388">
        <v>0</v>
      </c>
      <c r="H25" s="388">
        <v>23</v>
      </c>
      <c r="I25" s="388">
        <v>0</v>
      </c>
      <c r="J25" s="388">
        <v>2</v>
      </c>
      <c r="K25" s="388">
        <v>1</v>
      </c>
      <c r="L25" s="388">
        <v>0</v>
      </c>
      <c r="M25" s="402">
        <v>4</v>
      </c>
      <c r="N25" s="1437">
        <f t="shared" si="0"/>
        <v>32</v>
      </c>
      <c r="O25" s="391">
        <v>4</v>
      </c>
      <c r="P25" s="390">
        <v>0</v>
      </c>
      <c r="Q25" s="391">
        <v>1</v>
      </c>
      <c r="R25" s="392">
        <v>0</v>
      </c>
      <c r="S25" s="392">
        <v>0</v>
      </c>
      <c r="T25" s="392">
        <v>0</v>
      </c>
      <c r="U25" s="392">
        <v>1</v>
      </c>
      <c r="V25" s="393">
        <v>0</v>
      </c>
      <c r="W25" s="1437">
        <f t="shared" si="1"/>
        <v>6</v>
      </c>
      <c r="X25" s="394">
        <v>1</v>
      </c>
      <c r="Y25" s="388">
        <v>3</v>
      </c>
      <c r="Z25" s="388">
        <v>1</v>
      </c>
      <c r="AA25" s="388">
        <v>1</v>
      </c>
      <c r="AB25" s="388">
        <v>1</v>
      </c>
      <c r="AC25" s="388">
        <v>0</v>
      </c>
      <c r="AD25" s="388">
        <v>0</v>
      </c>
      <c r="AE25" s="395">
        <v>0</v>
      </c>
      <c r="AF25" s="394">
        <v>0</v>
      </c>
      <c r="AG25" s="396">
        <v>0</v>
      </c>
      <c r="AH25" s="395">
        <v>0</v>
      </c>
      <c r="AI25" s="397">
        <v>0</v>
      </c>
      <c r="AJ25" s="397">
        <v>0</v>
      </c>
      <c r="AK25" s="394">
        <v>0</v>
      </c>
      <c r="AL25" s="398">
        <v>0</v>
      </c>
      <c r="AM25" s="399">
        <v>0</v>
      </c>
      <c r="AN25" s="1961" t="s">
        <v>91</v>
      </c>
      <c r="AO25" s="1962"/>
    </row>
    <row r="26" spans="1:41" s="15" customFormat="1" ht="12.75" customHeight="1">
      <c r="A26" s="1961" t="s">
        <v>217</v>
      </c>
      <c r="B26" s="1962"/>
      <c r="C26" s="400">
        <v>1</v>
      </c>
      <c r="D26" s="388">
        <v>0</v>
      </c>
      <c r="E26" s="388">
        <v>1</v>
      </c>
      <c r="F26" s="388">
        <v>0</v>
      </c>
      <c r="G26" s="388">
        <v>2</v>
      </c>
      <c r="H26" s="388">
        <v>25</v>
      </c>
      <c r="I26" s="388">
        <v>0</v>
      </c>
      <c r="J26" s="388">
        <v>1</v>
      </c>
      <c r="K26" s="388">
        <v>0</v>
      </c>
      <c r="L26" s="388">
        <v>0</v>
      </c>
      <c r="M26" s="402">
        <v>5</v>
      </c>
      <c r="N26" s="1437">
        <f t="shared" si="0"/>
        <v>35</v>
      </c>
      <c r="O26" s="391">
        <v>4</v>
      </c>
      <c r="P26" s="390">
        <v>0</v>
      </c>
      <c r="Q26" s="391">
        <v>7</v>
      </c>
      <c r="R26" s="392">
        <v>0</v>
      </c>
      <c r="S26" s="392">
        <v>0</v>
      </c>
      <c r="T26" s="392">
        <v>0</v>
      </c>
      <c r="U26" s="392">
        <v>1</v>
      </c>
      <c r="V26" s="393">
        <v>1</v>
      </c>
      <c r="W26" s="1437">
        <f t="shared" si="1"/>
        <v>13</v>
      </c>
      <c r="X26" s="394">
        <v>1</v>
      </c>
      <c r="Y26" s="388">
        <v>3</v>
      </c>
      <c r="Z26" s="388">
        <v>1</v>
      </c>
      <c r="AA26" s="388">
        <v>1</v>
      </c>
      <c r="AB26" s="388">
        <v>1</v>
      </c>
      <c r="AC26" s="388">
        <v>3</v>
      </c>
      <c r="AD26" s="388">
        <v>1</v>
      </c>
      <c r="AE26" s="395">
        <v>0</v>
      </c>
      <c r="AF26" s="394">
        <v>0</v>
      </c>
      <c r="AG26" s="396">
        <v>0</v>
      </c>
      <c r="AH26" s="395">
        <v>0</v>
      </c>
      <c r="AI26" s="397">
        <v>2</v>
      </c>
      <c r="AJ26" s="397">
        <v>0</v>
      </c>
      <c r="AK26" s="394">
        <v>0</v>
      </c>
      <c r="AL26" s="398">
        <v>0</v>
      </c>
      <c r="AM26" s="399">
        <v>0</v>
      </c>
      <c r="AN26" s="1961" t="s">
        <v>92</v>
      </c>
      <c r="AO26" s="1962"/>
    </row>
    <row r="27" spans="1:41" s="15" customFormat="1" ht="12.75" customHeight="1">
      <c r="A27" s="1091" t="s">
        <v>343</v>
      </c>
      <c r="B27" s="42" t="s">
        <v>345</v>
      </c>
      <c r="C27" s="400">
        <v>0</v>
      </c>
      <c r="D27" s="388">
        <v>1</v>
      </c>
      <c r="E27" s="388">
        <v>0</v>
      </c>
      <c r="F27" s="388">
        <v>0</v>
      </c>
      <c r="G27" s="388">
        <v>0</v>
      </c>
      <c r="H27" s="388">
        <v>21</v>
      </c>
      <c r="I27" s="388">
        <v>0</v>
      </c>
      <c r="J27" s="388">
        <v>1</v>
      </c>
      <c r="K27" s="388">
        <v>1</v>
      </c>
      <c r="L27" s="388">
        <v>0</v>
      </c>
      <c r="M27" s="402">
        <v>4</v>
      </c>
      <c r="N27" s="1437">
        <f>SUM(C27:M27)</f>
        <v>28</v>
      </c>
      <c r="O27" s="391">
        <v>3</v>
      </c>
      <c r="P27" s="390">
        <v>0</v>
      </c>
      <c r="Q27" s="391">
        <v>10</v>
      </c>
      <c r="R27" s="392">
        <v>0</v>
      </c>
      <c r="S27" s="392">
        <v>0</v>
      </c>
      <c r="T27" s="392">
        <v>0</v>
      </c>
      <c r="U27" s="392">
        <v>1</v>
      </c>
      <c r="V27" s="393">
        <v>2</v>
      </c>
      <c r="W27" s="1437">
        <f>SUM(O27:V27)</f>
        <v>16</v>
      </c>
      <c r="X27" s="394">
        <v>1</v>
      </c>
      <c r="Y27" s="388">
        <v>3</v>
      </c>
      <c r="Z27" s="388">
        <v>1</v>
      </c>
      <c r="AA27" s="388">
        <v>1</v>
      </c>
      <c r="AB27" s="388">
        <v>1</v>
      </c>
      <c r="AC27" s="388">
        <v>5</v>
      </c>
      <c r="AD27" s="388">
        <v>1</v>
      </c>
      <c r="AE27" s="395">
        <v>1</v>
      </c>
      <c r="AF27" s="394">
        <v>0</v>
      </c>
      <c r="AG27" s="396">
        <v>0</v>
      </c>
      <c r="AH27" s="395">
        <v>0</v>
      </c>
      <c r="AI27" s="397">
        <v>1</v>
      </c>
      <c r="AJ27" s="397">
        <v>0</v>
      </c>
      <c r="AK27" s="394">
        <v>0</v>
      </c>
      <c r="AL27" s="398">
        <v>0</v>
      </c>
      <c r="AM27" s="399">
        <v>0</v>
      </c>
      <c r="AN27" s="1092" t="s">
        <v>344</v>
      </c>
      <c r="AO27" s="1093" t="s">
        <v>347</v>
      </c>
    </row>
    <row r="28" spans="1:41" s="15" customFormat="1" ht="12.75" customHeight="1">
      <c r="A28" s="45"/>
      <c r="B28" s="1070" t="s">
        <v>346</v>
      </c>
      <c r="C28" s="400">
        <v>1</v>
      </c>
      <c r="D28" s="388">
        <v>1</v>
      </c>
      <c r="E28" s="388">
        <v>0</v>
      </c>
      <c r="F28" s="388">
        <v>1</v>
      </c>
      <c r="G28" s="388">
        <v>1</v>
      </c>
      <c r="H28" s="388">
        <v>19</v>
      </c>
      <c r="I28" s="388">
        <v>0</v>
      </c>
      <c r="J28" s="388">
        <v>1</v>
      </c>
      <c r="K28" s="388">
        <v>0</v>
      </c>
      <c r="L28" s="388">
        <v>0</v>
      </c>
      <c r="M28" s="402">
        <v>2</v>
      </c>
      <c r="N28" s="1437">
        <f>SUM(C28:M28)</f>
        <v>26</v>
      </c>
      <c r="O28" s="391">
        <v>3</v>
      </c>
      <c r="P28" s="390">
        <v>0</v>
      </c>
      <c r="Q28" s="391">
        <v>3</v>
      </c>
      <c r="R28" s="392">
        <v>0</v>
      </c>
      <c r="S28" s="392">
        <v>0</v>
      </c>
      <c r="T28" s="392">
        <v>0</v>
      </c>
      <c r="U28" s="392">
        <v>1</v>
      </c>
      <c r="V28" s="393">
        <v>0</v>
      </c>
      <c r="W28" s="1437">
        <f>SUM(O28:V28)</f>
        <v>7</v>
      </c>
      <c r="X28" s="394">
        <v>1</v>
      </c>
      <c r="Y28" s="388">
        <v>0</v>
      </c>
      <c r="Z28" s="388">
        <v>0</v>
      </c>
      <c r="AA28" s="388">
        <v>1</v>
      </c>
      <c r="AB28" s="388">
        <v>0</v>
      </c>
      <c r="AC28" s="388">
        <v>0</v>
      </c>
      <c r="AD28" s="388">
        <v>0</v>
      </c>
      <c r="AE28" s="395">
        <v>0</v>
      </c>
      <c r="AF28" s="394">
        <v>0</v>
      </c>
      <c r="AG28" s="396">
        <v>0</v>
      </c>
      <c r="AH28" s="395">
        <v>0</v>
      </c>
      <c r="AI28" s="397">
        <v>0</v>
      </c>
      <c r="AJ28" s="397">
        <v>0</v>
      </c>
      <c r="AK28" s="394">
        <v>0</v>
      </c>
      <c r="AL28" s="398">
        <v>0</v>
      </c>
      <c r="AM28" s="399">
        <v>0</v>
      </c>
      <c r="AN28" s="45" t="s">
        <v>348</v>
      </c>
      <c r="AO28" s="1094"/>
    </row>
    <row r="29" spans="1:41" s="15" customFormat="1" ht="12.75" customHeight="1">
      <c r="A29" s="1961" t="s">
        <v>218</v>
      </c>
      <c r="B29" s="1962"/>
      <c r="C29" s="400">
        <v>1</v>
      </c>
      <c r="D29" s="388">
        <v>0</v>
      </c>
      <c r="E29" s="388">
        <v>1</v>
      </c>
      <c r="F29" s="388">
        <v>0</v>
      </c>
      <c r="G29" s="388">
        <v>2</v>
      </c>
      <c r="H29" s="388">
        <v>27</v>
      </c>
      <c r="I29" s="388">
        <v>0</v>
      </c>
      <c r="J29" s="388">
        <v>1</v>
      </c>
      <c r="K29" s="388">
        <v>0</v>
      </c>
      <c r="L29" s="388">
        <v>0</v>
      </c>
      <c r="M29" s="402">
        <v>1</v>
      </c>
      <c r="N29" s="1437">
        <f t="shared" si="0"/>
        <v>33</v>
      </c>
      <c r="O29" s="391">
        <v>5</v>
      </c>
      <c r="P29" s="390">
        <v>0</v>
      </c>
      <c r="Q29" s="391">
        <v>10</v>
      </c>
      <c r="R29" s="392">
        <v>0</v>
      </c>
      <c r="S29" s="392">
        <v>0</v>
      </c>
      <c r="T29" s="392">
        <v>0</v>
      </c>
      <c r="U29" s="392">
        <v>1</v>
      </c>
      <c r="V29" s="393">
        <v>2</v>
      </c>
      <c r="W29" s="1437">
        <f t="shared" si="1"/>
        <v>18</v>
      </c>
      <c r="X29" s="394">
        <v>1</v>
      </c>
      <c r="Y29" s="388">
        <v>3</v>
      </c>
      <c r="Z29" s="388">
        <v>1</v>
      </c>
      <c r="AA29" s="388">
        <v>1</v>
      </c>
      <c r="AB29" s="388">
        <v>1</v>
      </c>
      <c r="AC29" s="388">
        <v>3</v>
      </c>
      <c r="AD29" s="388">
        <v>1</v>
      </c>
      <c r="AE29" s="395">
        <v>0</v>
      </c>
      <c r="AF29" s="394">
        <v>0</v>
      </c>
      <c r="AG29" s="396">
        <v>0</v>
      </c>
      <c r="AH29" s="395">
        <v>0</v>
      </c>
      <c r="AI29" s="397">
        <v>0</v>
      </c>
      <c r="AJ29" s="397">
        <v>0</v>
      </c>
      <c r="AK29" s="394">
        <v>1</v>
      </c>
      <c r="AL29" s="398">
        <v>0</v>
      </c>
      <c r="AM29" s="399">
        <v>0</v>
      </c>
      <c r="AN29" s="1961" t="s">
        <v>218</v>
      </c>
      <c r="AO29" s="1962"/>
    </row>
    <row r="30" spans="1:41" s="15" customFormat="1" ht="12.75" customHeight="1">
      <c r="A30" s="1961" t="s">
        <v>219</v>
      </c>
      <c r="B30" s="1962"/>
      <c r="C30" s="400">
        <v>1</v>
      </c>
      <c r="D30" s="388">
        <v>0</v>
      </c>
      <c r="E30" s="388">
        <v>1</v>
      </c>
      <c r="F30" s="388">
        <v>0</v>
      </c>
      <c r="G30" s="388">
        <v>1</v>
      </c>
      <c r="H30" s="388">
        <v>27</v>
      </c>
      <c r="I30" s="388">
        <v>0</v>
      </c>
      <c r="J30" s="388">
        <v>1</v>
      </c>
      <c r="K30" s="388">
        <v>0</v>
      </c>
      <c r="L30" s="388">
        <v>0</v>
      </c>
      <c r="M30" s="402">
        <v>4</v>
      </c>
      <c r="N30" s="1437">
        <f t="shared" si="0"/>
        <v>35</v>
      </c>
      <c r="O30" s="391">
        <v>4</v>
      </c>
      <c r="P30" s="390">
        <v>0</v>
      </c>
      <c r="Q30" s="391">
        <v>10</v>
      </c>
      <c r="R30" s="392">
        <v>0</v>
      </c>
      <c r="S30" s="392">
        <v>0</v>
      </c>
      <c r="T30" s="392">
        <v>0</v>
      </c>
      <c r="U30" s="392">
        <v>1</v>
      </c>
      <c r="V30" s="393">
        <v>2</v>
      </c>
      <c r="W30" s="1437">
        <f t="shared" si="1"/>
        <v>17</v>
      </c>
      <c r="X30" s="394">
        <v>1</v>
      </c>
      <c r="Y30" s="388">
        <v>3</v>
      </c>
      <c r="Z30" s="388">
        <v>1</v>
      </c>
      <c r="AA30" s="388">
        <v>1</v>
      </c>
      <c r="AB30" s="388">
        <v>1</v>
      </c>
      <c r="AC30" s="388">
        <v>3</v>
      </c>
      <c r="AD30" s="388">
        <v>1</v>
      </c>
      <c r="AE30" s="395">
        <v>0</v>
      </c>
      <c r="AF30" s="394">
        <v>0</v>
      </c>
      <c r="AG30" s="396">
        <v>0</v>
      </c>
      <c r="AH30" s="395">
        <v>0</v>
      </c>
      <c r="AI30" s="397">
        <v>2</v>
      </c>
      <c r="AJ30" s="397">
        <v>0</v>
      </c>
      <c r="AK30" s="394">
        <v>0</v>
      </c>
      <c r="AL30" s="398">
        <v>1</v>
      </c>
      <c r="AM30" s="399">
        <v>0</v>
      </c>
      <c r="AN30" s="1961" t="s">
        <v>219</v>
      </c>
      <c r="AO30" s="1962"/>
    </row>
    <row r="31" spans="1:41" s="15" customFormat="1" ht="12.75" customHeight="1">
      <c r="A31" s="1961" t="s">
        <v>220</v>
      </c>
      <c r="B31" s="1962"/>
      <c r="C31" s="400">
        <v>1</v>
      </c>
      <c r="D31" s="388">
        <v>0</v>
      </c>
      <c r="E31" s="388">
        <v>2</v>
      </c>
      <c r="F31" s="388">
        <v>1</v>
      </c>
      <c r="G31" s="388">
        <v>2</v>
      </c>
      <c r="H31" s="388">
        <v>49</v>
      </c>
      <c r="I31" s="388">
        <v>0</v>
      </c>
      <c r="J31" s="388">
        <v>1</v>
      </c>
      <c r="K31" s="388">
        <v>0</v>
      </c>
      <c r="L31" s="388">
        <v>0</v>
      </c>
      <c r="M31" s="402">
        <v>8</v>
      </c>
      <c r="N31" s="1437">
        <f t="shared" si="0"/>
        <v>64</v>
      </c>
      <c r="O31" s="391">
        <v>6</v>
      </c>
      <c r="P31" s="390">
        <v>0</v>
      </c>
      <c r="Q31" s="391">
        <v>15</v>
      </c>
      <c r="R31" s="392">
        <v>0</v>
      </c>
      <c r="S31" s="392">
        <v>0</v>
      </c>
      <c r="T31" s="392">
        <v>0</v>
      </c>
      <c r="U31" s="392">
        <v>1</v>
      </c>
      <c r="V31" s="393">
        <v>0</v>
      </c>
      <c r="W31" s="1437">
        <f t="shared" si="1"/>
        <v>22</v>
      </c>
      <c r="X31" s="394">
        <v>1</v>
      </c>
      <c r="Y31" s="388">
        <v>3</v>
      </c>
      <c r="Z31" s="388">
        <v>1</v>
      </c>
      <c r="AA31" s="388">
        <v>1</v>
      </c>
      <c r="AB31" s="388">
        <v>1</v>
      </c>
      <c r="AC31" s="388">
        <v>9</v>
      </c>
      <c r="AD31" s="388">
        <v>0</v>
      </c>
      <c r="AE31" s="395">
        <v>1</v>
      </c>
      <c r="AF31" s="394">
        <v>0</v>
      </c>
      <c r="AG31" s="396">
        <v>0</v>
      </c>
      <c r="AH31" s="395">
        <v>0</v>
      </c>
      <c r="AI31" s="397">
        <v>1</v>
      </c>
      <c r="AJ31" s="397">
        <v>0</v>
      </c>
      <c r="AK31" s="394">
        <v>0</v>
      </c>
      <c r="AL31" s="398">
        <v>0</v>
      </c>
      <c r="AM31" s="399">
        <v>1</v>
      </c>
      <c r="AN31" s="1961" t="s">
        <v>104</v>
      </c>
      <c r="AO31" s="1962"/>
    </row>
    <row r="32" spans="1:41" s="15" customFormat="1" ht="12.75" customHeight="1">
      <c r="A32" s="1961" t="s">
        <v>221</v>
      </c>
      <c r="B32" s="1962"/>
      <c r="C32" s="400">
        <v>1</v>
      </c>
      <c r="D32" s="388">
        <v>0</v>
      </c>
      <c r="E32" s="388">
        <v>2</v>
      </c>
      <c r="F32" s="388">
        <v>0</v>
      </c>
      <c r="G32" s="388">
        <v>1</v>
      </c>
      <c r="H32" s="388">
        <v>34</v>
      </c>
      <c r="I32" s="388">
        <v>0</v>
      </c>
      <c r="J32" s="388">
        <v>1</v>
      </c>
      <c r="K32" s="388">
        <v>0</v>
      </c>
      <c r="L32" s="388">
        <v>0</v>
      </c>
      <c r="M32" s="402">
        <v>3</v>
      </c>
      <c r="N32" s="1437">
        <f t="shared" si="0"/>
        <v>42</v>
      </c>
      <c r="O32" s="391">
        <v>4</v>
      </c>
      <c r="P32" s="390">
        <v>0</v>
      </c>
      <c r="Q32" s="391">
        <v>11</v>
      </c>
      <c r="R32" s="392">
        <v>0</v>
      </c>
      <c r="S32" s="392">
        <v>0</v>
      </c>
      <c r="T32" s="392">
        <v>0</v>
      </c>
      <c r="U32" s="392">
        <v>1</v>
      </c>
      <c r="V32" s="393">
        <v>0</v>
      </c>
      <c r="W32" s="1437">
        <f t="shared" si="1"/>
        <v>16</v>
      </c>
      <c r="X32" s="394">
        <v>1</v>
      </c>
      <c r="Y32" s="388">
        <v>3</v>
      </c>
      <c r="Z32" s="388">
        <v>1</v>
      </c>
      <c r="AA32" s="388">
        <v>1</v>
      </c>
      <c r="AB32" s="388">
        <v>1</v>
      </c>
      <c r="AC32" s="388">
        <v>4</v>
      </c>
      <c r="AD32" s="388">
        <v>0</v>
      </c>
      <c r="AE32" s="395">
        <v>1</v>
      </c>
      <c r="AF32" s="394">
        <v>0</v>
      </c>
      <c r="AG32" s="396">
        <v>0</v>
      </c>
      <c r="AH32" s="395">
        <v>2</v>
      </c>
      <c r="AI32" s="397">
        <v>0</v>
      </c>
      <c r="AJ32" s="397">
        <v>0</v>
      </c>
      <c r="AK32" s="394">
        <v>0</v>
      </c>
      <c r="AL32" s="398">
        <v>0</v>
      </c>
      <c r="AM32" s="399">
        <v>0</v>
      </c>
      <c r="AN32" s="1961" t="s">
        <v>221</v>
      </c>
      <c r="AO32" s="1962"/>
    </row>
    <row r="33" spans="1:41" s="15" customFormat="1" ht="12.75" customHeight="1">
      <c r="A33" s="1961" t="s">
        <v>222</v>
      </c>
      <c r="B33" s="1962"/>
      <c r="C33" s="400">
        <v>1</v>
      </c>
      <c r="D33" s="388">
        <v>0</v>
      </c>
      <c r="E33" s="388">
        <v>1</v>
      </c>
      <c r="F33" s="388">
        <v>1</v>
      </c>
      <c r="G33" s="388">
        <v>2</v>
      </c>
      <c r="H33" s="388">
        <v>48</v>
      </c>
      <c r="I33" s="388">
        <v>0</v>
      </c>
      <c r="J33" s="388">
        <v>2</v>
      </c>
      <c r="K33" s="388">
        <v>1</v>
      </c>
      <c r="L33" s="388">
        <v>0</v>
      </c>
      <c r="M33" s="402">
        <v>3</v>
      </c>
      <c r="N33" s="1437">
        <f t="shared" si="0"/>
        <v>59</v>
      </c>
      <c r="O33" s="391">
        <v>5</v>
      </c>
      <c r="P33" s="390">
        <v>0</v>
      </c>
      <c r="Q33" s="391">
        <v>14</v>
      </c>
      <c r="R33" s="392">
        <v>0</v>
      </c>
      <c r="S33" s="392">
        <v>0</v>
      </c>
      <c r="T33" s="392">
        <v>0</v>
      </c>
      <c r="U33" s="392">
        <v>1</v>
      </c>
      <c r="V33" s="393">
        <v>0</v>
      </c>
      <c r="W33" s="1437">
        <f t="shared" si="1"/>
        <v>20</v>
      </c>
      <c r="X33" s="394">
        <v>1</v>
      </c>
      <c r="Y33" s="388">
        <v>3</v>
      </c>
      <c r="Z33" s="388">
        <v>1</v>
      </c>
      <c r="AA33" s="388">
        <v>1</v>
      </c>
      <c r="AB33" s="388">
        <v>1</v>
      </c>
      <c r="AC33" s="388">
        <v>5</v>
      </c>
      <c r="AD33" s="388">
        <v>0</v>
      </c>
      <c r="AE33" s="395">
        <v>1</v>
      </c>
      <c r="AF33" s="394">
        <v>0</v>
      </c>
      <c r="AG33" s="396">
        <v>0</v>
      </c>
      <c r="AH33" s="395">
        <v>1</v>
      </c>
      <c r="AI33" s="397">
        <v>0</v>
      </c>
      <c r="AJ33" s="397">
        <v>0</v>
      </c>
      <c r="AK33" s="394">
        <v>1</v>
      </c>
      <c r="AL33" s="398">
        <v>0</v>
      </c>
      <c r="AM33" s="399">
        <v>0</v>
      </c>
      <c r="AN33" s="1961" t="s">
        <v>223</v>
      </c>
      <c r="AO33" s="1962"/>
    </row>
    <row r="34" spans="1:41" s="15" customFormat="1" ht="12.75" customHeight="1">
      <c r="A34" s="1961" t="s">
        <v>224</v>
      </c>
      <c r="B34" s="1962"/>
      <c r="C34" s="400">
        <v>1</v>
      </c>
      <c r="D34" s="388">
        <v>0</v>
      </c>
      <c r="E34" s="388">
        <v>1</v>
      </c>
      <c r="F34" s="388">
        <v>0</v>
      </c>
      <c r="G34" s="388">
        <v>0</v>
      </c>
      <c r="H34" s="388">
        <v>37</v>
      </c>
      <c r="I34" s="388">
        <v>0</v>
      </c>
      <c r="J34" s="388">
        <v>1</v>
      </c>
      <c r="K34" s="388">
        <v>0</v>
      </c>
      <c r="L34" s="388">
        <v>0</v>
      </c>
      <c r="M34" s="402">
        <v>2</v>
      </c>
      <c r="N34" s="1437">
        <f t="shared" si="0"/>
        <v>42</v>
      </c>
      <c r="O34" s="391">
        <v>6</v>
      </c>
      <c r="P34" s="390">
        <v>0</v>
      </c>
      <c r="Q34" s="391">
        <v>10</v>
      </c>
      <c r="R34" s="392">
        <v>0</v>
      </c>
      <c r="S34" s="392">
        <v>0</v>
      </c>
      <c r="T34" s="392">
        <v>0</v>
      </c>
      <c r="U34" s="392">
        <v>1</v>
      </c>
      <c r="V34" s="393">
        <v>0</v>
      </c>
      <c r="W34" s="1437">
        <f t="shared" si="1"/>
        <v>17</v>
      </c>
      <c r="X34" s="394">
        <v>1</v>
      </c>
      <c r="Y34" s="388">
        <v>3</v>
      </c>
      <c r="Z34" s="388">
        <v>1</v>
      </c>
      <c r="AA34" s="388">
        <v>1</v>
      </c>
      <c r="AB34" s="388">
        <v>1</v>
      </c>
      <c r="AC34" s="388">
        <v>4</v>
      </c>
      <c r="AD34" s="388">
        <v>0</v>
      </c>
      <c r="AE34" s="395">
        <v>1</v>
      </c>
      <c r="AF34" s="394">
        <v>0</v>
      </c>
      <c r="AG34" s="396">
        <v>0</v>
      </c>
      <c r="AH34" s="395">
        <v>0</v>
      </c>
      <c r="AI34" s="397">
        <v>0</v>
      </c>
      <c r="AJ34" s="397">
        <v>0</v>
      </c>
      <c r="AK34" s="394">
        <v>0</v>
      </c>
      <c r="AL34" s="398">
        <v>0</v>
      </c>
      <c r="AM34" s="399">
        <v>0</v>
      </c>
      <c r="AN34" s="1961" t="s">
        <v>224</v>
      </c>
      <c r="AO34" s="1962"/>
    </row>
    <row r="35" spans="1:41" s="15" customFormat="1" ht="12.75" customHeight="1">
      <c r="A35" s="1961" t="s">
        <v>225</v>
      </c>
      <c r="B35" s="1962"/>
      <c r="C35" s="400">
        <v>1</v>
      </c>
      <c r="D35" s="388">
        <v>1</v>
      </c>
      <c r="E35" s="388">
        <v>0</v>
      </c>
      <c r="F35" s="388">
        <v>1</v>
      </c>
      <c r="G35" s="388">
        <v>2</v>
      </c>
      <c r="H35" s="388">
        <v>46</v>
      </c>
      <c r="I35" s="388">
        <v>0</v>
      </c>
      <c r="J35" s="388">
        <v>1</v>
      </c>
      <c r="K35" s="388">
        <v>1</v>
      </c>
      <c r="L35" s="388">
        <v>0</v>
      </c>
      <c r="M35" s="402">
        <v>2</v>
      </c>
      <c r="N35" s="1437">
        <f t="shared" si="0"/>
        <v>55</v>
      </c>
      <c r="O35" s="391">
        <v>5</v>
      </c>
      <c r="P35" s="390">
        <v>0</v>
      </c>
      <c r="Q35" s="391">
        <v>4</v>
      </c>
      <c r="R35" s="392">
        <v>0</v>
      </c>
      <c r="S35" s="392">
        <v>0</v>
      </c>
      <c r="T35" s="392">
        <v>0</v>
      </c>
      <c r="U35" s="392">
        <v>1</v>
      </c>
      <c r="V35" s="393">
        <v>0</v>
      </c>
      <c r="W35" s="1437">
        <f t="shared" si="1"/>
        <v>10</v>
      </c>
      <c r="X35" s="394">
        <v>1</v>
      </c>
      <c r="Y35" s="388">
        <v>3</v>
      </c>
      <c r="Z35" s="388">
        <v>1</v>
      </c>
      <c r="AA35" s="388">
        <v>1</v>
      </c>
      <c r="AB35" s="388">
        <v>1</v>
      </c>
      <c r="AC35" s="388">
        <v>3</v>
      </c>
      <c r="AD35" s="388">
        <v>0</v>
      </c>
      <c r="AE35" s="395">
        <v>1</v>
      </c>
      <c r="AF35" s="394">
        <v>0</v>
      </c>
      <c r="AG35" s="396">
        <v>0</v>
      </c>
      <c r="AH35" s="395">
        <v>0</v>
      </c>
      <c r="AI35" s="397">
        <v>1</v>
      </c>
      <c r="AJ35" s="397">
        <v>0</v>
      </c>
      <c r="AK35" s="394">
        <v>1</v>
      </c>
      <c r="AL35" s="398">
        <v>1</v>
      </c>
      <c r="AM35" s="399">
        <v>0</v>
      </c>
      <c r="AN35" s="1961" t="s">
        <v>116</v>
      </c>
      <c r="AO35" s="1962"/>
    </row>
    <row r="36" spans="1:41" s="15" customFormat="1" ht="12.75" customHeight="1">
      <c r="A36" s="1961" t="s">
        <v>226</v>
      </c>
      <c r="B36" s="1962"/>
      <c r="C36" s="400">
        <v>1</v>
      </c>
      <c r="D36" s="388">
        <v>0</v>
      </c>
      <c r="E36" s="388">
        <v>1</v>
      </c>
      <c r="F36" s="388">
        <v>0</v>
      </c>
      <c r="G36" s="388">
        <v>2</v>
      </c>
      <c r="H36" s="388">
        <v>27</v>
      </c>
      <c r="I36" s="388">
        <v>0</v>
      </c>
      <c r="J36" s="388">
        <v>1</v>
      </c>
      <c r="K36" s="388">
        <v>0</v>
      </c>
      <c r="L36" s="388">
        <v>0</v>
      </c>
      <c r="M36" s="402">
        <v>2</v>
      </c>
      <c r="N36" s="1437">
        <f t="shared" si="0"/>
        <v>34</v>
      </c>
      <c r="O36" s="391">
        <v>4</v>
      </c>
      <c r="P36" s="390">
        <v>0</v>
      </c>
      <c r="Q36" s="391">
        <v>2</v>
      </c>
      <c r="R36" s="392">
        <v>0</v>
      </c>
      <c r="S36" s="392">
        <v>0</v>
      </c>
      <c r="T36" s="392">
        <v>0</v>
      </c>
      <c r="U36" s="392">
        <v>1</v>
      </c>
      <c r="V36" s="393">
        <v>0</v>
      </c>
      <c r="W36" s="1437">
        <f t="shared" si="1"/>
        <v>7</v>
      </c>
      <c r="X36" s="394">
        <v>1</v>
      </c>
      <c r="Y36" s="388">
        <v>3</v>
      </c>
      <c r="Z36" s="388">
        <v>1</v>
      </c>
      <c r="AA36" s="388">
        <v>1</v>
      </c>
      <c r="AB36" s="388">
        <v>1</v>
      </c>
      <c r="AC36" s="388">
        <v>2</v>
      </c>
      <c r="AD36" s="388">
        <v>0</v>
      </c>
      <c r="AE36" s="395">
        <v>1</v>
      </c>
      <c r="AF36" s="394">
        <v>0</v>
      </c>
      <c r="AG36" s="396">
        <v>0</v>
      </c>
      <c r="AH36" s="395">
        <v>0</v>
      </c>
      <c r="AI36" s="397">
        <v>0</v>
      </c>
      <c r="AJ36" s="397">
        <v>0</v>
      </c>
      <c r="AK36" s="394">
        <v>1</v>
      </c>
      <c r="AL36" s="398">
        <v>0</v>
      </c>
      <c r="AM36" s="399">
        <v>0</v>
      </c>
      <c r="AN36" s="1961" t="s">
        <v>118</v>
      </c>
      <c r="AO36" s="1962"/>
    </row>
    <row r="37" spans="1:41" s="15" customFormat="1" ht="12.75" customHeight="1">
      <c r="A37" s="1961" t="s">
        <v>227</v>
      </c>
      <c r="B37" s="1962"/>
      <c r="C37" s="400">
        <v>1</v>
      </c>
      <c r="D37" s="388">
        <v>0</v>
      </c>
      <c r="E37" s="388">
        <v>1</v>
      </c>
      <c r="F37" s="388">
        <v>0</v>
      </c>
      <c r="G37" s="388">
        <v>2</v>
      </c>
      <c r="H37" s="388">
        <v>30</v>
      </c>
      <c r="I37" s="388">
        <v>0</v>
      </c>
      <c r="J37" s="388">
        <v>1</v>
      </c>
      <c r="K37" s="388">
        <v>0</v>
      </c>
      <c r="L37" s="388">
        <v>0</v>
      </c>
      <c r="M37" s="402">
        <v>3</v>
      </c>
      <c r="N37" s="1437">
        <f t="shared" si="0"/>
        <v>38</v>
      </c>
      <c r="O37" s="391">
        <v>4</v>
      </c>
      <c r="P37" s="390">
        <v>0</v>
      </c>
      <c r="Q37" s="391">
        <v>3</v>
      </c>
      <c r="R37" s="392">
        <v>0</v>
      </c>
      <c r="S37" s="392">
        <v>0</v>
      </c>
      <c r="T37" s="392">
        <v>0</v>
      </c>
      <c r="U37" s="392">
        <v>1</v>
      </c>
      <c r="V37" s="393">
        <v>0</v>
      </c>
      <c r="W37" s="1437">
        <f t="shared" si="1"/>
        <v>8</v>
      </c>
      <c r="X37" s="394">
        <v>1</v>
      </c>
      <c r="Y37" s="388">
        <v>3</v>
      </c>
      <c r="Z37" s="388">
        <v>1</v>
      </c>
      <c r="AA37" s="388">
        <v>1</v>
      </c>
      <c r="AB37" s="388">
        <v>1</v>
      </c>
      <c r="AC37" s="388">
        <v>3</v>
      </c>
      <c r="AD37" s="388">
        <v>0</v>
      </c>
      <c r="AE37" s="395">
        <v>1</v>
      </c>
      <c r="AF37" s="394">
        <v>0</v>
      </c>
      <c r="AG37" s="396">
        <v>0</v>
      </c>
      <c r="AH37" s="395">
        <v>0</v>
      </c>
      <c r="AI37" s="397">
        <v>0</v>
      </c>
      <c r="AJ37" s="397">
        <v>0</v>
      </c>
      <c r="AK37" s="394">
        <v>0</v>
      </c>
      <c r="AL37" s="398">
        <v>0</v>
      </c>
      <c r="AM37" s="399">
        <v>0</v>
      </c>
      <c r="AN37" s="1961" t="s">
        <v>120</v>
      </c>
      <c r="AO37" s="1962"/>
    </row>
    <row r="38" spans="1:41" s="15" customFormat="1" ht="12.75" customHeight="1">
      <c r="A38" s="1961" t="s">
        <v>229</v>
      </c>
      <c r="B38" s="1962"/>
      <c r="C38" s="400">
        <v>1</v>
      </c>
      <c r="D38" s="388">
        <v>0</v>
      </c>
      <c r="E38" s="388">
        <v>1</v>
      </c>
      <c r="F38" s="388">
        <v>0</v>
      </c>
      <c r="G38" s="388">
        <v>3</v>
      </c>
      <c r="H38" s="388">
        <v>30</v>
      </c>
      <c r="I38" s="388">
        <v>0</v>
      </c>
      <c r="J38" s="388">
        <v>1</v>
      </c>
      <c r="K38" s="388">
        <v>0</v>
      </c>
      <c r="L38" s="388">
        <v>0</v>
      </c>
      <c r="M38" s="402">
        <v>7</v>
      </c>
      <c r="N38" s="1437">
        <f t="shared" si="0"/>
        <v>43</v>
      </c>
      <c r="O38" s="391">
        <v>4</v>
      </c>
      <c r="P38" s="390">
        <v>1</v>
      </c>
      <c r="Q38" s="391">
        <v>3</v>
      </c>
      <c r="R38" s="392">
        <v>0</v>
      </c>
      <c r="S38" s="392">
        <v>0</v>
      </c>
      <c r="T38" s="392">
        <v>0</v>
      </c>
      <c r="U38" s="392">
        <v>1</v>
      </c>
      <c r="V38" s="393">
        <v>0</v>
      </c>
      <c r="W38" s="1437">
        <f t="shared" si="1"/>
        <v>9</v>
      </c>
      <c r="X38" s="394">
        <v>1</v>
      </c>
      <c r="Y38" s="388">
        <v>3</v>
      </c>
      <c r="Z38" s="388">
        <v>1</v>
      </c>
      <c r="AA38" s="388">
        <v>1</v>
      </c>
      <c r="AB38" s="388">
        <v>1</v>
      </c>
      <c r="AC38" s="388">
        <v>4</v>
      </c>
      <c r="AD38" s="388">
        <v>0</v>
      </c>
      <c r="AE38" s="395">
        <v>1</v>
      </c>
      <c r="AF38" s="394">
        <v>0</v>
      </c>
      <c r="AG38" s="396">
        <v>0</v>
      </c>
      <c r="AH38" s="395">
        <v>0</v>
      </c>
      <c r="AI38" s="397">
        <v>4</v>
      </c>
      <c r="AJ38" s="397">
        <v>0</v>
      </c>
      <c r="AK38" s="394">
        <v>1</v>
      </c>
      <c r="AL38" s="398">
        <v>0</v>
      </c>
      <c r="AM38" s="399">
        <v>1</v>
      </c>
      <c r="AN38" s="1961" t="s">
        <v>16</v>
      </c>
      <c r="AO38" s="1962"/>
    </row>
    <row r="39" spans="1:41" s="15" customFormat="1" ht="12.75" customHeight="1">
      <c r="A39" s="1961" t="s">
        <v>230</v>
      </c>
      <c r="B39" s="1962"/>
      <c r="C39" s="400">
        <v>1</v>
      </c>
      <c r="D39" s="388">
        <v>0</v>
      </c>
      <c r="E39" s="388">
        <v>1</v>
      </c>
      <c r="F39" s="388">
        <v>0</v>
      </c>
      <c r="G39" s="388">
        <v>0</v>
      </c>
      <c r="H39" s="388">
        <v>37</v>
      </c>
      <c r="I39" s="388">
        <v>0</v>
      </c>
      <c r="J39" s="388">
        <v>1</v>
      </c>
      <c r="K39" s="388">
        <v>0</v>
      </c>
      <c r="L39" s="388">
        <v>0</v>
      </c>
      <c r="M39" s="402">
        <v>5</v>
      </c>
      <c r="N39" s="1437">
        <f t="shared" si="0"/>
        <v>45</v>
      </c>
      <c r="O39" s="391">
        <v>4</v>
      </c>
      <c r="P39" s="390">
        <v>0</v>
      </c>
      <c r="Q39" s="391">
        <v>5</v>
      </c>
      <c r="R39" s="392">
        <v>0</v>
      </c>
      <c r="S39" s="392">
        <v>0</v>
      </c>
      <c r="T39" s="392">
        <v>0</v>
      </c>
      <c r="U39" s="392">
        <v>1</v>
      </c>
      <c r="V39" s="393">
        <v>1</v>
      </c>
      <c r="W39" s="1437">
        <f t="shared" si="1"/>
        <v>11</v>
      </c>
      <c r="X39" s="394">
        <v>1</v>
      </c>
      <c r="Y39" s="388">
        <v>3</v>
      </c>
      <c r="Z39" s="388">
        <v>1</v>
      </c>
      <c r="AA39" s="388">
        <v>1</v>
      </c>
      <c r="AB39" s="388">
        <v>1</v>
      </c>
      <c r="AC39" s="388">
        <v>0</v>
      </c>
      <c r="AD39" s="388">
        <v>0</v>
      </c>
      <c r="AE39" s="395">
        <v>1</v>
      </c>
      <c r="AF39" s="394">
        <v>0</v>
      </c>
      <c r="AG39" s="396">
        <v>0</v>
      </c>
      <c r="AH39" s="395">
        <v>1</v>
      </c>
      <c r="AI39" s="397">
        <v>1</v>
      </c>
      <c r="AJ39" s="397">
        <v>0</v>
      </c>
      <c r="AK39" s="394">
        <v>0</v>
      </c>
      <c r="AL39" s="398">
        <v>0</v>
      </c>
      <c r="AM39" s="399">
        <v>0</v>
      </c>
      <c r="AN39" s="1961" t="s">
        <v>230</v>
      </c>
      <c r="AO39" s="1962"/>
    </row>
    <row r="40" spans="1:41" s="15" customFormat="1" ht="12.75" customHeight="1">
      <c r="A40" s="1961" t="s">
        <v>231</v>
      </c>
      <c r="B40" s="1962"/>
      <c r="C40" s="400">
        <v>1</v>
      </c>
      <c r="D40" s="388">
        <v>0</v>
      </c>
      <c r="E40" s="388">
        <v>1</v>
      </c>
      <c r="F40" s="388">
        <v>0</v>
      </c>
      <c r="G40" s="388">
        <v>2</v>
      </c>
      <c r="H40" s="388">
        <v>28</v>
      </c>
      <c r="I40" s="388">
        <v>0</v>
      </c>
      <c r="J40" s="388">
        <v>1</v>
      </c>
      <c r="K40" s="388">
        <v>0</v>
      </c>
      <c r="L40" s="388">
        <v>0</v>
      </c>
      <c r="M40" s="402">
        <v>4</v>
      </c>
      <c r="N40" s="1437">
        <f t="shared" si="0"/>
        <v>37</v>
      </c>
      <c r="O40" s="391">
        <v>4</v>
      </c>
      <c r="P40" s="390">
        <v>0</v>
      </c>
      <c r="Q40" s="391">
        <v>4</v>
      </c>
      <c r="R40" s="392">
        <v>0</v>
      </c>
      <c r="S40" s="392">
        <v>0</v>
      </c>
      <c r="T40" s="392">
        <v>0</v>
      </c>
      <c r="U40" s="392">
        <v>1</v>
      </c>
      <c r="V40" s="393">
        <v>0</v>
      </c>
      <c r="W40" s="1437">
        <f t="shared" si="1"/>
        <v>9</v>
      </c>
      <c r="X40" s="394">
        <v>1</v>
      </c>
      <c r="Y40" s="388">
        <v>3</v>
      </c>
      <c r="Z40" s="388">
        <v>1</v>
      </c>
      <c r="AA40" s="388">
        <v>1</v>
      </c>
      <c r="AB40" s="388">
        <v>1</v>
      </c>
      <c r="AC40" s="388">
        <v>0</v>
      </c>
      <c r="AD40" s="388">
        <v>0</v>
      </c>
      <c r="AE40" s="395">
        <v>1</v>
      </c>
      <c r="AF40" s="394">
        <v>0</v>
      </c>
      <c r="AG40" s="396">
        <v>0</v>
      </c>
      <c r="AH40" s="395">
        <v>0</v>
      </c>
      <c r="AI40" s="397">
        <v>0</v>
      </c>
      <c r="AJ40" s="397">
        <v>0</v>
      </c>
      <c r="AK40" s="394">
        <v>0</v>
      </c>
      <c r="AL40" s="398">
        <v>0</v>
      </c>
      <c r="AM40" s="399">
        <v>0</v>
      </c>
      <c r="AN40" s="1961" t="s">
        <v>231</v>
      </c>
      <c r="AO40" s="1962"/>
    </row>
    <row r="41" spans="1:41" s="15" customFormat="1" ht="12.75" customHeight="1">
      <c r="A41" s="41" t="s">
        <v>232</v>
      </c>
      <c r="B41" s="42" t="s">
        <v>233</v>
      </c>
      <c r="C41" s="400">
        <v>1</v>
      </c>
      <c r="D41" s="388">
        <v>1</v>
      </c>
      <c r="E41" s="388">
        <v>0</v>
      </c>
      <c r="F41" s="388">
        <v>0</v>
      </c>
      <c r="G41" s="388">
        <v>2</v>
      </c>
      <c r="H41" s="388">
        <v>17</v>
      </c>
      <c r="I41" s="388">
        <v>0</v>
      </c>
      <c r="J41" s="388">
        <v>1</v>
      </c>
      <c r="K41" s="388">
        <v>1</v>
      </c>
      <c r="L41" s="388">
        <v>0</v>
      </c>
      <c r="M41" s="402">
        <v>5</v>
      </c>
      <c r="N41" s="1437">
        <f t="shared" si="0"/>
        <v>28</v>
      </c>
      <c r="O41" s="391">
        <v>4</v>
      </c>
      <c r="P41" s="390">
        <v>0</v>
      </c>
      <c r="Q41" s="391">
        <v>9</v>
      </c>
      <c r="R41" s="392">
        <v>0</v>
      </c>
      <c r="S41" s="392">
        <v>0</v>
      </c>
      <c r="T41" s="392">
        <v>0</v>
      </c>
      <c r="U41" s="392">
        <v>1</v>
      </c>
      <c r="V41" s="393">
        <v>0</v>
      </c>
      <c r="W41" s="1437">
        <f t="shared" si="1"/>
        <v>14</v>
      </c>
      <c r="X41" s="394">
        <v>1</v>
      </c>
      <c r="Y41" s="388">
        <v>3</v>
      </c>
      <c r="Z41" s="388">
        <v>1</v>
      </c>
      <c r="AA41" s="388">
        <v>1</v>
      </c>
      <c r="AB41" s="388">
        <v>1</v>
      </c>
      <c r="AC41" s="388">
        <v>3</v>
      </c>
      <c r="AD41" s="388">
        <v>0</v>
      </c>
      <c r="AE41" s="395">
        <v>0</v>
      </c>
      <c r="AF41" s="394">
        <v>0</v>
      </c>
      <c r="AG41" s="396">
        <v>0</v>
      </c>
      <c r="AH41" s="395">
        <v>0</v>
      </c>
      <c r="AI41" s="397">
        <v>0</v>
      </c>
      <c r="AJ41" s="397">
        <v>0</v>
      </c>
      <c r="AK41" s="394">
        <v>0</v>
      </c>
      <c r="AL41" s="398">
        <v>0</v>
      </c>
      <c r="AM41" s="399">
        <v>0</v>
      </c>
      <c r="AN41" s="41" t="s">
        <v>233</v>
      </c>
      <c r="AO41" s="47" t="s">
        <v>234</v>
      </c>
    </row>
    <row r="42" spans="1:41" s="15" customFormat="1" ht="12.75" customHeight="1">
      <c r="A42" s="45"/>
      <c r="B42" s="48" t="s">
        <v>235</v>
      </c>
      <c r="C42" s="400">
        <v>0</v>
      </c>
      <c r="D42" s="388">
        <v>1</v>
      </c>
      <c r="E42" s="388">
        <v>0</v>
      </c>
      <c r="F42" s="388">
        <v>1</v>
      </c>
      <c r="G42" s="388">
        <v>0</v>
      </c>
      <c r="H42" s="388">
        <v>19</v>
      </c>
      <c r="I42" s="388">
        <v>0</v>
      </c>
      <c r="J42" s="388">
        <v>1</v>
      </c>
      <c r="K42" s="388">
        <v>0</v>
      </c>
      <c r="L42" s="388">
        <v>0</v>
      </c>
      <c r="M42" s="402">
        <v>4</v>
      </c>
      <c r="N42" s="1437">
        <f t="shared" si="0"/>
        <v>26</v>
      </c>
      <c r="O42" s="391">
        <v>2</v>
      </c>
      <c r="P42" s="390">
        <v>0</v>
      </c>
      <c r="Q42" s="391">
        <v>3</v>
      </c>
      <c r="R42" s="392">
        <v>0</v>
      </c>
      <c r="S42" s="392">
        <v>0</v>
      </c>
      <c r="T42" s="392">
        <v>0</v>
      </c>
      <c r="U42" s="392">
        <v>1</v>
      </c>
      <c r="V42" s="393">
        <v>0</v>
      </c>
      <c r="W42" s="1437">
        <f t="shared" si="1"/>
        <v>6</v>
      </c>
      <c r="X42" s="394">
        <v>1</v>
      </c>
      <c r="Y42" s="388">
        <v>3</v>
      </c>
      <c r="Z42" s="388">
        <v>1</v>
      </c>
      <c r="AA42" s="388">
        <v>1</v>
      </c>
      <c r="AB42" s="388">
        <v>1</v>
      </c>
      <c r="AC42" s="388">
        <v>0</v>
      </c>
      <c r="AD42" s="388">
        <v>0</v>
      </c>
      <c r="AE42" s="395">
        <v>1</v>
      </c>
      <c r="AF42" s="394">
        <v>0</v>
      </c>
      <c r="AG42" s="396">
        <v>0</v>
      </c>
      <c r="AH42" s="395">
        <v>0</v>
      </c>
      <c r="AI42" s="397">
        <v>0</v>
      </c>
      <c r="AJ42" s="397">
        <v>0</v>
      </c>
      <c r="AK42" s="394">
        <v>1</v>
      </c>
      <c r="AL42" s="398">
        <v>0</v>
      </c>
      <c r="AM42" s="399">
        <v>0</v>
      </c>
      <c r="AN42" s="49" t="s">
        <v>235</v>
      </c>
      <c r="AO42" s="46"/>
    </row>
    <row r="43" spans="1:41" s="15" customFormat="1" ht="12.75" customHeight="1">
      <c r="A43" s="1975" t="s">
        <v>236</v>
      </c>
      <c r="B43" s="1976"/>
      <c r="C43" s="403">
        <v>1</v>
      </c>
      <c r="D43" s="404">
        <v>0</v>
      </c>
      <c r="E43" s="404">
        <v>1</v>
      </c>
      <c r="F43" s="404">
        <v>0</v>
      </c>
      <c r="G43" s="404">
        <v>1</v>
      </c>
      <c r="H43" s="404">
        <v>21</v>
      </c>
      <c r="I43" s="404">
        <v>0</v>
      </c>
      <c r="J43" s="404">
        <v>1</v>
      </c>
      <c r="K43" s="404">
        <v>0</v>
      </c>
      <c r="L43" s="404">
        <v>0</v>
      </c>
      <c r="M43" s="405">
        <v>5</v>
      </c>
      <c r="N43" s="1438">
        <f t="shared" si="0"/>
        <v>30</v>
      </c>
      <c r="O43" s="406">
        <v>4</v>
      </c>
      <c r="P43" s="407">
        <v>0</v>
      </c>
      <c r="Q43" s="406">
        <v>1</v>
      </c>
      <c r="R43" s="408">
        <v>0</v>
      </c>
      <c r="S43" s="408">
        <v>0</v>
      </c>
      <c r="T43" s="408">
        <v>0</v>
      </c>
      <c r="U43" s="408">
        <v>1</v>
      </c>
      <c r="V43" s="409">
        <v>0</v>
      </c>
      <c r="W43" s="1440">
        <f t="shared" si="1"/>
        <v>6</v>
      </c>
      <c r="X43" s="410">
        <v>1</v>
      </c>
      <c r="Y43" s="411">
        <v>3</v>
      </c>
      <c r="Z43" s="411">
        <v>1</v>
      </c>
      <c r="AA43" s="411">
        <v>1</v>
      </c>
      <c r="AB43" s="411">
        <v>1</v>
      </c>
      <c r="AC43" s="411">
        <v>0</v>
      </c>
      <c r="AD43" s="411">
        <v>0</v>
      </c>
      <c r="AE43" s="412">
        <v>1</v>
      </c>
      <c r="AF43" s="410">
        <v>0</v>
      </c>
      <c r="AG43" s="413">
        <v>0</v>
      </c>
      <c r="AH43" s="412">
        <v>0</v>
      </c>
      <c r="AI43" s="414">
        <v>0</v>
      </c>
      <c r="AJ43" s="414">
        <v>0</v>
      </c>
      <c r="AK43" s="410">
        <v>0</v>
      </c>
      <c r="AL43" s="415">
        <v>0</v>
      </c>
      <c r="AM43" s="416">
        <v>0</v>
      </c>
      <c r="AN43" s="1975" t="s">
        <v>139</v>
      </c>
      <c r="AO43" s="1976"/>
    </row>
    <row r="44" spans="1:41" s="56" customFormat="1" ht="12.75" customHeight="1" thickBot="1">
      <c r="A44" s="1963" t="s">
        <v>47</v>
      </c>
      <c r="B44" s="1964"/>
      <c r="C44" s="1441">
        <f t="shared" ref="C44:M44" si="2">SUM(C8:C43)</f>
        <v>32</v>
      </c>
      <c r="D44" s="1442">
        <f t="shared" si="2"/>
        <v>10</v>
      </c>
      <c r="E44" s="1442">
        <f t="shared" si="2"/>
        <v>29</v>
      </c>
      <c r="F44" s="1442">
        <f t="shared" si="2"/>
        <v>12</v>
      </c>
      <c r="G44" s="1442">
        <f t="shared" si="2"/>
        <v>48</v>
      </c>
      <c r="H44" s="1442">
        <f t="shared" si="2"/>
        <v>1161</v>
      </c>
      <c r="I44" s="1442">
        <f t="shared" si="2"/>
        <v>0</v>
      </c>
      <c r="J44" s="1442">
        <f t="shared" si="2"/>
        <v>39</v>
      </c>
      <c r="K44" s="1442">
        <f t="shared" si="2"/>
        <v>16</v>
      </c>
      <c r="L44" s="1442">
        <f t="shared" si="2"/>
        <v>0</v>
      </c>
      <c r="M44" s="1443">
        <f t="shared" si="2"/>
        <v>117</v>
      </c>
      <c r="N44" s="1439">
        <f t="shared" si="0"/>
        <v>1464</v>
      </c>
      <c r="O44" s="1444">
        <f t="shared" ref="O44:V44" si="3">SUM(O8:O43)</f>
        <v>147</v>
      </c>
      <c r="P44" s="1445">
        <f t="shared" si="3"/>
        <v>1</v>
      </c>
      <c r="Q44" s="1441">
        <f t="shared" si="3"/>
        <v>149</v>
      </c>
      <c r="R44" s="1442">
        <f t="shared" si="3"/>
        <v>0</v>
      </c>
      <c r="S44" s="1442">
        <f t="shared" si="3"/>
        <v>0</v>
      </c>
      <c r="T44" s="1442">
        <f t="shared" si="3"/>
        <v>0</v>
      </c>
      <c r="U44" s="1442">
        <f t="shared" si="3"/>
        <v>38</v>
      </c>
      <c r="V44" s="1443">
        <f t="shared" si="3"/>
        <v>8</v>
      </c>
      <c r="W44" s="1439">
        <f>SUM(O44:V44)</f>
        <v>343</v>
      </c>
      <c r="X44" s="1444">
        <f t="shared" ref="X44:AM44" si="4">SUM(X8:X43)</f>
        <v>35</v>
      </c>
      <c r="Y44" s="1442">
        <f t="shared" si="4"/>
        <v>102</v>
      </c>
      <c r="Z44" s="1442">
        <f t="shared" si="4"/>
        <v>34</v>
      </c>
      <c r="AA44" s="1442">
        <f t="shared" si="4"/>
        <v>35</v>
      </c>
      <c r="AB44" s="1442">
        <f t="shared" si="4"/>
        <v>34</v>
      </c>
      <c r="AC44" s="1442">
        <f t="shared" si="4"/>
        <v>57</v>
      </c>
      <c r="AD44" s="1442">
        <f t="shared" si="4"/>
        <v>4</v>
      </c>
      <c r="AE44" s="1445">
        <f t="shared" si="4"/>
        <v>26</v>
      </c>
      <c r="AF44" s="1444">
        <f t="shared" si="4"/>
        <v>0</v>
      </c>
      <c r="AG44" s="1441">
        <f t="shared" si="4"/>
        <v>0</v>
      </c>
      <c r="AH44" s="1445">
        <f t="shared" si="4"/>
        <v>6</v>
      </c>
      <c r="AI44" s="1446">
        <f t="shared" si="4"/>
        <v>28</v>
      </c>
      <c r="AJ44" s="1446">
        <f t="shared" si="4"/>
        <v>0</v>
      </c>
      <c r="AK44" s="1444">
        <f t="shared" si="4"/>
        <v>11</v>
      </c>
      <c r="AL44" s="1447">
        <f t="shared" si="4"/>
        <v>6</v>
      </c>
      <c r="AM44" s="1448">
        <f t="shared" si="4"/>
        <v>5</v>
      </c>
      <c r="AN44" s="1963" t="s">
        <v>47</v>
      </c>
      <c r="AO44" s="1964"/>
    </row>
    <row r="45" spans="1:41" s="15" customFormat="1" ht="12.75" customHeight="1">
      <c r="A45" s="1892" t="s">
        <v>237</v>
      </c>
      <c r="B45" s="196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8"/>
      <c r="O45" s="417"/>
      <c r="P45" s="417"/>
      <c r="Q45" s="417"/>
      <c r="R45" s="417"/>
      <c r="S45" s="417"/>
      <c r="T45" s="417"/>
      <c r="U45" s="417"/>
      <c r="V45" s="417"/>
      <c r="W45" s="418"/>
      <c r="X45" s="417"/>
      <c r="Y45" s="417"/>
      <c r="Z45" s="417"/>
      <c r="AA45" s="417"/>
      <c r="AB45" s="417"/>
      <c r="AC45" s="417"/>
      <c r="AD45" s="417"/>
      <c r="AE45" s="417"/>
      <c r="AF45" s="419">
        <v>30</v>
      </c>
      <c r="AG45" s="419"/>
      <c r="AH45" s="419">
        <v>33</v>
      </c>
      <c r="AI45" s="419"/>
      <c r="AJ45" s="419">
        <v>34</v>
      </c>
      <c r="AK45" s="417"/>
      <c r="AL45" s="417"/>
      <c r="AM45" s="420"/>
      <c r="AN45" s="1968" t="s">
        <v>237</v>
      </c>
      <c r="AO45" s="1969"/>
    </row>
    <row r="46" spans="1:41" s="15" customFormat="1" ht="12.75" customHeight="1">
      <c r="A46" s="1970" t="s">
        <v>104</v>
      </c>
      <c r="B46" s="1971"/>
      <c r="C46" s="421">
        <v>0</v>
      </c>
      <c r="D46" s="422">
        <v>0</v>
      </c>
      <c r="E46" s="422">
        <v>1</v>
      </c>
      <c r="F46" s="422">
        <v>0</v>
      </c>
      <c r="G46" s="422">
        <v>0</v>
      </c>
      <c r="H46" s="422">
        <v>10</v>
      </c>
      <c r="I46" s="422">
        <v>0</v>
      </c>
      <c r="J46" s="422">
        <v>1</v>
      </c>
      <c r="K46" s="422">
        <v>0</v>
      </c>
      <c r="L46" s="422">
        <v>0</v>
      </c>
      <c r="M46" s="423">
        <v>2</v>
      </c>
      <c r="N46" s="424">
        <f>SUM(C46:M46)</f>
        <v>14</v>
      </c>
      <c r="O46" s="425">
        <v>1</v>
      </c>
      <c r="P46" s="426">
        <v>0</v>
      </c>
      <c r="Q46" s="425">
        <v>4</v>
      </c>
      <c r="R46" s="427">
        <v>0</v>
      </c>
      <c r="S46" s="427">
        <v>0</v>
      </c>
      <c r="T46" s="427">
        <v>0</v>
      </c>
      <c r="U46" s="427">
        <v>1</v>
      </c>
      <c r="V46" s="426">
        <v>0</v>
      </c>
      <c r="W46" s="424">
        <f>SUM(O46:V46)</f>
        <v>6</v>
      </c>
      <c r="X46" s="432">
        <v>1</v>
      </c>
      <c r="Y46" s="428"/>
      <c r="Z46" s="1735">
        <v>1</v>
      </c>
      <c r="AA46" s="1735">
        <v>1</v>
      </c>
      <c r="AB46" s="1735">
        <v>1</v>
      </c>
      <c r="AC46" s="428"/>
      <c r="AD46" s="428"/>
      <c r="AE46" s="429"/>
      <c r="AF46" s="425">
        <v>0</v>
      </c>
      <c r="AG46" s="430">
        <v>0</v>
      </c>
      <c r="AH46" s="426">
        <v>0</v>
      </c>
      <c r="AI46" s="431">
        <v>0</v>
      </c>
      <c r="AJ46" s="431">
        <v>0</v>
      </c>
      <c r="AK46" s="432">
        <v>0</v>
      </c>
      <c r="AL46" s="433">
        <v>0</v>
      </c>
      <c r="AM46" s="434">
        <v>0</v>
      </c>
      <c r="AN46" s="1970" t="s">
        <v>104</v>
      </c>
      <c r="AO46" s="1971"/>
    </row>
    <row r="47" spans="1:41" s="15" customFormat="1" ht="12.75" customHeight="1">
      <c r="A47" s="1961" t="s">
        <v>111</v>
      </c>
      <c r="B47" s="1962"/>
      <c r="C47" s="435">
        <v>0</v>
      </c>
      <c r="D47" s="436">
        <v>0</v>
      </c>
      <c r="E47" s="436">
        <v>1</v>
      </c>
      <c r="F47" s="436">
        <v>0</v>
      </c>
      <c r="G47" s="436">
        <v>0</v>
      </c>
      <c r="H47" s="436">
        <v>16</v>
      </c>
      <c r="I47" s="436">
        <v>0</v>
      </c>
      <c r="J47" s="436">
        <v>1</v>
      </c>
      <c r="K47" s="436">
        <v>0</v>
      </c>
      <c r="L47" s="436">
        <v>0</v>
      </c>
      <c r="M47" s="437">
        <v>3</v>
      </c>
      <c r="N47" s="438">
        <f t="shared" ref="N47:N52" si="5">SUM(C47:M47)</f>
        <v>21</v>
      </c>
      <c r="O47" s="394">
        <v>2</v>
      </c>
      <c r="P47" s="395">
        <v>0</v>
      </c>
      <c r="Q47" s="394">
        <v>6</v>
      </c>
      <c r="R47" s="388">
        <v>0</v>
      </c>
      <c r="S47" s="388">
        <v>1</v>
      </c>
      <c r="T47" s="388">
        <v>0</v>
      </c>
      <c r="U47" s="388">
        <v>1</v>
      </c>
      <c r="V47" s="395">
        <v>0</v>
      </c>
      <c r="W47" s="438">
        <f t="shared" ref="W47:W52" si="6">SUM(O47:V47)</f>
        <v>10</v>
      </c>
      <c r="X47" s="394">
        <v>1</v>
      </c>
      <c r="Y47" s="439"/>
      <c r="Z47" s="388">
        <v>1</v>
      </c>
      <c r="AA47" s="388">
        <v>1</v>
      </c>
      <c r="AB47" s="388">
        <v>1</v>
      </c>
      <c r="AC47" s="439"/>
      <c r="AD47" s="439"/>
      <c r="AE47" s="440"/>
      <c r="AF47" s="394">
        <v>0</v>
      </c>
      <c r="AG47" s="396">
        <v>0</v>
      </c>
      <c r="AH47" s="395">
        <v>0</v>
      </c>
      <c r="AI47" s="397">
        <v>0</v>
      </c>
      <c r="AJ47" s="397">
        <v>0</v>
      </c>
      <c r="AK47" s="394">
        <v>0</v>
      </c>
      <c r="AL47" s="398">
        <v>0</v>
      </c>
      <c r="AM47" s="399">
        <v>0</v>
      </c>
      <c r="AN47" s="1961" t="s">
        <v>111</v>
      </c>
      <c r="AO47" s="1962"/>
    </row>
    <row r="48" spans="1:41" s="15" customFormat="1" ht="12.75" customHeight="1">
      <c r="A48" s="1961" t="s">
        <v>113</v>
      </c>
      <c r="B48" s="1962"/>
      <c r="C48" s="435">
        <v>0</v>
      </c>
      <c r="D48" s="436">
        <v>0</v>
      </c>
      <c r="E48" s="436">
        <v>1</v>
      </c>
      <c r="F48" s="436">
        <v>0</v>
      </c>
      <c r="G48" s="436">
        <v>0</v>
      </c>
      <c r="H48" s="436">
        <v>12</v>
      </c>
      <c r="I48" s="436">
        <v>0</v>
      </c>
      <c r="J48" s="436">
        <v>1</v>
      </c>
      <c r="K48" s="436">
        <v>0</v>
      </c>
      <c r="L48" s="436">
        <v>0</v>
      </c>
      <c r="M48" s="437">
        <v>1</v>
      </c>
      <c r="N48" s="438">
        <f t="shared" si="5"/>
        <v>15</v>
      </c>
      <c r="O48" s="394">
        <v>1</v>
      </c>
      <c r="P48" s="395">
        <v>0</v>
      </c>
      <c r="Q48" s="394">
        <v>5</v>
      </c>
      <c r="R48" s="388">
        <v>0</v>
      </c>
      <c r="S48" s="388">
        <v>1</v>
      </c>
      <c r="T48" s="388">
        <v>0</v>
      </c>
      <c r="U48" s="388">
        <v>1</v>
      </c>
      <c r="V48" s="395">
        <v>0</v>
      </c>
      <c r="W48" s="438">
        <f t="shared" si="6"/>
        <v>8</v>
      </c>
      <c r="X48" s="394">
        <v>1</v>
      </c>
      <c r="Y48" s="439"/>
      <c r="Z48" s="388">
        <v>1</v>
      </c>
      <c r="AA48" s="388">
        <v>1</v>
      </c>
      <c r="AB48" s="388">
        <v>1</v>
      </c>
      <c r="AC48" s="439"/>
      <c r="AD48" s="439"/>
      <c r="AE48" s="440"/>
      <c r="AF48" s="394">
        <v>0</v>
      </c>
      <c r="AG48" s="396">
        <v>0</v>
      </c>
      <c r="AH48" s="395">
        <v>0</v>
      </c>
      <c r="AI48" s="397">
        <v>0</v>
      </c>
      <c r="AJ48" s="397">
        <v>0</v>
      </c>
      <c r="AK48" s="394">
        <v>0</v>
      </c>
      <c r="AL48" s="398">
        <v>0</v>
      </c>
      <c r="AM48" s="399">
        <v>0</v>
      </c>
      <c r="AN48" s="1961" t="s">
        <v>113</v>
      </c>
      <c r="AO48" s="1962"/>
    </row>
    <row r="49" spans="1:41" s="15" customFormat="1" ht="12.75" customHeight="1">
      <c r="A49" s="1961" t="s">
        <v>116</v>
      </c>
      <c r="B49" s="1962"/>
      <c r="C49" s="435">
        <v>0</v>
      </c>
      <c r="D49" s="436">
        <v>0</v>
      </c>
      <c r="E49" s="436">
        <v>1</v>
      </c>
      <c r="F49" s="436">
        <v>0</v>
      </c>
      <c r="G49" s="436">
        <v>0</v>
      </c>
      <c r="H49" s="436">
        <v>9</v>
      </c>
      <c r="I49" s="436">
        <v>0</v>
      </c>
      <c r="J49" s="436">
        <v>1</v>
      </c>
      <c r="K49" s="436">
        <v>0</v>
      </c>
      <c r="L49" s="436">
        <v>0</v>
      </c>
      <c r="M49" s="437">
        <v>1</v>
      </c>
      <c r="N49" s="438">
        <f t="shared" si="5"/>
        <v>12</v>
      </c>
      <c r="O49" s="394">
        <v>1</v>
      </c>
      <c r="P49" s="395">
        <v>0</v>
      </c>
      <c r="Q49" s="394">
        <v>0</v>
      </c>
      <c r="R49" s="388">
        <v>0</v>
      </c>
      <c r="S49" s="388">
        <v>1</v>
      </c>
      <c r="T49" s="388">
        <v>0</v>
      </c>
      <c r="U49" s="388">
        <v>1</v>
      </c>
      <c r="V49" s="395">
        <v>0</v>
      </c>
      <c r="W49" s="438">
        <f t="shared" si="6"/>
        <v>3</v>
      </c>
      <c r="X49" s="394">
        <v>1</v>
      </c>
      <c r="Y49" s="439"/>
      <c r="Z49" s="388">
        <v>1</v>
      </c>
      <c r="AA49" s="388">
        <v>1</v>
      </c>
      <c r="AB49" s="388">
        <v>1</v>
      </c>
      <c r="AC49" s="439"/>
      <c r="AD49" s="439"/>
      <c r="AE49" s="440"/>
      <c r="AF49" s="394">
        <v>0</v>
      </c>
      <c r="AG49" s="396">
        <v>0</v>
      </c>
      <c r="AH49" s="395">
        <v>0</v>
      </c>
      <c r="AI49" s="397">
        <v>0</v>
      </c>
      <c r="AJ49" s="397">
        <v>0</v>
      </c>
      <c r="AK49" s="394">
        <v>0</v>
      </c>
      <c r="AL49" s="398">
        <v>0</v>
      </c>
      <c r="AM49" s="399">
        <v>0</v>
      </c>
      <c r="AN49" s="1961" t="s">
        <v>116</v>
      </c>
      <c r="AO49" s="1962"/>
    </row>
    <row r="50" spans="1:41" s="15" customFormat="1" ht="12.75" customHeight="1">
      <c r="A50" s="1961" t="s">
        <v>226</v>
      </c>
      <c r="B50" s="1962"/>
      <c r="C50" s="435">
        <v>0</v>
      </c>
      <c r="D50" s="436">
        <v>0</v>
      </c>
      <c r="E50" s="436">
        <v>1</v>
      </c>
      <c r="F50" s="436">
        <v>0</v>
      </c>
      <c r="G50" s="436">
        <v>0</v>
      </c>
      <c r="H50" s="436">
        <v>9</v>
      </c>
      <c r="I50" s="436">
        <v>0</v>
      </c>
      <c r="J50" s="436">
        <v>2</v>
      </c>
      <c r="K50" s="436">
        <v>0</v>
      </c>
      <c r="L50" s="436">
        <v>0</v>
      </c>
      <c r="M50" s="437">
        <v>0</v>
      </c>
      <c r="N50" s="438">
        <f t="shared" si="5"/>
        <v>12</v>
      </c>
      <c r="O50" s="394">
        <v>1</v>
      </c>
      <c r="P50" s="395">
        <v>0</v>
      </c>
      <c r="Q50" s="394">
        <v>0</v>
      </c>
      <c r="R50" s="388">
        <v>0</v>
      </c>
      <c r="S50" s="388">
        <v>1</v>
      </c>
      <c r="T50" s="388">
        <v>0</v>
      </c>
      <c r="U50" s="388">
        <v>1</v>
      </c>
      <c r="V50" s="395">
        <v>0</v>
      </c>
      <c r="W50" s="438">
        <f t="shared" si="6"/>
        <v>3</v>
      </c>
      <c r="X50" s="394">
        <v>1</v>
      </c>
      <c r="Y50" s="439"/>
      <c r="Z50" s="388">
        <v>1</v>
      </c>
      <c r="AA50" s="388">
        <v>1</v>
      </c>
      <c r="AB50" s="388">
        <v>1</v>
      </c>
      <c r="AC50" s="439"/>
      <c r="AD50" s="439"/>
      <c r="AE50" s="440"/>
      <c r="AF50" s="394">
        <v>0</v>
      </c>
      <c r="AG50" s="396">
        <v>0</v>
      </c>
      <c r="AH50" s="395">
        <v>1</v>
      </c>
      <c r="AI50" s="397">
        <v>0</v>
      </c>
      <c r="AJ50" s="397">
        <v>0</v>
      </c>
      <c r="AK50" s="394">
        <v>1</v>
      </c>
      <c r="AL50" s="398">
        <v>0</v>
      </c>
      <c r="AM50" s="399">
        <v>0</v>
      </c>
      <c r="AN50" s="1961" t="s">
        <v>118</v>
      </c>
      <c r="AO50" s="1962"/>
    </row>
    <row r="51" spans="1:41" s="15" customFormat="1" ht="12.75" customHeight="1">
      <c r="A51" s="1961" t="s">
        <v>228</v>
      </c>
      <c r="B51" s="1962"/>
      <c r="C51" s="435">
        <v>0</v>
      </c>
      <c r="D51" s="436">
        <v>0</v>
      </c>
      <c r="E51" s="436">
        <v>1</v>
      </c>
      <c r="F51" s="436">
        <v>0</v>
      </c>
      <c r="G51" s="436">
        <v>0</v>
      </c>
      <c r="H51" s="436">
        <v>3</v>
      </c>
      <c r="I51" s="436">
        <v>0</v>
      </c>
      <c r="J51" s="436">
        <v>0</v>
      </c>
      <c r="K51" s="436">
        <v>1</v>
      </c>
      <c r="L51" s="436">
        <v>0</v>
      </c>
      <c r="M51" s="437">
        <v>0</v>
      </c>
      <c r="N51" s="438">
        <f t="shared" si="5"/>
        <v>5</v>
      </c>
      <c r="O51" s="394">
        <v>1</v>
      </c>
      <c r="P51" s="395">
        <v>0</v>
      </c>
      <c r="Q51" s="394">
        <v>0</v>
      </c>
      <c r="R51" s="388">
        <v>0</v>
      </c>
      <c r="S51" s="388">
        <v>1</v>
      </c>
      <c r="T51" s="388">
        <v>0</v>
      </c>
      <c r="U51" s="388">
        <v>1</v>
      </c>
      <c r="V51" s="395">
        <v>0</v>
      </c>
      <c r="W51" s="438">
        <f t="shared" si="6"/>
        <v>3</v>
      </c>
      <c r="X51" s="394">
        <v>0</v>
      </c>
      <c r="Y51" s="439"/>
      <c r="Z51" s="388">
        <v>1</v>
      </c>
      <c r="AA51" s="388">
        <v>0</v>
      </c>
      <c r="AB51" s="388">
        <v>1</v>
      </c>
      <c r="AC51" s="439"/>
      <c r="AD51" s="439"/>
      <c r="AE51" s="440"/>
      <c r="AF51" s="394">
        <v>0</v>
      </c>
      <c r="AG51" s="396">
        <v>0</v>
      </c>
      <c r="AH51" s="395">
        <v>0</v>
      </c>
      <c r="AI51" s="397">
        <v>0</v>
      </c>
      <c r="AJ51" s="397">
        <v>0</v>
      </c>
      <c r="AK51" s="394">
        <v>0</v>
      </c>
      <c r="AL51" s="398">
        <v>0</v>
      </c>
      <c r="AM51" s="399">
        <v>0</v>
      </c>
      <c r="AN51" s="1961" t="s">
        <v>123</v>
      </c>
      <c r="AO51" s="1962"/>
    </row>
    <row r="52" spans="1:41" s="15" customFormat="1" ht="12.75" customHeight="1">
      <c r="A52" s="53" t="s">
        <v>343</v>
      </c>
      <c r="B52" s="52" t="s">
        <v>346</v>
      </c>
      <c r="C52" s="441">
        <v>0</v>
      </c>
      <c r="D52" s="442">
        <v>0</v>
      </c>
      <c r="E52" s="442">
        <v>0</v>
      </c>
      <c r="F52" s="442">
        <v>0</v>
      </c>
      <c r="G52" s="442">
        <v>0</v>
      </c>
      <c r="H52" s="442">
        <v>6</v>
      </c>
      <c r="I52" s="442">
        <v>0</v>
      </c>
      <c r="J52" s="442">
        <v>0</v>
      </c>
      <c r="K52" s="442">
        <v>0</v>
      </c>
      <c r="L52" s="442">
        <v>0</v>
      </c>
      <c r="M52" s="443">
        <v>0</v>
      </c>
      <c r="N52" s="424">
        <f t="shared" si="5"/>
        <v>6</v>
      </c>
      <c r="O52" s="425">
        <v>0</v>
      </c>
      <c r="P52" s="426">
        <v>0</v>
      </c>
      <c r="Q52" s="425">
        <v>0</v>
      </c>
      <c r="R52" s="427">
        <v>0</v>
      </c>
      <c r="S52" s="427">
        <v>0</v>
      </c>
      <c r="T52" s="427">
        <v>0</v>
      </c>
      <c r="U52" s="427">
        <v>0</v>
      </c>
      <c r="V52" s="426">
        <v>0</v>
      </c>
      <c r="W52" s="424">
        <f t="shared" si="6"/>
        <v>0</v>
      </c>
      <c r="X52" s="1736">
        <v>1</v>
      </c>
      <c r="Y52" s="444"/>
      <c r="Z52" s="1737">
        <v>0</v>
      </c>
      <c r="AA52" s="1737">
        <v>1</v>
      </c>
      <c r="AB52" s="1737">
        <v>0</v>
      </c>
      <c r="AC52" s="444"/>
      <c r="AD52" s="444"/>
      <c r="AE52" s="445"/>
      <c r="AF52" s="425">
        <v>0</v>
      </c>
      <c r="AG52" s="430">
        <v>0</v>
      </c>
      <c r="AH52" s="426">
        <v>0</v>
      </c>
      <c r="AI52" s="431">
        <v>0</v>
      </c>
      <c r="AJ52" s="431">
        <v>0</v>
      </c>
      <c r="AK52" s="425">
        <v>0</v>
      </c>
      <c r="AL52" s="446">
        <v>0</v>
      </c>
      <c r="AM52" s="447">
        <v>0</v>
      </c>
      <c r="AN52" s="54" t="s">
        <v>348</v>
      </c>
      <c r="AO52" s="55" t="s">
        <v>347</v>
      </c>
    </row>
    <row r="53" spans="1:41" s="56" customFormat="1" ht="12.75" customHeight="1" thickBot="1">
      <c r="A53" s="1963" t="s">
        <v>47</v>
      </c>
      <c r="B53" s="1964"/>
      <c r="C53" s="1449">
        <f>SUM(C46:C52)</f>
        <v>0</v>
      </c>
      <c r="D53" s="1442">
        <f t="shared" ref="D53:M53" si="7">SUM(D46:D52)</f>
        <v>0</v>
      </c>
      <c r="E53" s="1442">
        <f t="shared" si="7"/>
        <v>6</v>
      </c>
      <c r="F53" s="1442">
        <f t="shared" si="7"/>
        <v>0</v>
      </c>
      <c r="G53" s="1442">
        <f t="shared" si="7"/>
        <v>0</v>
      </c>
      <c r="H53" s="1442">
        <f t="shared" si="7"/>
        <v>65</v>
      </c>
      <c r="I53" s="1442">
        <f t="shared" si="7"/>
        <v>0</v>
      </c>
      <c r="J53" s="1442">
        <f t="shared" si="7"/>
        <v>6</v>
      </c>
      <c r="K53" s="1442">
        <f t="shared" si="7"/>
        <v>1</v>
      </c>
      <c r="L53" s="1442">
        <f t="shared" si="7"/>
        <v>0</v>
      </c>
      <c r="M53" s="1445">
        <f t="shared" si="7"/>
        <v>7</v>
      </c>
      <c r="N53" s="1446">
        <f>SUM(C53:M53)</f>
        <v>85</v>
      </c>
      <c r="O53" s="1444">
        <f>SUM(O46:O52)</f>
        <v>7</v>
      </c>
      <c r="P53" s="1445">
        <f t="shared" ref="P53:V53" si="8">SUM(P46:P52)</f>
        <v>0</v>
      </c>
      <c r="Q53" s="1444">
        <f t="shared" si="8"/>
        <v>15</v>
      </c>
      <c r="R53" s="1442">
        <f t="shared" si="8"/>
        <v>0</v>
      </c>
      <c r="S53" s="1442">
        <f t="shared" si="8"/>
        <v>5</v>
      </c>
      <c r="T53" s="1442">
        <f t="shared" si="8"/>
        <v>0</v>
      </c>
      <c r="U53" s="1442">
        <f t="shared" si="8"/>
        <v>6</v>
      </c>
      <c r="V53" s="1445">
        <f t="shared" si="8"/>
        <v>0</v>
      </c>
      <c r="W53" s="1446">
        <f>SUM(O53:V53)</f>
        <v>33</v>
      </c>
      <c r="X53" s="1444">
        <f>SUM(X46:X52)</f>
        <v>6</v>
      </c>
      <c r="Y53" s="1442">
        <f t="shared" ref="Y53:AM53" si="9">SUM(Y46:Y52)</f>
        <v>0</v>
      </c>
      <c r="Z53" s="1442">
        <f t="shared" si="9"/>
        <v>6</v>
      </c>
      <c r="AA53" s="1442">
        <f t="shared" si="9"/>
        <v>6</v>
      </c>
      <c r="AB53" s="1442">
        <f t="shared" si="9"/>
        <v>6</v>
      </c>
      <c r="AC53" s="1442">
        <f t="shared" si="9"/>
        <v>0</v>
      </c>
      <c r="AD53" s="1442">
        <f t="shared" si="9"/>
        <v>0</v>
      </c>
      <c r="AE53" s="1445">
        <f t="shared" si="9"/>
        <v>0</v>
      </c>
      <c r="AF53" s="1444">
        <f t="shared" si="9"/>
        <v>0</v>
      </c>
      <c r="AG53" s="1441">
        <f t="shared" si="9"/>
        <v>0</v>
      </c>
      <c r="AH53" s="1445">
        <f t="shared" si="9"/>
        <v>1</v>
      </c>
      <c r="AI53" s="1446">
        <v>0</v>
      </c>
      <c r="AJ53" s="1446">
        <f t="shared" si="9"/>
        <v>0</v>
      </c>
      <c r="AK53" s="1444">
        <f t="shared" si="9"/>
        <v>1</v>
      </c>
      <c r="AL53" s="1447">
        <f t="shared" si="9"/>
        <v>0</v>
      </c>
      <c r="AM53" s="1448">
        <f t="shared" si="9"/>
        <v>0</v>
      </c>
      <c r="AN53" s="1965" t="s">
        <v>47</v>
      </c>
      <c r="AO53" s="1966"/>
    </row>
    <row r="54" spans="1:41" s="15" customFormat="1" ht="12.75" customHeight="1" thickBot="1">
      <c r="A54" s="1959" t="s">
        <v>238</v>
      </c>
      <c r="B54" s="1972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9"/>
      <c r="O54" s="448"/>
      <c r="P54" s="448"/>
      <c r="Q54" s="448"/>
      <c r="R54" s="448"/>
      <c r="S54" s="448"/>
      <c r="T54" s="448"/>
      <c r="U54" s="448"/>
      <c r="V54" s="448"/>
      <c r="W54" s="449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1973" t="s">
        <v>238</v>
      </c>
      <c r="AO54" s="1974"/>
    </row>
    <row r="55" spans="1:41" s="15" customFormat="1" ht="12.75" customHeight="1" thickBot="1">
      <c r="A55" s="1959" t="s">
        <v>74</v>
      </c>
      <c r="B55" s="1960"/>
      <c r="C55" s="450">
        <v>0</v>
      </c>
      <c r="D55" s="451">
        <v>1</v>
      </c>
      <c r="E55" s="451">
        <v>0</v>
      </c>
      <c r="F55" s="451">
        <v>0</v>
      </c>
      <c r="G55" s="451">
        <v>0</v>
      </c>
      <c r="H55" s="451">
        <v>22</v>
      </c>
      <c r="I55" s="451">
        <v>0</v>
      </c>
      <c r="J55" s="451">
        <v>0</v>
      </c>
      <c r="K55" s="451">
        <v>0</v>
      </c>
      <c r="L55" s="451">
        <v>0</v>
      </c>
      <c r="M55" s="452">
        <v>2</v>
      </c>
      <c r="N55" s="1450">
        <f>SUM(C55:M55)</f>
        <v>25</v>
      </c>
      <c r="O55" s="453">
        <v>4</v>
      </c>
      <c r="P55" s="452">
        <v>0</v>
      </c>
      <c r="Q55" s="453">
        <v>0</v>
      </c>
      <c r="R55" s="451">
        <v>0</v>
      </c>
      <c r="S55" s="451">
        <v>0</v>
      </c>
      <c r="T55" s="451">
        <v>0</v>
      </c>
      <c r="U55" s="451">
        <v>1</v>
      </c>
      <c r="V55" s="452">
        <v>0</v>
      </c>
      <c r="W55" s="1450">
        <f>SUM(O55:V55)</f>
        <v>5</v>
      </c>
      <c r="X55" s="453">
        <v>1</v>
      </c>
      <c r="Y55" s="451">
        <v>0</v>
      </c>
      <c r="Z55" s="451">
        <v>0</v>
      </c>
      <c r="AA55" s="451">
        <v>1</v>
      </c>
      <c r="AB55" s="451">
        <v>1</v>
      </c>
      <c r="AC55" s="451">
        <v>0</v>
      </c>
      <c r="AD55" s="451">
        <v>0</v>
      </c>
      <c r="AE55" s="452">
        <v>0</v>
      </c>
      <c r="AF55" s="453">
        <v>0</v>
      </c>
      <c r="AG55" s="454">
        <v>0</v>
      </c>
      <c r="AH55" s="452">
        <v>0</v>
      </c>
      <c r="AI55" s="455">
        <v>0</v>
      </c>
      <c r="AJ55" s="455">
        <v>0</v>
      </c>
      <c r="AK55" s="453">
        <v>0</v>
      </c>
      <c r="AL55" s="448">
        <v>0</v>
      </c>
      <c r="AM55" s="456">
        <v>0</v>
      </c>
      <c r="AN55" s="1959" t="s">
        <v>74</v>
      </c>
      <c r="AO55" s="1960"/>
    </row>
    <row r="56" spans="1:41" s="15" customFormat="1" ht="12.75" customHeight="1">
      <c r="A56" s="50"/>
      <c r="B56" s="50"/>
      <c r="AN56" s="50"/>
    </row>
    <row r="57" spans="1:41" s="15" customFormat="1" ht="12.75" customHeight="1">
      <c r="A57" s="50"/>
      <c r="B57" s="50"/>
      <c r="AN57" s="50"/>
    </row>
    <row r="58" spans="1:41" s="15" customFormat="1" ht="12.75" customHeight="1">
      <c r="A58" s="50"/>
      <c r="B58" s="50"/>
      <c r="AN58" s="50"/>
    </row>
    <row r="59" spans="1:41" s="15" customFormat="1" ht="12.75" customHeight="1">
      <c r="A59" s="50"/>
      <c r="B59" s="50"/>
      <c r="AN59" s="50"/>
    </row>
    <row r="60" spans="1:41" s="15" customFormat="1" ht="12.75" customHeight="1">
      <c r="A60" s="50"/>
      <c r="B60" s="50"/>
      <c r="AN60" s="50"/>
    </row>
    <row r="61" spans="1:41" s="15" customFormat="1" ht="12.75" customHeight="1">
      <c r="A61" s="50"/>
      <c r="B61" s="50"/>
      <c r="AN61" s="50"/>
    </row>
    <row r="62" spans="1:41" s="15" customFormat="1" ht="12.75" customHeight="1">
      <c r="A62" s="50"/>
      <c r="B62" s="50"/>
      <c r="AN62" s="50"/>
    </row>
    <row r="63" spans="1:41" s="15" customFormat="1" ht="12.75" customHeight="1">
      <c r="A63" s="50"/>
      <c r="B63" s="50"/>
      <c r="AN63" s="50"/>
    </row>
    <row r="64" spans="1:41" s="15" customFormat="1" ht="12.75" customHeight="1">
      <c r="A64" s="50"/>
      <c r="B64" s="50"/>
      <c r="AN64" s="50"/>
    </row>
    <row r="65" spans="1:40" s="15" customFormat="1" ht="12.75" customHeight="1">
      <c r="A65" s="50"/>
      <c r="B65" s="50"/>
      <c r="AN65" s="50"/>
    </row>
    <row r="66" spans="1:40" s="15" customFormat="1" ht="12.75" customHeight="1">
      <c r="A66" s="50"/>
      <c r="B66" s="50"/>
      <c r="AN66" s="50"/>
    </row>
    <row r="67" spans="1:40" s="15" customFormat="1" ht="12.75" customHeight="1">
      <c r="A67" s="50"/>
      <c r="B67" s="50"/>
      <c r="AN67" s="50"/>
    </row>
    <row r="68" spans="1:40" s="15" customFormat="1" ht="12.75" customHeight="1">
      <c r="A68" s="50"/>
      <c r="B68" s="50"/>
      <c r="AN68" s="50"/>
    </row>
    <row r="69" spans="1:40" s="15" customFormat="1" ht="12.75" customHeight="1">
      <c r="A69" s="50"/>
      <c r="B69" s="50"/>
      <c r="AN69" s="50"/>
    </row>
    <row r="70" spans="1:40" s="15" customFormat="1" ht="12.75" customHeight="1">
      <c r="A70" s="50"/>
      <c r="B70" s="50"/>
      <c r="AN70" s="50"/>
    </row>
    <row r="71" spans="1:40" s="15" customFormat="1" ht="12.75" customHeight="1">
      <c r="A71" s="50"/>
      <c r="B71" s="50"/>
      <c r="AN71" s="50"/>
    </row>
    <row r="72" spans="1:40" s="15" customFormat="1" ht="12.75" customHeight="1">
      <c r="A72" s="50"/>
      <c r="B72" s="50"/>
      <c r="AN72" s="50"/>
    </row>
    <row r="73" spans="1:40" s="15" customFormat="1" ht="12.75" customHeight="1">
      <c r="A73" s="50"/>
      <c r="B73" s="50"/>
      <c r="AN73" s="50"/>
    </row>
    <row r="74" spans="1:40" s="15" customFormat="1" ht="12.75" customHeight="1">
      <c r="A74" s="50"/>
      <c r="B74" s="50"/>
      <c r="AN74" s="50"/>
    </row>
    <row r="75" spans="1:40" s="15" customFormat="1" ht="12.75" customHeight="1">
      <c r="A75" s="50"/>
      <c r="B75" s="50"/>
      <c r="AN75" s="50"/>
    </row>
    <row r="76" spans="1:40" s="15" customFormat="1" ht="12.75" customHeight="1">
      <c r="A76" s="50"/>
      <c r="B76" s="50"/>
      <c r="AN76" s="50"/>
    </row>
    <row r="77" spans="1:40" s="15" customFormat="1" ht="12.75" customHeight="1">
      <c r="A77" s="50"/>
      <c r="B77" s="50"/>
      <c r="AN77" s="50"/>
    </row>
    <row r="78" spans="1:40" s="15" customFormat="1" ht="12.75" customHeight="1">
      <c r="A78" s="50"/>
      <c r="B78" s="50"/>
      <c r="AN78" s="50"/>
    </row>
    <row r="79" spans="1:40" s="15" customFormat="1" ht="12.75" customHeight="1">
      <c r="A79" s="50"/>
      <c r="B79" s="50"/>
      <c r="AN79" s="50"/>
    </row>
    <row r="80" spans="1:40" s="15" customFormat="1" ht="12.75" customHeight="1">
      <c r="A80" s="50"/>
      <c r="B80" s="50"/>
      <c r="AN80" s="50"/>
    </row>
    <row r="81" spans="1:40" s="15" customFormat="1" ht="12.75" customHeight="1">
      <c r="A81" s="50"/>
      <c r="B81" s="50"/>
      <c r="AN81" s="50"/>
    </row>
    <row r="82" spans="1:40" s="15" customFormat="1" ht="12.75" customHeight="1">
      <c r="A82" s="50"/>
      <c r="B82" s="50"/>
      <c r="AN82" s="50"/>
    </row>
    <row r="83" spans="1:40" s="15" customFormat="1" ht="12.75" customHeight="1">
      <c r="A83" s="50"/>
      <c r="B83" s="50"/>
      <c r="AN83" s="50"/>
    </row>
    <row r="84" spans="1:40" s="15" customFormat="1" ht="12.75" customHeight="1">
      <c r="A84" s="50"/>
      <c r="B84" s="50"/>
      <c r="AN84" s="50"/>
    </row>
    <row r="85" spans="1:40" s="15" customFormat="1" ht="12.75" customHeight="1">
      <c r="A85" s="50"/>
      <c r="B85" s="50"/>
      <c r="AN85" s="50"/>
    </row>
    <row r="86" spans="1:40" s="15" customFormat="1" ht="12.75" customHeight="1">
      <c r="A86" s="50"/>
      <c r="B86" s="50"/>
      <c r="AN86" s="50"/>
    </row>
    <row r="87" spans="1:40" s="15" customFormat="1" ht="12.75" customHeight="1">
      <c r="A87" s="50"/>
      <c r="B87" s="50"/>
      <c r="AN87" s="50"/>
    </row>
    <row r="88" spans="1:40" s="15" customFormat="1" ht="12.75" customHeight="1">
      <c r="A88" s="50"/>
      <c r="B88" s="50"/>
      <c r="AN88" s="50"/>
    </row>
    <row r="89" spans="1:40" s="15" customFormat="1" ht="12.75" customHeight="1">
      <c r="A89" s="50"/>
      <c r="B89" s="50"/>
      <c r="AN89" s="50"/>
    </row>
    <row r="90" spans="1:40" s="15" customFormat="1" ht="12.75" customHeight="1">
      <c r="A90" s="50"/>
      <c r="B90" s="50"/>
      <c r="AN90" s="50"/>
    </row>
    <row r="91" spans="1:40" s="15" customFormat="1" ht="12.75" customHeight="1">
      <c r="A91" s="50"/>
      <c r="B91" s="50"/>
      <c r="AN91" s="50"/>
    </row>
    <row r="92" spans="1:40" s="15" customFormat="1" ht="12.75" customHeight="1">
      <c r="A92" s="50"/>
      <c r="B92" s="50"/>
      <c r="AN92" s="50"/>
    </row>
    <row r="93" spans="1:40" s="15" customFormat="1" ht="12.75" customHeight="1">
      <c r="A93" s="50"/>
      <c r="B93" s="50"/>
      <c r="AN93" s="50"/>
    </row>
    <row r="94" spans="1:40" s="15" customFormat="1" ht="12.75" customHeight="1">
      <c r="A94" s="50"/>
      <c r="B94" s="50"/>
      <c r="AN94" s="50"/>
    </row>
    <row r="95" spans="1:40" s="15" customFormat="1" ht="12.75" customHeight="1">
      <c r="A95" s="50"/>
      <c r="B95" s="50"/>
      <c r="AN95" s="50"/>
    </row>
    <row r="96" spans="1:40" s="15" customFormat="1" ht="12.75" customHeight="1">
      <c r="A96" s="50"/>
      <c r="B96" s="50"/>
      <c r="AN96" s="50"/>
    </row>
    <row r="97" spans="1:40" s="15" customFormat="1" ht="12.75" customHeight="1">
      <c r="A97" s="50"/>
      <c r="B97" s="50"/>
      <c r="AN97" s="50"/>
    </row>
  </sheetData>
  <autoFilter ref="A7:AO55">
    <filterColumn colId="0" showButton="0"/>
    <filterColumn colId="39" showButton="0"/>
  </autoFilter>
  <mergeCells count="119">
    <mergeCell ref="K5:K6"/>
    <mergeCell ref="L5:L6"/>
    <mergeCell ref="AN1:AO1"/>
    <mergeCell ref="A3:B6"/>
    <mergeCell ref="C3:N4"/>
    <mergeCell ref="O3:W4"/>
    <mergeCell ref="AK3:AM4"/>
    <mergeCell ref="AN3:AO6"/>
    <mergeCell ref="C5:C6"/>
    <mergeCell ref="D5:D6"/>
    <mergeCell ref="E5:E6"/>
    <mergeCell ref="F5:F6"/>
    <mergeCell ref="AJ5:AJ6"/>
    <mergeCell ref="AK5:AK6"/>
    <mergeCell ref="AL5:AL6"/>
    <mergeCell ref="AM5:AM6"/>
    <mergeCell ref="AI5:AI6"/>
    <mergeCell ref="A7:B7"/>
    <mergeCell ref="AN7:AO7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M5:M6"/>
    <mergeCell ref="N5:N6"/>
    <mergeCell ref="O5:P5"/>
    <mergeCell ref="Q5:Q6"/>
    <mergeCell ref="R5:R6"/>
    <mergeCell ref="S5:S6"/>
    <mergeCell ref="G5:G6"/>
    <mergeCell ref="H5:H6"/>
    <mergeCell ref="I5:I6"/>
    <mergeCell ref="J5:J6"/>
    <mergeCell ref="A11:B11"/>
    <mergeCell ref="AN11:AO11"/>
    <mergeCell ref="A12:B12"/>
    <mergeCell ref="AN12:AO12"/>
    <mergeCell ref="A13:B13"/>
    <mergeCell ref="AN13:AO13"/>
    <mergeCell ref="A8:B8"/>
    <mergeCell ref="AN8:AO8"/>
    <mergeCell ref="A9:B9"/>
    <mergeCell ref="AN9:AO9"/>
    <mergeCell ref="A10:B10"/>
    <mergeCell ref="AN10:AO10"/>
    <mergeCell ref="A21:B21"/>
    <mergeCell ref="AN21:AO21"/>
    <mergeCell ref="A22:B22"/>
    <mergeCell ref="AN22:AO22"/>
    <mergeCell ref="A19:B19"/>
    <mergeCell ref="AN19:AO19"/>
    <mergeCell ref="A20:B20"/>
    <mergeCell ref="AN20:AO20"/>
    <mergeCell ref="A14:B14"/>
    <mergeCell ref="AN14:AO14"/>
    <mergeCell ref="A15:B15"/>
    <mergeCell ref="AN15:AO15"/>
    <mergeCell ref="A16:B16"/>
    <mergeCell ref="AN16:AO16"/>
    <mergeCell ref="A29:B29"/>
    <mergeCell ref="AN29:AO29"/>
    <mergeCell ref="A30:B30"/>
    <mergeCell ref="AN30:AO30"/>
    <mergeCell ref="A31:B31"/>
    <mergeCell ref="AN31:AO31"/>
    <mergeCell ref="A25:B25"/>
    <mergeCell ref="AN25:AO25"/>
    <mergeCell ref="A26:B26"/>
    <mergeCell ref="AN26:AO26"/>
    <mergeCell ref="A35:B35"/>
    <mergeCell ref="AN35:AO35"/>
    <mergeCell ref="A36:B36"/>
    <mergeCell ref="AN36:AO36"/>
    <mergeCell ref="A40:B40"/>
    <mergeCell ref="AN40:AO40"/>
    <mergeCell ref="A32:B32"/>
    <mergeCell ref="AN32:AO32"/>
    <mergeCell ref="A33:B33"/>
    <mergeCell ref="AN33:AO33"/>
    <mergeCell ref="A34:B34"/>
    <mergeCell ref="AN34:AO34"/>
    <mergeCell ref="A38:B38"/>
    <mergeCell ref="AN38:AO38"/>
    <mergeCell ref="A39:B39"/>
    <mergeCell ref="AN39:AO39"/>
    <mergeCell ref="A37:B37"/>
    <mergeCell ref="AN37:AO37"/>
    <mergeCell ref="A44:B44"/>
    <mergeCell ref="AN44:AO44"/>
    <mergeCell ref="A45:B45"/>
    <mergeCell ref="AN45:AO45"/>
    <mergeCell ref="A46:B46"/>
    <mergeCell ref="AN46:AO46"/>
    <mergeCell ref="A54:B54"/>
    <mergeCell ref="AN54:AO54"/>
    <mergeCell ref="A43:B43"/>
    <mergeCell ref="AN43:AO43"/>
    <mergeCell ref="A47:B47"/>
    <mergeCell ref="AN47:AO47"/>
    <mergeCell ref="A48:B48"/>
    <mergeCell ref="AN48:AO48"/>
    <mergeCell ref="A55:B55"/>
    <mergeCell ref="AN55:AO55"/>
    <mergeCell ref="A50:B50"/>
    <mergeCell ref="AN50:AO50"/>
    <mergeCell ref="A51:B51"/>
    <mergeCell ref="AN51:AO51"/>
    <mergeCell ref="A53:B53"/>
    <mergeCell ref="AN53:AO53"/>
    <mergeCell ref="A49:B49"/>
    <mergeCell ref="AN49:AO49"/>
  </mergeCells>
  <phoneticPr fontId="4"/>
  <printOptions horizontalCentered="1"/>
  <pageMargins left="0.70866141732283472" right="0.70866141732283472" top="0.47244094488188981" bottom="0.47244094488188981" header="0.31496062992125984" footer="0.31496062992125984"/>
  <pageSetup paperSize="9" scale="95" fitToWidth="2" pageOrder="overThenDown" orientation="portrait" r:id="rId1"/>
  <headerFooter alignWithMargins="0"/>
  <colBreaks count="1" manualBreakCount="1">
    <brk id="21" max="5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view="pageBreakPreview" zoomScale="91" zoomScaleNormal="75" zoomScaleSheetLayoutView="91" workbookViewId="0">
      <pane xSplit="2" ySplit="4" topLeftCell="C5" activePane="bottomRight" state="frozen"/>
      <selection activeCell="AM1" sqref="AM1"/>
      <selection pane="topRight" activeCell="AM1" sqref="AM1"/>
      <selection pane="bottomLeft" activeCell="AM1" sqref="AM1"/>
      <selection pane="bottomRight" activeCell="AM1" sqref="AM1"/>
    </sheetView>
  </sheetViews>
  <sheetFormatPr defaultColWidth="9" defaultRowHeight="13.5"/>
  <cols>
    <col min="1" max="1" width="10.375" style="5" customWidth="1"/>
    <col min="2" max="2" width="11.625" style="5" customWidth="1"/>
    <col min="3" max="23" width="4.75" style="5" customWidth="1"/>
    <col min="24" max="25" width="5.25" style="5" customWidth="1"/>
    <col min="26" max="26" width="5.375" style="5" customWidth="1"/>
    <col min="27" max="27" width="10" style="5" customWidth="1"/>
    <col min="28" max="28" width="7.125" style="5" customWidth="1"/>
    <col min="29" max="29" width="11.625" style="5" customWidth="1"/>
    <col min="30" max="30" width="10.375" style="5" customWidth="1"/>
    <col min="31" max="16384" width="9" style="5"/>
  </cols>
  <sheetData>
    <row r="1" spans="1:30" ht="17.25">
      <c r="A1" s="14" t="s">
        <v>239</v>
      </c>
      <c r="AD1" s="142"/>
    </row>
    <row r="2" spans="1:30" ht="18" customHeight="1" thickBot="1">
      <c r="A2" s="5" t="s">
        <v>328</v>
      </c>
      <c r="AC2" s="2"/>
      <c r="AD2" s="143" t="s">
        <v>19</v>
      </c>
    </row>
    <row r="3" spans="1:30" s="2" customFormat="1" ht="21" customHeight="1">
      <c r="A3" s="2034" t="s">
        <v>43</v>
      </c>
      <c r="B3" s="2035"/>
      <c r="C3" s="23" t="s">
        <v>240</v>
      </c>
      <c r="D3" s="23"/>
      <c r="E3" s="23"/>
      <c r="F3" s="144" t="s">
        <v>3</v>
      </c>
      <c r="G3" s="23"/>
      <c r="H3" s="23"/>
      <c r="I3" s="144" t="s">
        <v>4</v>
      </c>
      <c r="J3" s="23"/>
      <c r="K3" s="23"/>
      <c r="L3" s="144" t="s">
        <v>5</v>
      </c>
      <c r="M3" s="23"/>
      <c r="N3" s="23"/>
      <c r="O3" s="144" t="s">
        <v>6</v>
      </c>
      <c r="P3" s="23"/>
      <c r="Q3" s="23"/>
      <c r="R3" s="144" t="s">
        <v>7</v>
      </c>
      <c r="S3" s="23"/>
      <c r="T3" s="23"/>
      <c r="U3" s="144" t="s">
        <v>8</v>
      </c>
      <c r="V3" s="23"/>
      <c r="W3" s="23"/>
      <c r="X3" s="144" t="s">
        <v>2</v>
      </c>
      <c r="Y3" s="23"/>
      <c r="Z3" s="23"/>
      <c r="AA3" s="268" t="s">
        <v>241</v>
      </c>
      <c r="AB3" s="1071" t="s">
        <v>242</v>
      </c>
      <c r="AC3" s="2034" t="s">
        <v>43</v>
      </c>
      <c r="AD3" s="2035"/>
    </row>
    <row r="4" spans="1:30" s="2" customFormat="1" ht="21" customHeight="1">
      <c r="A4" s="2036"/>
      <c r="B4" s="2037"/>
      <c r="C4" s="1045" t="s">
        <v>9</v>
      </c>
      <c r="D4" s="145" t="s">
        <v>10</v>
      </c>
      <c r="E4" s="1045" t="s">
        <v>11</v>
      </c>
      <c r="F4" s="1044" t="s">
        <v>9</v>
      </c>
      <c r="G4" s="145" t="s">
        <v>10</v>
      </c>
      <c r="H4" s="1045" t="s">
        <v>11</v>
      </c>
      <c r="I4" s="1044" t="s">
        <v>9</v>
      </c>
      <c r="J4" s="145" t="s">
        <v>10</v>
      </c>
      <c r="K4" s="1045" t="s">
        <v>11</v>
      </c>
      <c r="L4" s="1044" t="s">
        <v>9</v>
      </c>
      <c r="M4" s="145" t="s">
        <v>10</v>
      </c>
      <c r="N4" s="1045" t="s">
        <v>11</v>
      </c>
      <c r="O4" s="1044" t="s">
        <v>9</v>
      </c>
      <c r="P4" s="145" t="s">
        <v>10</v>
      </c>
      <c r="Q4" s="146" t="s">
        <v>11</v>
      </c>
      <c r="R4" s="1044" t="s">
        <v>9</v>
      </c>
      <c r="S4" s="145" t="s">
        <v>10</v>
      </c>
      <c r="T4" s="1045" t="s">
        <v>11</v>
      </c>
      <c r="U4" s="1044" t="s">
        <v>9</v>
      </c>
      <c r="V4" s="145" t="s">
        <v>10</v>
      </c>
      <c r="W4" s="1045" t="s">
        <v>11</v>
      </c>
      <c r="X4" s="1044" t="s">
        <v>9</v>
      </c>
      <c r="Y4" s="145" t="s">
        <v>10</v>
      </c>
      <c r="Z4" s="1045" t="s">
        <v>11</v>
      </c>
      <c r="AA4" s="269" t="s">
        <v>243</v>
      </c>
      <c r="AB4" s="1049" t="s">
        <v>244</v>
      </c>
      <c r="AC4" s="2036"/>
      <c r="AD4" s="2037"/>
    </row>
    <row r="5" spans="1:30" s="6" customFormat="1" ht="16.5" customHeight="1">
      <c r="A5" s="2032" t="s">
        <v>245</v>
      </c>
      <c r="B5" s="147" t="s">
        <v>246</v>
      </c>
      <c r="C5" s="148">
        <v>1</v>
      </c>
      <c r="D5" s="149">
        <v>2</v>
      </c>
      <c r="E5" s="1451">
        <f>SUM(C5:D5)</f>
        <v>3</v>
      </c>
      <c r="F5" s="241">
        <v>0</v>
      </c>
      <c r="G5" s="174">
        <v>0</v>
      </c>
      <c r="H5" s="1451">
        <f>SUM(F5:G5)</f>
        <v>0</v>
      </c>
      <c r="I5" s="241">
        <v>0</v>
      </c>
      <c r="J5" s="174">
        <v>0</v>
      </c>
      <c r="K5" s="1451">
        <f>SUM(I5:J5)</f>
        <v>0</v>
      </c>
      <c r="L5" s="241">
        <v>0</v>
      </c>
      <c r="M5" s="174">
        <v>0</v>
      </c>
      <c r="N5" s="1451">
        <f>SUM(L5:M5)</f>
        <v>0</v>
      </c>
      <c r="O5" s="241">
        <v>0</v>
      </c>
      <c r="P5" s="174">
        <v>0</v>
      </c>
      <c r="Q5" s="1452">
        <f>SUM(O5:P5)</f>
        <v>0</v>
      </c>
      <c r="R5" s="241">
        <v>0</v>
      </c>
      <c r="S5" s="174">
        <v>0</v>
      </c>
      <c r="T5" s="1451">
        <f>SUM(R5:S5)</f>
        <v>0</v>
      </c>
      <c r="U5" s="241">
        <v>0</v>
      </c>
      <c r="V5" s="174">
        <v>0</v>
      </c>
      <c r="W5" s="1451">
        <f>SUM(U5:V5)</f>
        <v>0</v>
      </c>
      <c r="X5" s="173">
        <f t="shared" ref="X5:Y20" si="0">SUM(C5,F5,I5,L5,O5,R5,U5)</f>
        <v>1</v>
      </c>
      <c r="Y5" s="174">
        <f t="shared" si="0"/>
        <v>2</v>
      </c>
      <c r="Z5" s="1453">
        <f>SUM(X5:Y5)</f>
        <v>3</v>
      </c>
      <c r="AA5" s="151">
        <v>0</v>
      </c>
      <c r="AB5" s="186">
        <v>0</v>
      </c>
      <c r="AC5" s="1076" t="s">
        <v>246</v>
      </c>
      <c r="AD5" s="2033" t="s">
        <v>245</v>
      </c>
    </row>
    <row r="6" spans="1:30" s="6" customFormat="1" ht="16.5" customHeight="1">
      <c r="A6" s="1880"/>
      <c r="B6" s="152" t="s">
        <v>56</v>
      </c>
      <c r="C6" s="173">
        <v>0</v>
      </c>
      <c r="D6" s="174">
        <v>0</v>
      </c>
      <c r="E6" s="1451">
        <f>SUM(C6:D6)</f>
        <v>0</v>
      </c>
      <c r="F6" s="150">
        <v>0</v>
      </c>
      <c r="G6" s="153">
        <v>0</v>
      </c>
      <c r="H6" s="1454">
        <f t="shared" ref="H6:H51" si="1">SUM(F6:G6)</f>
        <v>0</v>
      </c>
      <c r="I6" s="150">
        <v>0</v>
      </c>
      <c r="J6" s="149">
        <v>0</v>
      </c>
      <c r="K6" s="1451">
        <f t="shared" ref="K6:K51" si="2">SUM(I6:J6)</f>
        <v>0</v>
      </c>
      <c r="L6" s="154">
        <v>1</v>
      </c>
      <c r="M6" s="153">
        <v>0</v>
      </c>
      <c r="N6" s="1454">
        <f t="shared" ref="N6:N51" si="3">SUM(L6:M6)</f>
        <v>1</v>
      </c>
      <c r="O6" s="150">
        <v>1</v>
      </c>
      <c r="P6" s="149">
        <v>1</v>
      </c>
      <c r="Q6" s="1455">
        <f t="shared" ref="Q6:Q51" si="4">SUM(O6:P6)</f>
        <v>2</v>
      </c>
      <c r="R6" s="150">
        <v>1</v>
      </c>
      <c r="S6" s="149">
        <v>0</v>
      </c>
      <c r="T6" s="1451">
        <f t="shared" ref="T6:T51" si="5">SUM(R6:S6)</f>
        <v>1</v>
      </c>
      <c r="U6" s="150">
        <v>2</v>
      </c>
      <c r="V6" s="149">
        <v>0</v>
      </c>
      <c r="W6" s="1451">
        <f t="shared" ref="W6:W51" si="6">SUM(U6:V6)</f>
        <v>2</v>
      </c>
      <c r="X6" s="173">
        <f t="shared" si="0"/>
        <v>5</v>
      </c>
      <c r="Y6" s="174">
        <f t="shared" si="0"/>
        <v>1</v>
      </c>
      <c r="Z6" s="1453">
        <f t="shared" ref="Z6:Z51" si="7">SUM(X6:Y6)</f>
        <v>6</v>
      </c>
      <c r="AA6" s="151">
        <v>0</v>
      </c>
      <c r="AB6" s="187">
        <v>0</v>
      </c>
      <c r="AC6" s="1076" t="s">
        <v>56</v>
      </c>
      <c r="AD6" s="2023"/>
    </row>
    <row r="7" spans="1:30" s="6" customFormat="1" ht="16.5" customHeight="1">
      <c r="A7" s="1880"/>
      <c r="B7" s="152" t="s">
        <v>57</v>
      </c>
      <c r="C7" s="173">
        <v>0</v>
      </c>
      <c r="D7" s="174">
        <v>0</v>
      </c>
      <c r="E7" s="1451">
        <f t="shared" ref="E7:E51" si="8">SUM(C7:D7)</f>
        <v>0</v>
      </c>
      <c r="F7" s="150">
        <v>0</v>
      </c>
      <c r="G7" s="149">
        <v>0</v>
      </c>
      <c r="H7" s="1451">
        <f t="shared" si="1"/>
        <v>0</v>
      </c>
      <c r="I7" s="150">
        <v>1</v>
      </c>
      <c r="J7" s="149">
        <v>1</v>
      </c>
      <c r="K7" s="1451">
        <f t="shared" si="2"/>
        <v>2</v>
      </c>
      <c r="L7" s="150">
        <v>1</v>
      </c>
      <c r="M7" s="149">
        <v>0</v>
      </c>
      <c r="N7" s="1451">
        <f t="shared" si="3"/>
        <v>1</v>
      </c>
      <c r="O7" s="241">
        <v>0</v>
      </c>
      <c r="P7" s="174">
        <v>0</v>
      </c>
      <c r="Q7" s="1455">
        <f t="shared" si="4"/>
        <v>0</v>
      </c>
      <c r="R7" s="241">
        <v>0</v>
      </c>
      <c r="S7" s="174">
        <v>0</v>
      </c>
      <c r="T7" s="1451">
        <f t="shared" si="5"/>
        <v>0</v>
      </c>
      <c r="U7" s="241">
        <v>0</v>
      </c>
      <c r="V7" s="174">
        <v>0</v>
      </c>
      <c r="W7" s="1451">
        <f t="shared" si="6"/>
        <v>0</v>
      </c>
      <c r="X7" s="173">
        <f t="shared" si="0"/>
        <v>2</v>
      </c>
      <c r="Y7" s="174">
        <f t="shared" si="0"/>
        <v>1</v>
      </c>
      <c r="Z7" s="1453">
        <f t="shared" si="7"/>
        <v>3</v>
      </c>
      <c r="AA7" s="151">
        <v>0</v>
      </c>
      <c r="AB7" s="151">
        <v>3</v>
      </c>
      <c r="AC7" s="1076" t="s">
        <v>57</v>
      </c>
      <c r="AD7" s="2023"/>
    </row>
    <row r="8" spans="1:30" s="6" customFormat="1" ht="16.5" customHeight="1">
      <c r="A8" s="1880"/>
      <c r="B8" s="152" t="s">
        <v>58</v>
      </c>
      <c r="C8" s="173">
        <v>0</v>
      </c>
      <c r="D8" s="174">
        <v>0</v>
      </c>
      <c r="E8" s="1451">
        <f t="shared" si="8"/>
        <v>0</v>
      </c>
      <c r="F8" s="150">
        <v>1</v>
      </c>
      <c r="G8" s="149">
        <v>0</v>
      </c>
      <c r="H8" s="1451">
        <f t="shared" si="1"/>
        <v>1</v>
      </c>
      <c r="I8" s="150">
        <v>1</v>
      </c>
      <c r="J8" s="149">
        <v>2</v>
      </c>
      <c r="K8" s="1451">
        <f t="shared" si="2"/>
        <v>3</v>
      </c>
      <c r="L8" s="150">
        <v>4</v>
      </c>
      <c r="M8" s="149">
        <v>0</v>
      </c>
      <c r="N8" s="1451">
        <f t="shared" si="3"/>
        <v>4</v>
      </c>
      <c r="O8" s="241">
        <v>0</v>
      </c>
      <c r="P8" s="174">
        <v>0</v>
      </c>
      <c r="Q8" s="1455">
        <f t="shared" si="4"/>
        <v>0</v>
      </c>
      <c r="R8" s="241">
        <v>0</v>
      </c>
      <c r="S8" s="174">
        <v>0</v>
      </c>
      <c r="T8" s="1451">
        <f t="shared" si="5"/>
        <v>0</v>
      </c>
      <c r="U8" s="241">
        <v>0</v>
      </c>
      <c r="V8" s="174">
        <v>0</v>
      </c>
      <c r="W8" s="1451">
        <f t="shared" si="6"/>
        <v>0</v>
      </c>
      <c r="X8" s="173">
        <f t="shared" si="0"/>
        <v>6</v>
      </c>
      <c r="Y8" s="174">
        <f t="shared" si="0"/>
        <v>2</v>
      </c>
      <c r="Z8" s="1453">
        <f t="shared" si="7"/>
        <v>8</v>
      </c>
      <c r="AA8" s="151">
        <v>0</v>
      </c>
      <c r="AB8" s="151">
        <v>7</v>
      </c>
      <c r="AC8" s="1076" t="s">
        <v>58</v>
      </c>
      <c r="AD8" s="2023"/>
    </row>
    <row r="9" spans="1:30" s="6" customFormat="1" ht="16.5" customHeight="1">
      <c r="A9" s="1880"/>
      <c r="B9" s="156" t="s">
        <v>247</v>
      </c>
      <c r="C9" s="175">
        <v>0</v>
      </c>
      <c r="D9" s="176">
        <v>0</v>
      </c>
      <c r="E9" s="1456">
        <f t="shared" si="8"/>
        <v>0</v>
      </c>
      <c r="F9" s="158">
        <v>2</v>
      </c>
      <c r="G9" s="157">
        <v>0</v>
      </c>
      <c r="H9" s="1456">
        <f t="shared" si="1"/>
        <v>2</v>
      </c>
      <c r="I9" s="158">
        <v>2</v>
      </c>
      <c r="J9" s="157">
        <v>0</v>
      </c>
      <c r="K9" s="1456">
        <f t="shared" si="2"/>
        <v>2</v>
      </c>
      <c r="L9" s="158">
        <v>1</v>
      </c>
      <c r="M9" s="157">
        <v>0</v>
      </c>
      <c r="N9" s="1456">
        <f t="shared" si="3"/>
        <v>1</v>
      </c>
      <c r="O9" s="181">
        <v>0</v>
      </c>
      <c r="P9" s="176">
        <v>0</v>
      </c>
      <c r="Q9" s="1457">
        <f t="shared" si="4"/>
        <v>0</v>
      </c>
      <c r="R9" s="181">
        <v>0</v>
      </c>
      <c r="S9" s="176">
        <v>0</v>
      </c>
      <c r="T9" s="1456">
        <f t="shared" si="5"/>
        <v>0</v>
      </c>
      <c r="U9" s="181">
        <v>0</v>
      </c>
      <c r="V9" s="176">
        <v>0</v>
      </c>
      <c r="W9" s="1456">
        <f t="shared" si="6"/>
        <v>0</v>
      </c>
      <c r="X9" s="175">
        <f t="shared" si="0"/>
        <v>5</v>
      </c>
      <c r="Y9" s="176">
        <f t="shared" si="0"/>
        <v>0</v>
      </c>
      <c r="Z9" s="1458">
        <f t="shared" si="7"/>
        <v>5</v>
      </c>
      <c r="AA9" s="159">
        <v>0</v>
      </c>
      <c r="AB9" s="159">
        <v>2</v>
      </c>
      <c r="AC9" s="160" t="s">
        <v>247</v>
      </c>
      <c r="AD9" s="2023"/>
    </row>
    <row r="10" spans="1:30" s="6" customFormat="1" ht="16.5" customHeight="1">
      <c r="A10" s="1773"/>
      <c r="B10" s="1459" t="s">
        <v>11</v>
      </c>
      <c r="C10" s="175">
        <f>SUM(C5:C9)</f>
        <v>1</v>
      </c>
      <c r="D10" s="176">
        <f t="shared" ref="D10:AB10" si="9">SUM(D5:D9)</f>
        <v>2</v>
      </c>
      <c r="E10" s="1456">
        <f>SUM(C10:D10)</f>
        <v>3</v>
      </c>
      <c r="F10" s="181">
        <f t="shared" si="9"/>
        <v>3</v>
      </c>
      <c r="G10" s="176">
        <f t="shared" si="9"/>
        <v>0</v>
      </c>
      <c r="H10" s="1456">
        <f t="shared" si="1"/>
        <v>3</v>
      </c>
      <c r="I10" s="181">
        <f t="shared" si="9"/>
        <v>4</v>
      </c>
      <c r="J10" s="176">
        <f t="shared" si="9"/>
        <v>3</v>
      </c>
      <c r="K10" s="1456">
        <f t="shared" si="2"/>
        <v>7</v>
      </c>
      <c r="L10" s="181">
        <f t="shared" si="9"/>
        <v>7</v>
      </c>
      <c r="M10" s="176">
        <f t="shared" si="9"/>
        <v>0</v>
      </c>
      <c r="N10" s="1456">
        <f t="shared" si="3"/>
        <v>7</v>
      </c>
      <c r="O10" s="181">
        <f t="shared" si="9"/>
        <v>1</v>
      </c>
      <c r="P10" s="176">
        <f t="shared" si="9"/>
        <v>1</v>
      </c>
      <c r="Q10" s="1457">
        <f t="shared" si="4"/>
        <v>2</v>
      </c>
      <c r="R10" s="181">
        <f t="shared" si="9"/>
        <v>1</v>
      </c>
      <c r="S10" s="176">
        <f t="shared" si="9"/>
        <v>0</v>
      </c>
      <c r="T10" s="1456">
        <f t="shared" si="5"/>
        <v>1</v>
      </c>
      <c r="U10" s="181">
        <f t="shared" si="9"/>
        <v>2</v>
      </c>
      <c r="V10" s="176">
        <f t="shared" si="9"/>
        <v>0</v>
      </c>
      <c r="W10" s="1456">
        <f t="shared" si="6"/>
        <v>2</v>
      </c>
      <c r="X10" s="175">
        <f t="shared" si="0"/>
        <v>19</v>
      </c>
      <c r="Y10" s="176">
        <f t="shared" si="0"/>
        <v>6</v>
      </c>
      <c r="Z10" s="1458">
        <f t="shared" si="7"/>
        <v>25</v>
      </c>
      <c r="AA10" s="1458">
        <f t="shared" si="9"/>
        <v>0</v>
      </c>
      <c r="AB10" s="1458">
        <f t="shared" si="9"/>
        <v>12</v>
      </c>
      <c r="AC10" s="182" t="s">
        <v>11</v>
      </c>
      <c r="AD10" s="2031"/>
    </row>
    <row r="11" spans="1:30" s="6" customFormat="1" ht="16.5" customHeight="1">
      <c r="A11" s="2032" t="s">
        <v>248</v>
      </c>
      <c r="B11" s="152" t="s">
        <v>246</v>
      </c>
      <c r="C11" s="148">
        <v>1</v>
      </c>
      <c r="D11" s="149">
        <v>1</v>
      </c>
      <c r="E11" s="1451">
        <f t="shared" si="8"/>
        <v>2</v>
      </c>
      <c r="F11" s="241">
        <v>0</v>
      </c>
      <c r="G11" s="174">
        <v>0</v>
      </c>
      <c r="H11" s="1451">
        <f t="shared" si="1"/>
        <v>0</v>
      </c>
      <c r="I11" s="241">
        <v>0</v>
      </c>
      <c r="J11" s="174">
        <v>0</v>
      </c>
      <c r="K11" s="1451">
        <f t="shared" si="2"/>
        <v>0</v>
      </c>
      <c r="L11" s="241">
        <v>0</v>
      </c>
      <c r="M11" s="174">
        <v>0</v>
      </c>
      <c r="N11" s="1451">
        <f t="shared" si="3"/>
        <v>0</v>
      </c>
      <c r="O11" s="241">
        <v>0</v>
      </c>
      <c r="P11" s="174">
        <v>0</v>
      </c>
      <c r="Q11" s="1455">
        <f t="shared" si="4"/>
        <v>0</v>
      </c>
      <c r="R11" s="241">
        <v>0</v>
      </c>
      <c r="S11" s="174">
        <v>0</v>
      </c>
      <c r="T11" s="1451">
        <f t="shared" si="5"/>
        <v>0</v>
      </c>
      <c r="U11" s="241">
        <v>0</v>
      </c>
      <c r="V11" s="174">
        <v>0</v>
      </c>
      <c r="W11" s="1451">
        <f t="shared" si="6"/>
        <v>0</v>
      </c>
      <c r="X11" s="173">
        <f t="shared" si="0"/>
        <v>1</v>
      </c>
      <c r="Y11" s="174">
        <f t="shared" si="0"/>
        <v>1</v>
      </c>
      <c r="Z11" s="1453">
        <f t="shared" si="7"/>
        <v>2</v>
      </c>
      <c r="AA11" s="151">
        <v>0</v>
      </c>
      <c r="AB11" s="151">
        <v>0</v>
      </c>
      <c r="AC11" s="1076" t="s">
        <v>246</v>
      </c>
      <c r="AD11" s="2033" t="s">
        <v>248</v>
      </c>
    </row>
    <row r="12" spans="1:30" s="6" customFormat="1" ht="16.5" customHeight="1">
      <c r="A12" s="1880"/>
      <c r="B12" s="152" t="s">
        <v>56</v>
      </c>
      <c r="C12" s="173">
        <v>0</v>
      </c>
      <c r="D12" s="174">
        <v>0</v>
      </c>
      <c r="E12" s="1451">
        <f t="shared" si="8"/>
        <v>0</v>
      </c>
      <c r="F12" s="150">
        <v>0</v>
      </c>
      <c r="G12" s="149">
        <v>1</v>
      </c>
      <c r="H12" s="1451">
        <f t="shared" si="1"/>
        <v>1</v>
      </c>
      <c r="I12" s="150">
        <v>0</v>
      </c>
      <c r="J12" s="149">
        <v>1</v>
      </c>
      <c r="K12" s="1454">
        <f t="shared" si="2"/>
        <v>1</v>
      </c>
      <c r="L12" s="150">
        <v>0</v>
      </c>
      <c r="M12" s="149">
        <v>0</v>
      </c>
      <c r="N12" s="1451">
        <f t="shared" si="3"/>
        <v>0</v>
      </c>
      <c r="O12" s="150">
        <v>0</v>
      </c>
      <c r="P12" s="149">
        <v>0</v>
      </c>
      <c r="Q12" s="1455">
        <f t="shared" si="4"/>
        <v>0</v>
      </c>
      <c r="R12" s="150">
        <v>0</v>
      </c>
      <c r="S12" s="149">
        <v>0</v>
      </c>
      <c r="T12" s="1451">
        <f t="shared" si="5"/>
        <v>0</v>
      </c>
      <c r="U12" s="150">
        <v>0</v>
      </c>
      <c r="V12" s="149">
        <v>1</v>
      </c>
      <c r="W12" s="1451">
        <f t="shared" si="6"/>
        <v>1</v>
      </c>
      <c r="X12" s="173">
        <f t="shared" si="0"/>
        <v>0</v>
      </c>
      <c r="Y12" s="174">
        <f t="shared" si="0"/>
        <v>3</v>
      </c>
      <c r="Z12" s="1453">
        <f t="shared" si="7"/>
        <v>3</v>
      </c>
      <c r="AA12" s="151">
        <v>0</v>
      </c>
      <c r="AB12" s="151">
        <v>0</v>
      </c>
      <c r="AC12" s="1076" t="s">
        <v>56</v>
      </c>
      <c r="AD12" s="2023"/>
    </row>
    <row r="13" spans="1:30" s="6" customFormat="1" ht="16.5" customHeight="1">
      <c r="A13" s="1880"/>
      <c r="B13" s="152" t="s">
        <v>57</v>
      </c>
      <c r="C13" s="173">
        <v>0</v>
      </c>
      <c r="D13" s="174">
        <v>0</v>
      </c>
      <c r="E13" s="1451">
        <f t="shared" si="8"/>
        <v>0</v>
      </c>
      <c r="F13" s="150">
        <v>1</v>
      </c>
      <c r="G13" s="149">
        <v>0</v>
      </c>
      <c r="H13" s="1451">
        <f t="shared" si="1"/>
        <v>1</v>
      </c>
      <c r="I13" s="150">
        <v>2</v>
      </c>
      <c r="J13" s="149">
        <v>0</v>
      </c>
      <c r="K13" s="1451">
        <f t="shared" si="2"/>
        <v>2</v>
      </c>
      <c r="L13" s="150">
        <v>3</v>
      </c>
      <c r="M13" s="149">
        <v>1</v>
      </c>
      <c r="N13" s="1451">
        <f t="shared" si="3"/>
        <v>4</v>
      </c>
      <c r="O13" s="241">
        <v>0</v>
      </c>
      <c r="P13" s="174">
        <v>0</v>
      </c>
      <c r="Q13" s="1455">
        <f t="shared" si="4"/>
        <v>0</v>
      </c>
      <c r="R13" s="241">
        <v>0</v>
      </c>
      <c r="S13" s="174">
        <v>0</v>
      </c>
      <c r="T13" s="1451">
        <f t="shared" si="5"/>
        <v>0</v>
      </c>
      <c r="U13" s="241">
        <v>0</v>
      </c>
      <c r="V13" s="174">
        <v>0</v>
      </c>
      <c r="W13" s="1451">
        <f t="shared" si="6"/>
        <v>0</v>
      </c>
      <c r="X13" s="173">
        <f t="shared" si="0"/>
        <v>6</v>
      </c>
      <c r="Y13" s="174">
        <f t="shared" si="0"/>
        <v>1</v>
      </c>
      <c r="Z13" s="1453">
        <f t="shared" si="7"/>
        <v>7</v>
      </c>
      <c r="AA13" s="151">
        <v>0</v>
      </c>
      <c r="AB13" s="151">
        <v>7</v>
      </c>
      <c r="AC13" s="1076" t="s">
        <v>57</v>
      </c>
      <c r="AD13" s="2023"/>
    </row>
    <row r="14" spans="1:30" s="6" customFormat="1" ht="16.5" customHeight="1">
      <c r="A14" s="1880"/>
      <c r="B14" s="156" t="s">
        <v>58</v>
      </c>
      <c r="C14" s="175">
        <v>0</v>
      </c>
      <c r="D14" s="176">
        <v>0</v>
      </c>
      <c r="E14" s="1456">
        <f t="shared" si="8"/>
        <v>0</v>
      </c>
      <c r="F14" s="158">
        <v>0</v>
      </c>
      <c r="G14" s="157">
        <v>0</v>
      </c>
      <c r="H14" s="1456">
        <f t="shared" si="1"/>
        <v>0</v>
      </c>
      <c r="I14" s="158">
        <v>0</v>
      </c>
      <c r="J14" s="157">
        <v>1</v>
      </c>
      <c r="K14" s="1456">
        <f t="shared" si="2"/>
        <v>1</v>
      </c>
      <c r="L14" s="158">
        <v>3</v>
      </c>
      <c r="M14" s="157">
        <v>3</v>
      </c>
      <c r="N14" s="1456">
        <f t="shared" si="3"/>
        <v>6</v>
      </c>
      <c r="O14" s="181">
        <v>0</v>
      </c>
      <c r="P14" s="176">
        <v>0</v>
      </c>
      <c r="Q14" s="1457">
        <f t="shared" si="4"/>
        <v>0</v>
      </c>
      <c r="R14" s="181">
        <v>0</v>
      </c>
      <c r="S14" s="176">
        <v>0</v>
      </c>
      <c r="T14" s="1456">
        <f t="shared" si="5"/>
        <v>0</v>
      </c>
      <c r="U14" s="181">
        <v>0</v>
      </c>
      <c r="V14" s="176">
        <v>0</v>
      </c>
      <c r="W14" s="1456">
        <f t="shared" si="6"/>
        <v>0</v>
      </c>
      <c r="X14" s="175">
        <f t="shared" si="0"/>
        <v>3</v>
      </c>
      <c r="Y14" s="176">
        <f t="shared" si="0"/>
        <v>4</v>
      </c>
      <c r="Z14" s="1458">
        <f t="shared" si="7"/>
        <v>7</v>
      </c>
      <c r="AA14" s="159">
        <v>0</v>
      </c>
      <c r="AB14" s="159">
        <v>5</v>
      </c>
      <c r="AC14" s="160" t="s">
        <v>58</v>
      </c>
      <c r="AD14" s="2023"/>
    </row>
    <row r="15" spans="1:30" s="6" customFormat="1" ht="16.5" customHeight="1">
      <c r="A15" s="1773"/>
      <c r="B15" s="1459" t="s">
        <v>11</v>
      </c>
      <c r="C15" s="175">
        <f>SUM(C11:C14)</f>
        <v>1</v>
      </c>
      <c r="D15" s="176">
        <f t="shared" ref="D15:AB15" si="10">SUM(D11:D14)</f>
        <v>1</v>
      </c>
      <c r="E15" s="1456">
        <f t="shared" si="8"/>
        <v>2</v>
      </c>
      <c r="F15" s="175">
        <f t="shared" si="10"/>
        <v>1</v>
      </c>
      <c r="G15" s="176">
        <f t="shared" si="10"/>
        <v>1</v>
      </c>
      <c r="H15" s="1456">
        <f t="shared" si="1"/>
        <v>2</v>
      </c>
      <c r="I15" s="175">
        <f t="shared" si="10"/>
        <v>2</v>
      </c>
      <c r="J15" s="176">
        <f t="shared" si="10"/>
        <v>2</v>
      </c>
      <c r="K15" s="1456">
        <f t="shared" si="2"/>
        <v>4</v>
      </c>
      <c r="L15" s="175">
        <f t="shared" si="10"/>
        <v>6</v>
      </c>
      <c r="M15" s="176">
        <f t="shared" si="10"/>
        <v>4</v>
      </c>
      <c r="N15" s="1456">
        <f t="shared" si="3"/>
        <v>10</v>
      </c>
      <c r="O15" s="175">
        <f t="shared" si="10"/>
        <v>0</v>
      </c>
      <c r="P15" s="176">
        <f t="shared" si="10"/>
        <v>0</v>
      </c>
      <c r="Q15" s="1457">
        <f t="shared" si="4"/>
        <v>0</v>
      </c>
      <c r="R15" s="175">
        <f t="shared" si="10"/>
        <v>0</v>
      </c>
      <c r="S15" s="176">
        <f t="shared" si="10"/>
        <v>0</v>
      </c>
      <c r="T15" s="1456">
        <f t="shared" si="5"/>
        <v>0</v>
      </c>
      <c r="U15" s="175">
        <f t="shared" si="10"/>
        <v>0</v>
      </c>
      <c r="V15" s="176">
        <f t="shared" si="10"/>
        <v>1</v>
      </c>
      <c r="W15" s="1456">
        <f t="shared" si="6"/>
        <v>1</v>
      </c>
      <c r="X15" s="175">
        <f t="shared" si="0"/>
        <v>10</v>
      </c>
      <c r="Y15" s="176">
        <f t="shared" si="0"/>
        <v>9</v>
      </c>
      <c r="Z15" s="1458">
        <f t="shared" si="7"/>
        <v>19</v>
      </c>
      <c r="AA15" s="1458">
        <f t="shared" si="10"/>
        <v>0</v>
      </c>
      <c r="AB15" s="1458">
        <f t="shared" si="10"/>
        <v>12</v>
      </c>
      <c r="AC15" s="182" t="s">
        <v>11</v>
      </c>
      <c r="AD15" s="2031"/>
    </row>
    <row r="16" spans="1:30" s="6" customFormat="1" ht="16.5" customHeight="1">
      <c r="A16" s="2032" t="s">
        <v>249</v>
      </c>
      <c r="B16" s="152" t="s">
        <v>56</v>
      </c>
      <c r="C16" s="173">
        <v>0</v>
      </c>
      <c r="D16" s="174">
        <v>0</v>
      </c>
      <c r="E16" s="1451">
        <f t="shared" si="8"/>
        <v>0</v>
      </c>
      <c r="F16" s="150">
        <v>3</v>
      </c>
      <c r="G16" s="149">
        <v>1</v>
      </c>
      <c r="H16" s="1451">
        <f t="shared" si="1"/>
        <v>4</v>
      </c>
      <c r="I16" s="150">
        <v>1</v>
      </c>
      <c r="J16" s="149">
        <v>2</v>
      </c>
      <c r="K16" s="1451">
        <f t="shared" si="2"/>
        <v>3</v>
      </c>
      <c r="L16" s="150">
        <v>5</v>
      </c>
      <c r="M16" s="149">
        <v>5</v>
      </c>
      <c r="N16" s="1451">
        <f t="shared" si="3"/>
        <v>10</v>
      </c>
      <c r="O16" s="150">
        <v>5</v>
      </c>
      <c r="P16" s="149">
        <v>1</v>
      </c>
      <c r="Q16" s="1455">
        <f t="shared" si="4"/>
        <v>6</v>
      </c>
      <c r="R16" s="150">
        <v>7</v>
      </c>
      <c r="S16" s="149">
        <v>1</v>
      </c>
      <c r="T16" s="1451">
        <f t="shared" si="5"/>
        <v>8</v>
      </c>
      <c r="U16" s="150">
        <v>5</v>
      </c>
      <c r="V16" s="149">
        <v>4</v>
      </c>
      <c r="W16" s="1451">
        <f t="shared" si="6"/>
        <v>9</v>
      </c>
      <c r="X16" s="173">
        <f t="shared" si="0"/>
        <v>26</v>
      </c>
      <c r="Y16" s="174">
        <f t="shared" si="0"/>
        <v>14</v>
      </c>
      <c r="Z16" s="1453">
        <f t="shared" si="7"/>
        <v>40</v>
      </c>
      <c r="AA16" s="151">
        <v>5</v>
      </c>
      <c r="AB16" s="151">
        <v>3</v>
      </c>
      <c r="AC16" s="1076" t="s">
        <v>56</v>
      </c>
      <c r="AD16" s="2033" t="s">
        <v>249</v>
      </c>
    </row>
    <row r="17" spans="1:30" s="6" customFormat="1" ht="16.5" customHeight="1">
      <c r="A17" s="1880"/>
      <c r="B17" s="152" t="s">
        <v>57</v>
      </c>
      <c r="C17" s="173">
        <v>0</v>
      </c>
      <c r="D17" s="174">
        <v>0</v>
      </c>
      <c r="E17" s="1451">
        <f t="shared" si="8"/>
        <v>0</v>
      </c>
      <c r="F17" s="150">
        <v>3</v>
      </c>
      <c r="G17" s="149">
        <v>6</v>
      </c>
      <c r="H17" s="1451">
        <f t="shared" si="1"/>
        <v>9</v>
      </c>
      <c r="I17" s="150">
        <v>8</v>
      </c>
      <c r="J17" s="149">
        <v>5</v>
      </c>
      <c r="K17" s="1451">
        <f t="shared" si="2"/>
        <v>13</v>
      </c>
      <c r="L17" s="150">
        <v>4</v>
      </c>
      <c r="M17" s="149">
        <v>4</v>
      </c>
      <c r="N17" s="1451">
        <f t="shared" si="3"/>
        <v>8</v>
      </c>
      <c r="O17" s="241">
        <v>0</v>
      </c>
      <c r="P17" s="174">
        <v>0</v>
      </c>
      <c r="Q17" s="1455">
        <f t="shared" si="4"/>
        <v>0</v>
      </c>
      <c r="R17" s="241">
        <v>0</v>
      </c>
      <c r="S17" s="174">
        <v>0</v>
      </c>
      <c r="T17" s="1451">
        <f t="shared" si="5"/>
        <v>0</v>
      </c>
      <c r="U17" s="241">
        <v>0</v>
      </c>
      <c r="V17" s="174">
        <v>0</v>
      </c>
      <c r="W17" s="1451">
        <f t="shared" si="6"/>
        <v>0</v>
      </c>
      <c r="X17" s="173">
        <f t="shared" si="0"/>
        <v>15</v>
      </c>
      <c r="Y17" s="174">
        <f t="shared" si="0"/>
        <v>15</v>
      </c>
      <c r="Z17" s="1453">
        <f t="shared" si="7"/>
        <v>30</v>
      </c>
      <c r="AA17" s="151">
        <v>4</v>
      </c>
      <c r="AB17" s="151">
        <v>5</v>
      </c>
      <c r="AC17" s="1076" t="s">
        <v>57</v>
      </c>
      <c r="AD17" s="2023"/>
    </row>
    <row r="18" spans="1:30" s="6" customFormat="1" ht="16.5" customHeight="1">
      <c r="A18" s="1880"/>
      <c r="B18" s="156" t="s">
        <v>58</v>
      </c>
      <c r="C18" s="175">
        <v>0</v>
      </c>
      <c r="D18" s="176">
        <v>0</v>
      </c>
      <c r="E18" s="1456">
        <f t="shared" si="8"/>
        <v>0</v>
      </c>
      <c r="F18" s="158">
        <v>4</v>
      </c>
      <c r="G18" s="157">
        <v>5</v>
      </c>
      <c r="H18" s="1456">
        <f t="shared" si="1"/>
        <v>9</v>
      </c>
      <c r="I18" s="158">
        <v>6</v>
      </c>
      <c r="J18" s="157">
        <v>5</v>
      </c>
      <c r="K18" s="1456">
        <f t="shared" si="2"/>
        <v>11</v>
      </c>
      <c r="L18" s="158">
        <v>6</v>
      </c>
      <c r="M18" s="157">
        <v>7</v>
      </c>
      <c r="N18" s="1456">
        <f t="shared" si="3"/>
        <v>13</v>
      </c>
      <c r="O18" s="181">
        <v>0</v>
      </c>
      <c r="P18" s="176">
        <v>0</v>
      </c>
      <c r="Q18" s="1457">
        <f t="shared" si="4"/>
        <v>0</v>
      </c>
      <c r="R18" s="181">
        <v>0</v>
      </c>
      <c r="S18" s="176">
        <v>0</v>
      </c>
      <c r="T18" s="1456">
        <f t="shared" si="5"/>
        <v>0</v>
      </c>
      <c r="U18" s="181">
        <v>0</v>
      </c>
      <c r="V18" s="176">
        <v>0</v>
      </c>
      <c r="W18" s="1456">
        <f t="shared" si="6"/>
        <v>0</v>
      </c>
      <c r="X18" s="175">
        <f t="shared" si="0"/>
        <v>16</v>
      </c>
      <c r="Y18" s="176">
        <f t="shared" si="0"/>
        <v>17</v>
      </c>
      <c r="Z18" s="1458">
        <f t="shared" si="7"/>
        <v>33</v>
      </c>
      <c r="AA18" s="159">
        <v>3</v>
      </c>
      <c r="AB18" s="159">
        <v>11</v>
      </c>
      <c r="AC18" s="160" t="s">
        <v>58</v>
      </c>
      <c r="AD18" s="2023"/>
    </row>
    <row r="19" spans="1:30" s="6" customFormat="1" ht="16.5" customHeight="1">
      <c r="A19" s="1773"/>
      <c r="B19" s="1459" t="s">
        <v>11</v>
      </c>
      <c r="C19" s="175">
        <f>SUM(C16:C18)</f>
        <v>0</v>
      </c>
      <c r="D19" s="176">
        <f t="shared" ref="D19:AB19" si="11">SUM(D16:D18)</f>
        <v>0</v>
      </c>
      <c r="E19" s="1456">
        <f t="shared" si="8"/>
        <v>0</v>
      </c>
      <c r="F19" s="175">
        <f t="shared" si="11"/>
        <v>10</v>
      </c>
      <c r="G19" s="176">
        <f t="shared" si="11"/>
        <v>12</v>
      </c>
      <c r="H19" s="1456">
        <f t="shared" si="1"/>
        <v>22</v>
      </c>
      <c r="I19" s="175">
        <f t="shared" si="11"/>
        <v>15</v>
      </c>
      <c r="J19" s="176">
        <f t="shared" si="11"/>
        <v>12</v>
      </c>
      <c r="K19" s="1456">
        <f t="shared" si="2"/>
        <v>27</v>
      </c>
      <c r="L19" s="175">
        <f t="shared" si="11"/>
        <v>15</v>
      </c>
      <c r="M19" s="176">
        <f t="shared" si="11"/>
        <v>16</v>
      </c>
      <c r="N19" s="1456">
        <f t="shared" si="3"/>
        <v>31</v>
      </c>
      <c r="O19" s="175">
        <f t="shared" si="11"/>
        <v>5</v>
      </c>
      <c r="P19" s="176">
        <f t="shared" si="11"/>
        <v>1</v>
      </c>
      <c r="Q19" s="1457">
        <f t="shared" si="4"/>
        <v>6</v>
      </c>
      <c r="R19" s="175">
        <f t="shared" si="11"/>
        <v>7</v>
      </c>
      <c r="S19" s="176">
        <f t="shared" si="11"/>
        <v>1</v>
      </c>
      <c r="T19" s="1456">
        <f t="shared" si="5"/>
        <v>8</v>
      </c>
      <c r="U19" s="175">
        <f t="shared" si="11"/>
        <v>5</v>
      </c>
      <c r="V19" s="176">
        <f t="shared" si="11"/>
        <v>4</v>
      </c>
      <c r="W19" s="1456">
        <f t="shared" si="6"/>
        <v>9</v>
      </c>
      <c r="X19" s="175">
        <f t="shared" si="0"/>
        <v>57</v>
      </c>
      <c r="Y19" s="176">
        <f t="shared" si="0"/>
        <v>46</v>
      </c>
      <c r="Z19" s="1458">
        <f t="shared" si="7"/>
        <v>103</v>
      </c>
      <c r="AA19" s="1458">
        <f t="shared" si="11"/>
        <v>12</v>
      </c>
      <c r="AB19" s="1458">
        <f t="shared" si="11"/>
        <v>19</v>
      </c>
      <c r="AC19" s="182" t="s">
        <v>11</v>
      </c>
      <c r="AD19" s="2031"/>
    </row>
    <row r="20" spans="1:30" s="6" customFormat="1" ht="16.5" customHeight="1">
      <c r="A20" s="2032" t="s">
        <v>250</v>
      </c>
      <c r="B20" s="152" t="s">
        <v>56</v>
      </c>
      <c r="C20" s="173">
        <v>0</v>
      </c>
      <c r="D20" s="174">
        <v>0</v>
      </c>
      <c r="E20" s="1451">
        <f t="shared" si="8"/>
        <v>0</v>
      </c>
      <c r="F20" s="150">
        <v>10</v>
      </c>
      <c r="G20" s="149">
        <v>2</v>
      </c>
      <c r="H20" s="1451">
        <f t="shared" si="1"/>
        <v>12</v>
      </c>
      <c r="I20" s="150">
        <v>15</v>
      </c>
      <c r="J20" s="149">
        <v>1</v>
      </c>
      <c r="K20" s="1451">
        <f t="shared" si="2"/>
        <v>16</v>
      </c>
      <c r="L20" s="150">
        <v>7</v>
      </c>
      <c r="M20" s="149">
        <v>4</v>
      </c>
      <c r="N20" s="1451">
        <f t="shared" si="3"/>
        <v>11</v>
      </c>
      <c r="O20" s="150">
        <v>10</v>
      </c>
      <c r="P20" s="149">
        <v>0</v>
      </c>
      <c r="Q20" s="1455">
        <f t="shared" si="4"/>
        <v>10</v>
      </c>
      <c r="R20" s="150">
        <v>12</v>
      </c>
      <c r="S20" s="149">
        <v>6</v>
      </c>
      <c r="T20" s="1451">
        <f t="shared" si="5"/>
        <v>18</v>
      </c>
      <c r="U20" s="150">
        <v>14</v>
      </c>
      <c r="V20" s="149">
        <v>3</v>
      </c>
      <c r="W20" s="1451">
        <f t="shared" si="6"/>
        <v>17</v>
      </c>
      <c r="X20" s="173">
        <f t="shared" si="0"/>
        <v>68</v>
      </c>
      <c r="Y20" s="174">
        <f t="shared" si="0"/>
        <v>16</v>
      </c>
      <c r="Z20" s="1453">
        <f t="shared" si="7"/>
        <v>84</v>
      </c>
      <c r="AA20" s="151">
        <v>0</v>
      </c>
      <c r="AB20" s="151">
        <v>0</v>
      </c>
      <c r="AC20" s="1076" t="s">
        <v>56</v>
      </c>
      <c r="AD20" s="2033" t="s">
        <v>250</v>
      </c>
    </row>
    <row r="21" spans="1:30" s="6" customFormat="1" ht="16.5" customHeight="1">
      <c r="A21" s="1880"/>
      <c r="B21" s="152" t="s">
        <v>57</v>
      </c>
      <c r="C21" s="173">
        <v>0</v>
      </c>
      <c r="D21" s="174">
        <v>0</v>
      </c>
      <c r="E21" s="1451">
        <f t="shared" si="8"/>
        <v>0</v>
      </c>
      <c r="F21" s="150">
        <v>28</v>
      </c>
      <c r="G21" s="149">
        <v>9</v>
      </c>
      <c r="H21" s="1451">
        <f t="shared" si="1"/>
        <v>37</v>
      </c>
      <c r="I21" s="150">
        <v>19</v>
      </c>
      <c r="J21" s="149">
        <v>9</v>
      </c>
      <c r="K21" s="1451">
        <f t="shared" si="2"/>
        <v>28</v>
      </c>
      <c r="L21" s="150">
        <v>19</v>
      </c>
      <c r="M21" s="149">
        <v>12</v>
      </c>
      <c r="N21" s="1451">
        <f t="shared" si="3"/>
        <v>31</v>
      </c>
      <c r="O21" s="241">
        <v>0</v>
      </c>
      <c r="P21" s="174">
        <v>0</v>
      </c>
      <c r="Q21" s="1455">
        <f t="shared" si="4"/>
        <v>0</v>
      </c>
      <c r="R21" s="241">
        <v>0</v>
      </c>
      <c r="S21" s="174">
        <v>0</v>
      </c>
      <c r="T21" s="1451">
        <f t="shared" si="5"/>
        <v>0</v>
      </c>
      <c r="U21" s="241">
        <v>0</v>
      </c>
      <c r="V21" s="174">
        <v>0</v>
      </c>
      <c r="W21" s="1451">
        <f t="shared" si="6"/>
        <v>0</v>
      </c>
      <c r="X21" s="173">
        <f t="shared" ref="X21:Y51" si="12">SUM(C21,F21,I21,L21,O21,R21,U21)</f>
        <v>66</v>
      </c>
      <c r="Y21" s="174">
        <f t="shared" si="12"/>
        <v>30</v>
      </c>
      <c r="Z21" s="1453">
        <f t="shared" si="7"/>
        <v>96</v>
      </c>
      <c r="AA21" s="151">
        <v>0</v>
      </c>
      <c r="AB21" s="151">
        <v>14</v>
      </c>
      <c r="AC21" s="1076" t="s">
        <v>57</v>
      </c>
      <c r="AD21" s="2023"/>
    </row>
    <row r="22" spans="1:30" s="6" customFormat="1" ht="16.5" customHeight="1">
      <c r="A22" s="1880"/>
      <c r="B22" s="156" t="s">
        <v>58</v>
      </c>
      <c r="C22" s="175">
        <v>0</v>
      </c>
      <c r="D22" s="176">
        <v>0</v>
      </c>
      <c r="E22" s="1456">
        <f t="shared" si="8"/>
        <v>0</v>
      </c>
      <c r="F22" s="158">
        <v>28</v>
      </c>
      <c r="G22" s="157">
        <v>16</v>
      </c>
      <c r="H22" s="1456">
        <f t="shared" si="1"/>
        <v>44</v>
      </c>
      <c r="I22" s="158">
        <v>32</v>
      </c>
      <c r="J22" s="157">
        <v>13</v>
      </c>
      <c r="K22" s="1456">
        <f t="shared" si="2"/>
        <v>45</v>
      </c>
      <c r="L22" s="158">
        <v>24</v>
      </c>
      <c r="M22" s="157">
        <v>11</v>
      </c>
      <c r="N22" s="1456">
        <f t="shared" si="3"/>
        <v>35</v>
      </c>
      <c r="O22" s="181">
        <v>0</v>
      </c>
      <c r="P22" s="176">
        <v>0</v>
      </c>
      <c r="Q22" s="1457">
        <f t="shared" si="4"/>
        <v>0</v>
      </c>
      <c r="R22" s="181">
        <v>0</v>
      </c>
      <c r="S22" s="176">
        <v>0</v>
      </c>
      <c r="T22" s="1456">
        <f t="shared" si="5"/>
        <v>0</v>
      </c>
      <c r="U22" s="181">
        <v>0</v>
      </c>
      <c r="V22" s="176">
        <v>0</v>
      </c>
      <c r="W22" s="1456">
        <f t="shared" si="6"/>
        <v>0</v>
      </c>
      <c r="X22" s="175">
        <f t="shared" si="12"/>
        <v>84</v>
      </c>
      <c r="Y22" s="176">
        <f t="shared" si="12"/>
        <v>40</v>
      </c>
      <c r="Z22" s="1458">
        <f t="shared" si="7"/>
        <v>124</v>
      </c>
      <c r="AA22" s="159">
        <v>0</v>
      </c>
      <c r="AB22" s="159">
        <v>30</v>
      </c>
      <c r="AC22" s="160" t="s">
        <v>58</v>
      </c>
      <c r="AD22" s="2023"/>
    </row>
    <row r="23" spans="1:30" s="6" customFormat="1" ht="16.5" customHeight="1">
      <c r="A23" s="1773"/>
      <c r="B23" s="1459" t="s">
        <v>11</v>
      </c>
      <c r="C23" s="175">
        <f>SUM(C20:C22)</f>
        <v>0</v>
      </c>
      <c r="D23" s="176">
        <f t="shared" ref="D23:AB23" si="13">SUM(D20:D22)</f>
        <v>0</v>
      </c>
      <c r="E23" s="1456">
        <f t="shared" si="8"/>
        <v>0</v>
      </c>
      <c r="F23" s="175">
        <f t="shared" si="13"/>
        <v>66</v>
      </c>
      <c r="G23" s="176">
        <f t="shared" si="13"/>
        <v>27</v>
      </c>
      <c r="H23" s="1456">
        <f t="shared" si="1"/>
        <v>93</v>
      </c>
      <c r="I23" s="175">
        <f t="shared" si="13"/>
        <v>66</v>
      </c>
      <c r="J23" s="176">
        <f t="shared" si="13"/>
        <v>23</v>
      </c>
      <c r="K23" s="1456">
        <f t="shared" si="2"/>
        <v>89</v>
      </c>
      <c r="L23" s="175">
        <f t="shared" si="13"/>
        <v>50</v>
      </c>
      <c r="M23" s="176">
        <f t="shared" si="13"/>
        <v>27</v>
      </c>
      <c r="N23" s="1456">
        <f t="shared" si="3"/>
        <v>77</v>
      </c>
      <c r="O23" s="175">
        <f t="shared" si="13"/>
        <v>10</v>
      </c>
      <c r="P23" s="176">
        <f t="shared" si="13"/>
        <v>0</v>
      </c>
      <c r="Q23" s="1457">
        <f t="shared" si="4"/>
        <v>10</v>
      </c>
      <c r="R23" s="175">
        <f t="shared" si="13"/>
        <v>12</v>
      </c>
      <c r="S23" s="176">
        <f t="shared" si="13"/>
        <v>6</v>
      </c>
      <c r="T23" s="1456">
        <f t="shared" si="5"/>
        <v>18</v>
      </c>
      <c r="U23" s="175">
        <f t="shared" si="13"/>
        <v>14</v>
      </c>
      <c r="V23" s="176">
        <f t="shared" si="13"/>
        <v>3</v>
      </c>
      <c r="W23" s="1456">
        <f t="shared" si="6"/>
        <v>17</v>
      </c>
      <c r="X23" s="175">
        <f t="shared" si="12"/>
        <v>218</v>
      </c>
      <c r="Y23" s="176">
        <f t="shared" si="12"/>
        <v>86</v>
      </c>
      <c r="Z23" s="1458">
        <f t="shared" si="7"/>
        <v>304</v>
      </c>
      <c r="AA23" s="1458">
        <f t="shared" si="13"/>
        <v>0</v>
      </c>
      <c r="AB23" s="1458">
        <f t="shared" si="13"/>
        <v>44</v>
      </c>
      <c r="AC23" s="182" t="s">
        <v>11</v>
      </c>
      <c r="AD23" s="2031"/>
    </row>
    <row r="24" spans="1:30" s="6" customFormat="1" ht="16.5" customHeight="1">
      <c r="A24" s="2032" t="s">
        <v>251</v>
      </c>
      <c r="B24" s="152" t="s">
        <v>56</v>
      </c>
      <c r="C24" s="173">
        <v>0</v>
      </c>
      <c r="D24" s="174">
        <v>0</v>
      </c>
      <c r="E24" s="1451">
        <f t="shared" si="8"/>
        <v>0</v>
      </c>
      <c r="F24" s="150">
        <v>3</v>
      </c>
      <c r="G24" s="149">
        <v>2</v>
      </c>
      <c r="H24" s="1451">
        <f t="shared" si="1"/>
        <v>5</v>
      </c>
      <c r="I24" s="150">
        <v>7</v>
      </c>
      <c r="J24" s="149">
        <v>0</v>
      </c>
      <c r="K24" s="1451">
        <f t="shared" si="2"/>
        <v>7</v>
      </c>
      <c r="L24" s="150">
        <v>9</v>
      </c>
      <c r="M24" s="149">
        <v>2</v>
      </c>
      <c r="N24" s="1451">
        <f t="shared" si="3"/>
        <v>11</v>
      </c>
      <c r="O24" s="150">
        <v>3</v>
      </c>
      <c r="P24" s="149">
        <v>1</v>
      </c>
      <c r="Q24" s="1455">
        <f t="shared" si="4"/>
        <v>4</v>
      </c>
      <c r="R24" s="150">
        <v>7</v>
      </c>
      <c r="S24" s="149">
        <v>3</v>
      </c>
      <c r="T24" s="1451">
        <f t="shared" si="5"/>
        <v>10</v>
      </c>
      <c r="U24" s="150">
        <v>9</v>
      </c>
      <c r="V24" s="149">
        <v>7</v>
      </c>
      <c r="W24" s="1451">
        <f t="shared" si="6"/>
        <v>16</v>
      </c>
      <c r="X24" s="173">
        <f t="shared" si="12"/>
        <v>38</v>
      </c>
      <c r="Y24" s="174">
        <f t="shared" si="12"/>
        <v>15</v>
      </c>
      <c r="Z24" s="1453">
        <f t="shared" si="7"/>
        <v>53</v>
      </c>
      <c r="AA24" s="151">
        <v>10</v>
      </c>
      <c r="AB24" s="151">
        <v>0</v>
      </c>
      <c r="AC24" s="1076" t="s">
        <v>56</v>
      </c>
      <c r="AD24" s="2033" t="s">
        <v>251</v>
      </c>
    </row>
    <row r="25" spans="1:30" s="6" customFormat="1" ht="16.5" customHeight="1">
      <c r="A25" s="1880"/>
      <c r="B25" s="152" t="s">
        <v>57</v>
      </c>
      <c r="C25" s="173">
        <v>0</v>
      </c>
      <c r="D25" s="174">
        <v>0</v>
      </c>
      <c r="E25" s="1451">
        <f t="shared" si="8"/>
        <v>0</v>
      </c>
      <c r="F25" s="150">
        <v>13</v>
      </c>
      <c r="G25" s="149">
        <v>3</v>
      </c>
      <c r="H25" s="1451">
        <f t="shared" si="1"/>
        <v>16</v>
      </c>
      <c r="I25" s="150">
        <v>15</v>
      </c>
      <c r="J25" s="149">
        <v>8</v>
      </c>
      <c r="K25" s="1451">
        <f t="shared" si="2"/>
        <v>23</v>
      </c>
      <c r="L25" s="150">
        <v>11</v>
      </c>
      <c r="M25" s="149">
        <v>4</v>
      </c>
      <c r="N25" s="1451">
        <f t="shared" si="3"/>
        <v>15</v>
      </c>
      <c r="O25" s="241">
        <v>0</v>
      </c>
      <c r="P25" s="174">
        <v>0</v>
      </c>
      <c r="Q25" s="1455">
        <f t="shared" si="4"/>
        <v>0</v>
      </c>
      <c r="R25" s="241">
        <v>0</v>
      </c>
      <c r="S25" s="174">
        <v>0</v>
      </c>
      <c r="T25" s="1451">
        <f t="shared" si="5"/>
        <v>0</v>
      </c>
      <c r="U25" s="241">
        <v>0</v>
      </c>
      <c r="V25" s="174">
        <v>0</v>
      </c>
      <c r="W25" s="1451">
        <f t="shared" si="6"/>
        <v>0</v>
      </c>
      <c r="X25" s="173">
        <f t="shared" si="12"/>
        <v>39</v>
      </c>
      <c r="Y25" s="174">
        <f t="shared" si="12"/>
        <v>15</v>
      </c>
      <c r="Z25" s="1453">
        <f t="shared" si="7"/>
        <v>54</v>
      </c>
      <c r="AA25" s="151">
        <v>5</v>
      </c>
      <c r="AB25" s="151">
        <v>0</v>
      </c>
      <c r="AC25" s="1076" t="s">
        <v>57</v>
      </c>
      <c r="AD25" s="2023"/>
    </row>
    <row r="26" spans="1:30" s="6" customFormat="1" ht="16.5" customHeight="1">
      <c r="A26" s="1880"/>
      <c r="B26" s="156" t="s">
        <v>252</v>
      </c>
      <c r="C26" s="175">
        <v>0</v>
      </c>
      <c r="D26" s="176">
        <v>0</v>
      </c>
      <c r="E26" s="1456">
        <f t="shared" si="8"/>
        <v>0</v>
      </c>
      <c r="F26" s="158">
        <v>22</v>
      </c>
      <c r="G26" s="157">
        <v>11</v>
      </c>
      <c r="H26" s="1456">
        <f t="shared" si="1"/>
        <v>33</v>
      </c>
      <c r="I26" s="158">
        <v>30</v>
      </c>
      <c r="J26" s="157">
        <v>12</v>
      </c>
      <c r="K26" s="1456">
        <f t="shared" si="2"/>
        <v>42</v>
      </c>
      <c r="L26" s="158">
        <v>29</v>
      </c>
      <c r="M26" s="157">
        <v>10</v>
      </c>
      <c r="N26" s="1456">
        <f t="shared" si="3"/>
        <v>39</v>
      </c>
      <c r="O26" s="181">
        <v>0</v>
      </c>
      <c r="P26" s="176">
        <v>0</v>
      </c>
      <c r="Q26" s="1457">
        <f t="shared" si="4"/>
        <v>0</v>
      </c>
      <c r="R26" s="181">
        <v>0</v>
      </c>
      <c r="S26" s="176">
        <v>0</v>
      </c>
      <c r="T26" s="1456">
        <f t="shared" si="5"/>
        <v>0</v>
      </c>
      <c r="U26" s="181">
        <v>0</v>
      </c>
      <c r="V26" s="176">
        <v>0</v>
      </c>
      <c r="W26" s="1456">
        <f t="shared" si="6"/>
        <v>0</v>
      </c>
      <c r="X26" s="175">
        <f t="shared" si="12"/>
        <v>81</v>
      </c>
      <c r="Y26" s="176">
        <f t="shared" si="12"/>
        <v>33</v>
      </c>
      <c r="Z26" s="1458">
        <f t="shared" si="7"/>
        <v>114</v>
      </c>
      <c r="AA26" s="159">
        <v>20</v>
      </c>
      <c r="AB26" s="159">
        <v>0</v>
      </c>
      <c r="AC26" s="161" t="s">
        <v>253</v>
      </c>
      <c r="AD26" s="2023"/>
    </row>
    <row r="27" spans="1:30" s="6" customFormat="1" ht="16.5" customHeight="1">
      <c r="A27" s="1773"/>
      <c r="B27" s="1459" t="s">
        <v>11</v>
      </c>
      <c r="C27" s="175">
        <f>SUM(C24:C26)</f>
        <v>0</v>
      </c>
      <c r="D27" s="176">
        <f t="shared" ref="D27:AB27" si="14">SUM(D24:D26)</f>
        <v>0</v>
      </c>
      <c r="E27" s="1456">
        <f t="shared" si="8"/>
        <v>0</v>
      </c>
      <c r="F27" s="175">
        <f t="shared" si="14"/>
        <v>38</v>
      </c>
      <c r="G27" s="176">
        <f t="shared" si="14"/>
        <v>16</v>
      </c>
      <c r="H27" s="1456">
        <f t="shared" si="1"/>
        <v>54</v>
      </c>
      <c r="I27" s="175">
        <f t="shared" si="14"/>
        <v>52</v>
      </c>
      <c r="J27" s="176">
        <f t="shared" si="14"/>
        <v>20</v>
      </c>
      <c r="K27" s="1456">
        <f t="shared" si="2"/>
        <v>72</v>
      </c>
      <c r="L27" s="175">
        <f t="shared" si="14"/>
        <v>49</v>
      </c>
      <c r="M27" s="176">
        <f t="shared" si="14"/>
        <v>16</v>
      </c>
      <c r="N27" s="1456">
        <f t="shared" si="3"/>
        <v>65</v>
      </c>
      <c r="O27" s="175">
        <f t="shared" si="14"/>
        <v>3</v>
      </c>
      <c r="P27" s="176">
        <f t="shared" si="14"/>
        <v>1</v>
      </c>
      <c r="Q27" s="1457">
        <f t="shared" si="4"/>
        <v>4</v>
      </c>
      <c r="R27" s="175">
        <f t="shared" si="14"/>
        <v>7</v>
      </c>
      <c r="S27" s="176">
        <f t="shared" si="14"/>
        <v>3</v>
      </c>
      <c r="T27" s="1456">
        <f t="shared" si="5"/>
        <v>10</v>
      </c>
      <c r="U27" s="175">
        <f t="shared" si="14"/>
        <v>9</v>
      </c>
      <c r="V27" s="176">
        <f t="shared" si="14"/>
        <v>7</v>
      </c>
      <c r="W27" s="1456">
        <f t="shared" si="6"/>
        <v>16</v>
      </c>
      <c r="X27" s="175">
        <f t="shared" si="12"/>
        <v>158</v>
      </c>
      <c r="Y27" s="176">
        <f t="shared" si="12"/>
        <v>63</v>
      </c>
      <c r="Z27" s="1458">
        <f t="shared" si="7"/>
        <v>221</v>
      </c>
      <c r="AA27" s="1458">
        <f t="shared" si="14"/>
        <v>35</v>
      </c>
      <c r="AB27" s="1458">
        <f t="shared" si="14"/>
        <v>0</v>
      </c>
      <c r="AC27" s="182" t="s">
        <v>11</v>
      </c>
      <c r="AD27" s="2031"/>
    </row>
    <row r="28" spans="1:30" s="166" customFormat="1" ht="16.5" customHeight="1">
      <c r="A28" s="2025" t="s">
        <v>254</v>
      </c>
      <c r="B28" s="162" t="s">
        <v>56</v>
      </c>
      <c r="C28" s="177">
        <v>0</v>
      </c>
      <c r="D28" s="178">
        <v>0</v>
      </c>
      <c r="E28" s="1460">
        <f t="shared" si="8"/>
        <v>0</v>
      </c>
      <c r="F28" s="164">
        <v>4</v>
      </c>
      <c r="G28" s="163">
        <v>1</v>
      </c>
      <c r="H28" s="1460">
        <f t="shared" si="1"/>
        <v>5</v>
      </c>
      <c r="I28" s="164">
        <v>1</v>
      </c>
      <c r="J28" s="163">
        <v>1</v>
      </c>
      <c r="K28" s="1460">
        <f>SUM(I28:J28)</f>
        <v>2</v>
      </c>
      <c r="L28" s="164">
        <v>2</v>
      </c>
      <c r="M28" s="163">
        <v>3</v>
      </c>
      <c r="N28" s="1460">
        <f t="shared" si="3"/>
        <v>5</v>
      </c>
      <c r="O28" s="164">
        <v>7</v>
      </c>
      <c r="P28" s="163">
        <v>2</v>
      </c>
      <c r="Q28" s="1461">
        <f t="shared" si="4"/>
        <v>9</v>
      </c>
      <c r="R28" s="164">
        <v>5</v>
      </c>
      <c r="S28" s="163">
        <v>2</v>
      </c>
      <c r="T28" s="1460">
        <f t="shared" si="5"/>
        <v>7</v>
      </c>
      <c r="U28" s="164">
        <v>1</v>
      </c>
      <c r="V28" s="163">
        <v>0</v>
      </c>
      <c r="W28" s="1460">
        <f t="shared" si="6"/>
        <v>1</v>
      </c>
      <c r="X28" s="177">
        <f t="shared" si="12"/>
        <v>20</v>
      </c>
      <c r="Y28" s="178">
        <f t="shared" si="12"/>
        <v>9</v>
      </c>
      <c r="Z28" s="1462">
        <f t="shared" si="7"/>
        <v>29</v>
      </c>
      <c r="AA28" s="165">
        <v>0</v>
      </c>
      <c r="AB28" s="165">
        <v>0</v>
      </c>
      <c r="AC28" s="1072" t="s">
        <v>56</v>
      </c>
      <c r="AD28" s="2028" t="s">
        <v>254</v>
      </c>
    </row>
    <row r="29" spans="1:30" s="166" customFormat="1" ht="16.5" customHeight="1">
      <c r="A29" s="2026"/>
      <c r="B29" s="167" t="s">
        <v>57</v>
      </c>
      <c r="C29" s="179">
        <v>0</v>
      </c>
      <c r="D29" s="180">
        <v>0</v>
      </c>
      <c r="E29" s="1463">
        <f t="shared" si="8"/>
        <v>0</v>
      </c>
      <c r="F29" s="169">
        <v>6</v>
      </c>
      <c r="G29" s="168">
        <v>5</v>
      </c>
      <c r="H29" s="1463">
        <f t="shared" si="1"/>
        <v>11</v>
      </c>
      <c r="I29" s="169">
        <v>3</v>
      </c>
      <c r="J29" s="168">
        <v>3</v>
      </c>
      <c r="K29" s="1463">
        <f t="shared" si="2"/>
        <v>6</v>
      </c>
      <c r="L29" s="169">
        <v>2</v>
      </c>
      <c r="M29" s="168">
        <v>0</v>
      </c>
      <c r="N29" s="1463">
        <f t="shared" si="3"/>
        <v>2</v>
      </c>
      <c r="O29" s="461">
        <v>0</v>
      </c>
      <c r="P29" s="180">
        <v>0</v>
      </c>
      <c r="Q29" s="1464">
        <f t="shared" si="4"/>
        <v>0</v>
      </c>
      <c r="R29" s="461">
        <v>0</v>
      </c>
      <c r="S29" s="180">
        <v>0</v>
      </c>
      <c r="T29" s="1463">
        <f t="shared" si="5"/>
        <v>0</v>
      </c>
      <c r="U29" s="461">
        <v>0</v>
      </c>
      <c r="V29" s="180">
        <v>0</v>
      </c>
      <c r="W29" s="1463">
        <f t="shared" si="6"/>
        <v>0</v>
      </c>
      <c r="X29" s="179">
        <f t="shared" si="12"/>
        <v>11</v>
      </c>
      <c r="Y29" s="180">
        <f t="shared" si="12"/>
        <v>8</v>
      </c>
      <c r="Z29" s="1465">
        <f t="shared" si="7"/>
        <v>19</v>
      </c>
      <c r="AA29" s="170">
        <v>0</v>
      </c>
      <c r="AB29" s="170">
        <v>0</v>
      </c>
      <c r="AC29" s="171" t="s">
        <v>57</v>
      </c>
      <c r="AD29" s="2029"/>
    </row>
    <row r="30" spans="1:30" s="6" customFormat="1" ht="16.5" customHeight="1">
      <c r="A30" s="2027"/>
      <c r="B30" s="1466" t="s">
        <v>11</v>
      </c>
      <c r="C30" s="179">
        <f>SUM(C28,C29)</f>
        <v>0</v>
      </c>
      <c r="D30" s="180">
        <f t="shared" ref="D30:AB30" si="15">SUM(D28,D29)</f>
        <v>0</v>
      </c>
      <c r="E30" s="1463">
        <f t="shared" si="8"/>
        <v>0</v>
      </c>
      <c r="F30" s="179">
        <f t="shared" si="15"/>
        <v>10</v>
      </c>
      <c r="G30" s="180">
        <f t="shared" si="15"/>
        <v>6</v>
      </c>
      <c r="H30" s="1463">
        <f t="shared" si="1"/>
        <v>16</v>
      </c>
      <c r="I30" s="179">
        <f t="shared" si="15"/>
        <v>4</v>
      </c>
      <c r="J30" s="180">
        <f t="shared" si="15"/>
        <v>4</v>
      </c>
      <c r="K30" s="1463">
        <f t="shared" si="2"/>
        <v>8</v>
      </c>
      <c r="L30" s="179">
        <f t="shared" si="15"/>
        <v>4</v>
      </c>
      <c r="M30" s="180">
        <f t="shared" si="15"/>
        <v>3</v>
      </c>
      <c r="N30" s="1463">
        <f t="shared" si="3"/>
        <v>7</v>
      </c>
      <c r="O30" s="179">
        <f t="shared" si="15"/>
        <v>7</v>
      </c>
      <c r="P30" s="180">
        <f t="shared" si="15"/>
        <v>2</v>
      </c>
      <c r="Q30" s="1464">
        <f t="shared" si="4"/>
        <v>9</v>
      </c>
      <c r="R30" s="179">
        <f t="shared" si="15"/>
        <v>5</v>
      </c>
      <c r="S30" s="180">
        <f t="shared" si="15"/>
        <v>2</v>
      </c>
      <c r="T30" s="1463">
        <f t="shared" si="5"/>
        <v>7</v>
      </c>
      <c r="U30" s="179">
        <f t="shared" si="15"/>
        <v>1</v>
      </c>
      <c r="V30" s="180">
        <f t="shared" si="15"/>
        <v>0</v>
      </c>
      <c r="W30" s="1463">
        <f t="shared" si="6"/>
        <v>1</v>
      </c>
      <c r="X30" s="179">
        <f t="shared" si="12"/>
        <v>31</v>
      </c>
      <c r="Y30" s="180">
        <f t="shared" si="12"/>
        <v>17</v>
      </c>
      <c r="Z30" s="1465">
        <f t="shared" si="7"/>
        <v>48</v>
      </c>
      <c r="AA30" s="1465">
        <f t="shared" si="15"/>
        <v>0</v>
      </c>
      <c r="AB30" s="1465">
        <f t="shared" si="15"/>
        <v>0</v>
      </c>
      <c r="AC30" s="183" t="s">
        <v>11</v>
      </c>
      <c r="AD30" s="2030"/>
    </row>
    <row r="31" spans="1:30" s="6" customFormat="1" ht="16.5" customHeight="1">
      <c r="A31" s="2015" t="s">
        <v>255</v>
      </c>
      <c r="B31" s="152" t="s">
        <v>56</v>
      </c>
      <c r="C31" s="173">
        <v>0</v>
      </c>
      <c r="D31" s="174">
        <v>0</v>
      </c>
      <c r="E31" s="1451">
        <f t="shared" si="8"/>
        <v>0</v>
      </c>
      <c r="F31" s="150">
        <v>5</v>
      </c>
      <c r="G31" s="149">
        <v>2</v>
      </c>
      <c r="H31" s="1451">
        <f t="shared" si="1"/>
        <v>7</v>
      </c>
      <c r="I31" s="150">
        <v>7</v>
      </c>
      <c r="J31" s="149">
        <v>3</v>
      </c>
      <c r="K31" s="1451">
        <f t="shared" si="2"/>
        <v>10</v>
      </c>
      <c r="L31" s="150">
        <v>4</v>
      </c>
      <c r="M31" s="149">
        <v>1</v>
      </c>
      <c r="N31" s="1451">
        <f t="shared" si="3"/>
        <v>5</v>
      </c>
      <c r="O31" s="150">
        <v>5</v>
      </c>
      <c r="P31" s="149">
        <v>1</v>
      </c>
      <c r="Q31" s="1455">
        <f t="shared" si="4"/>
        <v>6</v>
      </c>
      <c r="R31" s="150">
        <v>2</v>
      </c>
      <c r="S31" s="153">
        <v>1</v>
      </c>
      <c r="T31" s="1451">
        <f t="shared" si="5"/>
        <v>3</v>
      </c>
      <c r="U31" s="150">
        <v>3</v>
      </c>
      <c r="V31" s="149">
        <v>0</v>
      </c>
      <c r="W31" s="1451">
        <f t="shared" si="6"/>
        <v>3</v>
      </c>
      <c r="X31" s="173">
        <f t="shared" ref="X31:X33" si="16">SUM(C31,F31,I31,L31,O31,R31,U31)</f>
        <v>26</v>
      </c>
      <c r="Y31" s="174">
        <f t="shared" ref="Y31:Y33" si="17">SUM(D31,G31,J31,M31,P31,S31,V31)</f>
        <v>8</v>
      </c>
      <c r="Z31" s="1453">
        <f t="shared" ref="Z31:Z33" si="18">SUM(X31:Y31)</f>
        <v>34</v>
      </c>
      <c r="AA31" s="151">
        <v>0</v>
      </c>
      <c r="AB31" s="155">
        <v>0</v>
      </c>
      <c r="AC31" s="1076" t="s">
        <v>56</v>
      </c>
      <c r="AD31" s="2018" t="s">
        <v>256</v>
      </c>
    </row>
    <row r="32" spans="1:30" s="6" customFormat="1" ht="16.5" customHeight="1">
      <c r="A32" s="1880"/>
      <c r="B32" s="152" t="s">
        <v>57</v>
      </c>
      <c r="C32" s="173">
        <v>0</v>
      </c>
      <c r="D32" s="174">
        <v>0</v>
      </c>
      <c r="E32" s="1451">
        <f t="shared" si="8"/>
        <v>0</v>
      </c>
      <c r="F32" s="150">
        <v>3</v>
      </c>
      <c r="G32" s="149">
        <v>6</v>
      </c>
      <c r="H32" s="1451">
        <f t="shared" si="1"/>
        <v>9</v>
      </c>
      <c r="I32" s="150">
        <v>3</v>
      </c>
      <c r="J32" s="149">
        <v>4</v>
      </c>
      <c r="K32" s="1451">
        <f t="shared" si="2"/>
        <v>7</v>
      </c>
      <c r="L32" s="150">
        <v>9</v>
      </c>
      <c r="M32" s="149">
        <v>4</v>
      </c>
      <c r="N32" s="1451">
        <f t="shared" si="3"/>
        <v>13</v>
      </c>
      <c r="O32" s="241">
        <v>0</v>
      </c>
      <c r="P32" s="174">
        <v>0</v>
      </c>
      <c r="Q32" s="1455">
        <f t="shared" si="4"/>
        <v>0</v>
      </c>
      <c r="R32" s="241">
        <v>0</v>
      </c>
      <c r="S32" s="174">
        <v>0</v>
      </c>
      <c r="T32" s="1451">
        <f t="shared" si="5"/>
        <v>0</v>
      </c>
      <c r="U32" s="241">
        <v>0</v>
      </c>
      <c r="V32" s="174">
        <v>0</v>
      </c>
      <c r="W32" s="1451">
        <f t="shared" si="6"/>
        <v>0</v>
      </c>
      <c r="X32" s="173">
        <f t="shared" si="16"/>
        <v>15</v>
      </c>
      <c r="Y32" s="174">
        <f t="shared" si="17"/>
        <v>14</v>
      </c>
      <c r="Z32" s="1453">
        <f t="shared" si="18"/>
        <v>29</v>
      </c>
      <c r="AA32" s="151">
        <v>0</v>
      </c>
      <c r="AB32" s="151">
        <v>7</v>
      </c>
      <c r="AC32" s="1076" t="s">
        <v>57</v>
      </c>
      <c r="AD32" s="2023"/>
    </row>
    <row r="33" spans="1:30" s="6" customFormat="1" ht="16.5" customHeight="1">
      <c r="A33" s="1880"/>
      <c r="B33" s="156" t="s">
        <v>58</v>
      </c>
      <c r="C33" s="175">
        <v>0</v>
      </c>
      <c r="D33" s="176">
        <v>0</v>
      </c>
      <c r="E33" s="1456">
        <f t="shared" si="8"/>
        <v>0</v>
      </c>
      <c r="F33" s="158">
        <v>10</v>
      </c>
      <c r="G33" s="157">
        <v>7</v>
      </c>
      <c r="H33" s="1456">
        <f t="shared" si="1"/>
        <v>17</v>
      </c>
      <c r="I33" s="158">
        <v>10</v>
      </c>
      <c r="J33" s="157">
        <v>10</v>
      </c>
      <c r="K33" s="1456">
        <f t="shared" si="2"/>
        <v>20</v>
      </c>
      <c r="L33" s="158">
        <v>4</v>
      </c>
      <c r="M33" s="157">
        <v>4</v>
      </c>
      <c r="N33" s="1456">
        <f t="shared" si="3"/>
        <v>8</v>
      </c>
      <c r="O33" s="181">
        <v>0</v>
      </c>
      <c r="P33" s="176">
        <v>0</v>
      </c>
      <c r="Q33" s="1457">
        <f t="shared" si="4"/>
        <v>0</v>
      </c>
      <c r="R33" s="181">
        <v>0</v>
      </c>
      <c r="S33" s="176">
        <v>0</v>
      </c>
      <c r="T33" s="1456">
        <f t="shared" si="5"/>
        <v>0</v>
      </c>
      <c r="U33" s="181">
        <v>0</v>
      </c>
      <c r="V33" s="176">
        <v>0</v>
      </c>
      <c r="W33" s="1456">
        <f t="shared" si="6"/>
        <v>0</v>
      </c>
      <c r="X33" s="175">
        <f t="shared" si="16"/>
        <v>24</v>
      </c>
      <c r="Y33" s="176">
        <f t="shared" si="17"/>
        <v>21</v>
      </c>
      <c r="Z33" s="1458">
        <f t="shared" si="18"/>
        <v>45</v>
      </c>
      <c r="AA33" s="159">
        <v>0</v>
      </c>
      <c r="AB33" s="159">
        <v>20</v>
      </c>
      <c r="AC33" s="160" t="s">
        <v>58</v>
      </c>
      <c r="AD33" s="2023"/>
    </row>
    <row r="34" spans="1:30" s="6" customFormat="1" ht="16.5" customHeight="1">
      <c r="A34" s="1773"/>
      <c r="B34" s="1459" t="s">
        <v>11</v>
      </c>
      <c r="C34" s="175">
        <f>SUM(C31:C33)</f>
        <v>0</v>
      </c>
      <c r="D34" s="176">
        <f t="shared" ref="D34:AB34" si="19">SUM(D31:D33)</f>
        <v>0</v>
      </c>
      <c r="E34" s="1456">
        <f t="shared" si="8"/>
        <v>0</v>
      </c>
      <c r="F34" s="175">
        <f t="shared" si="19"/>
        <v>18</v>
      </c>
      <c r="G34" s="176">
        <f t="shared" si="19"/>
        <v>15</v>
      </c>
      <c r="H34" s="1456">
        <f t="shared" si="1"/>
        <v>33</v>
      </c>
      <c r="I34" s="175">
        <f t="shared" si="19"/>
        <v>20</v>
      </c>
      <c r="J34" s="176">
        <f t="shared" si="19"/>
        <v>17</v>
      </c>
      <c r="K34" s="1456">
        <f t="shared" si="2"/>
        <v>37</v>
      </c>
      <c r="L34" s="175">
        <f t="shared" si="19"/>
        <v>17</v>
      </c>
      <c r="M34" s="176">
        <f t="shared" si="19"/>
        <v>9</v>
      </c>
      <c r="N34" s="1456">
        <f t="shared" si="3"/>
        <v>26</v>
      </c>
      <c r="O34" s="175">
        <f t="shared" si="19"/>
        <v>5</v>
      </c>
      <c r="P34" s="176">
        <f t="shared" si="19"/>
        <v>1</v>
      </c>
      <c r="Q34" s="1457">
        <f t="shared" si="4"/>
        <v>6</v>
      </c>
      <c r="R34" s="175">
        <f t="shared" si="19"/>
        <v>2</v>
      </c>
      <c r="S34" s="176">
        <f t="shared" si="19"/>
        <v>1</v>
      </c>
      <c r="T34" s="1456">
        <f t="shared" si="5"/>
        <v>3</v>
      </c>
      <c r="U34" s="175">
        <f t="shared" si="19"/>
        <v>3</v>
      </c>
      <c r="V34" s="176">
        <f t="shared" si="19"/>
        <v>0</v>
      </c>
      <c r="W34" s="1456">
        <f t="shared" si="6"/>
        <v>3</v>
      </c>
      <c r="X34" s="175">
        <f t="shared" si="12"/>
        <v>65</v>
      </c>
      <c r="Y34" s="176">
        <f t="shared" si="12"/>
        <v>43</v>
      </c>
      <c r="Z34" s="1458">
        <f t="shared" si="7"/>
        <v>108</v>
      </c>
      <c r="AA34" s="1458">
        <f t="shared" si="19"/>
        <v>0</v>
      </c>
      <c r="AB34" s="1458">
        <f t="shared" si="19"/>
        <v>27</v>
      </c>
      <c r="AC34" s="182" t="s">
        <v>11</v>
      </c>
      <c r="AD34" s="2031"/>
    </row>
    <row r="35" spans="1:30" s="6" customFormat="1" ht="16.5" customHeight="1">
      <c r="A35" s="2032" t="s">
        <v>257</v>
      </c>
      <c r="B35" s="152" t="s">
        <v>56</v>
      </c>
      <c r="C35" s="173">
        <v>0</v>
      </c>
      <c r="D35" s="174">
        <v>0</v>
      </c>
      <c r="E35" s="1451">
        <f t="shared" si="8"/>
        <v>0</v>
      </c>
      <c r="F35" s="150">
        <v>3</v>
      </c>
      <c r="G35" s="149">
        <v>1</v>
      </c>
      <c r="H35" s="1451">
        <f t="shared" si="1"/>
        <v>4</v>
      </c>
      <c r="I35" s="150">
        <v>5</v>
      </c>
      <c r="J35" s="149">
        <v>1</v>
      </c>
      <c r="K35" s="1451">
        <f t="shared" si="2"/>
        <v>6</v>
      </c>
      <c r="L35" s="150">
        <v>1</v>
      </c>
      <c r="M35" s="149">
        <v>1</v>
      </c>
      <c r="N35" s="1451">
        <f t="shared" si="3"/>
        <v>2</v>
      </c>
      <c r="O35" s="150">
        <v>9</v>
      </c>
      <c r="P35" s="149">
        <v>2</v>
      </c>
      <c r="Q35" s="1455">
        <f t="shared" si="4"/>
        <v>11</v>
      </c>
      <c r="R35" s="150">
        <v>7</v>
      </c>
      <c r="S35" s="149">
        <v>4</v>
      </c>
      <c r="T35" s="1451">
        <f t="shared" si="5"/>
        <v>11</v>
      </c>
      <c r="U35" s="150">
        <v>6</v>
      </c>
      <c r="V35" s="149">
        <v>1</v>
      </c>
      <c r="W35" s="1451">
        <f t="shared" si="6"/>
        <v>7</v>
      </c>
      <c r="X35" s="173">
        <f t="shared" si="12"/>
        <v>31</v>
      </c>
      <c r="Y35" s="174">
        <f t="shared" si="12"/>
        <v>10</v>
      </c>
      <c r="Z35" s="1453">
        <f t="shared" si="7"/>
        <v>41</v>
      </c>
      <c r="AA35" s="151">
        <v>0</v>
      </c>
      <c r="AB35" s="151">
        <v>1</v>
      </c>
      <c r="AC35" s="1076" t="s">
        <v>56</v>
      </c>
      <c r="AD35" s="2033" t="s">
        <v>257</v>
      </c>
    </row>
    <row r="36" spans="1:30" s="6" customFormat="1" ht="16.5" customHeight="1">
      <c r="A36" s="1880"/>
      <c r="B36" s="152" t="s">
        <v>57</v>
      </c>
      <c r="C36" s="173">
        <v>0</v>
      </c>
      <c r="D36" s="174">
        <v>0</v>
      </c>
      <c r="E36" s="1451">
        <f t="shared" si="8"/>
        <v>0</v>
      </c>
      <c r="F36" s="150">
        <v>9</v>
      </c>
      <c r="G36" s="149">
        <v>5</v>
      </c>
      <c r="H36" s="1451">
        <f t="shared" si="1"/>
        <v>14</v>
      </c>
      <c r="I36" s="150">
        <v>4</v>
      </c>
      <c r="J36" s="149">
        <v>5</v>
      </c>
      <c r="K36" s="1451">
        <f t="shared" si="2"/>
        <v>9</v>
      </c>
      <c r="L36" s="150">
        <v>6</v>
      </c>
      <c r="M36" s="149">
        <v>5</v>
      </c>
      <c r="N36" s="1451">
        <f t="shared" si="3"/>
        <v>11</v>
      </c>
      <c r="O36" s="241">
        <v>0</v>
      </c>
      <c r="P36" s="174">
        <v>0</v>
      </c>
      <c r="Q36" s="1455">
        <f t="shared" si="4"/>
        <v>0</v>
      </c>
      <c r="R36" s="241">
        <v>0</v>
      </c>
      <c r="S36" s="174">
        <v>0</v>
      </c>
      <c r="T36" s="1451">
        <f t="shared" si="5"/>
        <v>0</v>
      </c>
      <c r="U36" s="241">
        <v>0</v>
      </c>
      <c r="V36" s="174">
        <v>0</v>
      </c>
      <c r="W36" s="1451">
        <f t="shared" si="6"/>
        <v>0</v>
      </c>
      <c r="X36" s="173">
        <f t="shared" si="12"/>
        <v>19</v>
      </c>
      <c r="Y36" s="174">
        <f t="shared" si="12"/>
        <v>15</v>
      </c>
      <c r="Z36" s="1453">
        <f t="shared" si="7"/>
        <v>34</v>
      </c>
      <c r="AA36" s="151">
        <v>0</v>
      </c>
      <c r="AB36" s="151">
        <v>4</v>
      </c>
      <c r="AC36" s="1076" t="s">
        <v>57</v>
      </c>
      <c r="AD36" s="2023"/>
    </row>
    <row r="37" spans="1:30" s="6" customFormat="1" ht="16.5" customHeight="1">
      <c r="A37" s="1880"/>
      <c r="B37" s="156" t="s">
        <v>58</v>
      </c>
      <c r="C37" s="175">
        <v>0</v>
      </c>
      <c r="D37" s="176">
        <v>0</v>
      </c>
      <c r="E37" s="1456">
        <f t="shared" si="8"/>
        <v>0</v>
      </c>
      <c r="F37" s="158">
        <v>11</v>
      </c>
      <c r="G37" s="157">
        <v>7</v>
      </c>
      <c r="H37" s="1456">
        <f t="shared" si="1"/>
        <v>18</v>
      </c>
      <c r="I37" s="158">
        <v>13</v>
      </c>
      <c r="J37" s="157">
        <v>9</v>
      </c>
      <c r="K37" s="1456">
        <f t="shared" si="2"/>
        <v>22</v>
      </c>
      <c r="L37" s="158">
        <v>13</v>
      </c>
      <c r="M37" s="157">
        <v>4</v>
      </c>
      <c r="N37" s="1456">
        <f t="shared" si="3"/>
        <v>17</v>
      </c>
      <c r="O37" s="181">
        <v>0</v>
      </c>
      <c r="P37" s="176">
        <v>0</v>
      </c>
      <c r="Q37" s="1457">
        <f t="shared" si="4"/>
        <v>0</v>
      </c>
      <c r="R37" s="181">
        <v>0</v>
      </c>
      <c r="S37" s="176">
        <v>0</v>
      </c>
      <c r="T37" s="1456">
        <f t="shared" si="5"/>
        <v>0</v>
      </c>
      <c r="U37" s="181">
        <v>0</v>
      </c>
      <c r="V37" s="176">
        <v>0</v>
      </c>
      <c r="W37" s="1456">
        <f t="shared" si="6"/>
        <v>0</v>
      </c>
      <c r="X37" s="175">
        <f t="shared" si="12"/>
        <v>37</v>
      </c>
      <c r="Y37" s="176">
        <f t="shared" si="12"/>
        <v>20</v>
      </c>
      <c r="Z37" s="1458">
        <f t="shared" si="7"/>
        <v>57</v>
      </c>
      <c r="AA37" s="159">
        <v>2</v>
      </c>
      <c r="AB37" s="159">
        <v>27</v>
      </c>
      <c r="AC37" s="160" t="s">
        <v>58</v>
      </c>
      <c r="AD37" s="2023"/>
    </row>
    <row r="38" spans="1:30" s="6" customFormat="1" ht="16.5" customHeight="1">
      <c r="A38" s="1773"/>
      <c r="B38" s="1459" t="s">
        <v>11</v>
      </c>
      <c r="C38" s="175">
        <f>SUM(C35:C37)</f>
        <v>0</v>
      </c>
      <c r="D38" s="176">
        <f t="shared" ref="D38:AB38" si="20">SUM(D35:D37)</f>
        <v>0</v>
      </c>
      <c r="E38" s="1456">
        <f t="shared" si="8"/>
        <v>0</v>
      </c>
      <c r="F38" s="175">
        <f t="shared" si="20"/>
        <v>23</v>
      </c>
      <c r="G38" s="176">
        <f t="shared" si="20"/>
        <v>13</v>
      </c>
      <c r="H38" s="1456">
        <f t="shared" si="1"/>
        <v>36</v>
      </c>
      <c r="I38" s="175">
        <f t="shared" si="20"/>
        <v>22</v>
      </c>
      <c r="J38" s="176">
        <f t="shared" si="20"/>
        <v>15</v>
      </c>
      <c r="K38" s="1456">
        <f t="shared" si="2"/>
        <v>37</v>
      </c>
      <c r="L38" s="175">
        <f t="shared" si="20"/>
        <v>20</v>
      </c>
      <c r="M38" s="176">
        <f t="shared" si="20"/>
        <v>10</v>
      </c>
      <c r="N38" s="1456">
        <f t="shared" si="3"/>
        <v>30</v>
      </c>
      <c r="O38" s="175">
        <f t="shared" si="20"/>
        <v>9</v>
      </c>
      <c r="P38" s="176">
        <f t="shared" si="20"/>
        <v>2</v>
      </c>
      <c r="Q38" s="1457">
        <f t="shared" si="4"/>
        <v>11</v>
      </c>
      <c r="R38" s="175">
        <f t="shared" si="20"/>
        <v>7</v>
      </c>
      <c r="S38" s="176">
        <f t="shared" si="20"/>
        <v>4</v>
      </c>
      <c r="T38" s="1456">
        <f t="shared" si="5"/>
        <v>11</v>
      </c>
      <c r="U38" s="175">
        <f t="shared" si="20"/>
        <v>6</v>
      </c>
      <c r="V38" s="176">
        <f t="shared" si="20"/>
        <v>1</v>
      </c>
      <c r="W38" s="1456">
        <f t="shared" si="6"/>
        <v>7</v>
      </c>
      <c r="X38" s="175">
        <f t="shared" si="12"/>
        <v>87</v>
      </c>
      <c r="Y38" s="176">
        <f t="shared" si="12"/>
        <v>45</v>
      </c>
      <c r="Z38" s="1458">
        <f t="shared" si="7"/>
        <v>132</v>
      </c>
      <c r="AA38" s="1458">
        <f t="shared" si="20"/>
        <v>2</v>
      </c>
      <c r="AB38" s="1458">
        <f t="shared" si="20"/>
        <v>32</v>
      </c>
      <c r="AC38" s="182" t="s">
        <v>11</v>
      </c>
      <c r="AD38" s="2031"/>
    </row>
    <row r="39" spans="1:30" s="166" customFormat="1" ht="16.5" customHeight="1">
      <c r="A39" s="2009" t="s">
        <v>258</v>
      </c>
      <c r="B39" s="162" t="s">
        <v>56</v>
      </c>
      <c r="C39" s="177">
        <v>0</v>
      </c>
      <c r="D39" s="178">
        <v>0</v>
      </c>
      <c r="E39" s="1460">
        <f t="shared" si="8"/>
        <v>0</v>
      </c>
      <c r="F39" s="164">
        <v>0</v>
      </c>
      <c r="G39" s="163">
        <v>0</v>
      </c>
      <c r="H39" s="1460">
        <f t="shared" si="1"/>
        <v>0</v>
      </c>
      <c r="I39" s="164">
        <v>0</v>
      </c>
      <c r="J39" s="163">
        <v>0</v>
      </c>
      <c r="K39" s="1460">
        <f>SUM(I39:J39)</f>
        <v>0</v>
      </c>
      <c r="L39" s="164">
        <v>0</v>
      </c>
      <c r="M39" s="163">
        <v>0</v>
      </c>
      <c r="N39" s="1460">
        <f t="shared" si="3"/>
        <v>0</v>
      </c>
      <c r="O39" s="164">
        <v>3</v>
      </c>
      <c r="P39" s="163">
        <v>1</v>
      </c>
      <c r="Q39" s="1461">
        <f t="shared" si="4"/>
        <v>4</v>
      </c>
      <c r="R39" s="164">
        <v>3</v>
      </c>
      <c r="S39" s="163">
        <v>1</v>
      </c>
      <c r="T39" s="1460">
        <f t="shared" si="5"/>
        <v>4</v>
      </c>
      <c r="U39" s="164">
        <v>1</v>
      </c>
      <c r="V39" s="163">
        <v>1</v>
      </c>
      <c r="W39" s="1460">
        <f t="shared" si="6"/>
        <v>2</v>
      </c>
      <c r="X39" s="177">
        <f>SUM(C39,F39,I39,L39,O39,R39,U39)</f>
        <v>7</v>
      </c>
      <c r="Y39" s="178">
        <f t="shared" si="12"/>
        <v>3</v>
      </c>
      <c r="Z39" s="1462">
        <f t="shared" si="7"/>
        <v>10</v>
      </c>
      <c r="AA39" s="165">
        <v>0</v>
      </c>
      <c r="AB39" s="165">
        <v>0</v>
      </c>
      <c r="AC39" s="1072" t="s">
        <v>56</v>
      </c>
      <c r="AD39" s="2012" t="s">
        <v>258</v>
      </c>
    </row>
    <row r="40" spans="1:30" s="166" customFormat="1" ht="16.5" customHeight="1">
      <c r="A40" s="2010"/>
      <c r="B40" s="167" t="s">
        <v>57</v>
      </c>
      <c r="C40" s="179">
        <v>0</v>
      </c>
      <c r="D40" s="180">
        <v>0</v>
      </c>
      <c r="E40" s="1463">
        <f t="shared" si="8"/>
        <v>0</v>
      </c>
      <c r="F40" s="169">
        <v>2</v>
      </c>
      <c r="G40" s="168">
        <v>1</v>
      </c>
      <c r="H40" s="1463">
        <f t="shared" si="1"/>
        <v>3</v>
      </c>
      <c r="I40" s="169">
        <v>1</v>
      </c>
      <c r="J40" s="168">
        <v>2</v>
      </c>
      <c r="K40" s="1463">
        <f t="shared" ref="K40:K41" si="21">SUM(I40:J40)</f>
        <v>3</v>
      </c>
      <c r="L40" s="169">
        <v>1</v>
      </c>
      <c r="M40" s="168">
        <v>0</v>
      </c>
      <c r="N40" s="1463">
        <f t="shared" si="3"/>
        <v>1</v>
      </c>
      <c r="O40" s="461">
        <v>0</v>
      </c>
      <c r="P40" s="180">
        <v>0</v>
      </c>
      <c r="Q40" s="1464">
        <f t="shared" si="4"/>
        <v>0</v>
      </c>
      <c r="R40" s="461">
        <v>0</v>
      </c>
      <c r="S40" s="180">
        <v>0</v>
      </c>
      <c r="T40" s="1463">
        <f t="shared" si="5"/>
        <v>0</v>
      </c>
      <c r="U40" s="461">
        <v>0</v>
      </c>
      <c r="V40" s="180">
        <v>0</v>
      </c>
      <c r="W40" s="1463">
        <f t="shared" si="6"/>
        <v>0</v>
      </c>
      <c r="X40" s="179">
        <f t="shared" si="12"/>
        <v>4</v>
      </c>
      <c r="Y40" s="180">
        <f t="shared" si="12"/>
        <v>3</v>
      </c>
      <c r="Z40" s="1465">
        <f t="shared" si="7"/>
        <v>7</v>
      </c>
      <c r="AA40" s="170">
        <v>0</v>
      </c>
      <c r="AB40" s="170">
        <v>0</v>
      </c>
      <c r="AC40" s="171" t="s">
        <v>57</v>
      </c>
      <c r="AD40" s="2013"/>
    </row>
    <row r="41" spans="1:30" s="6" customFormat="1" ht="16.5" customHeight="1">
      <c r="A41" s="2011"/>
      <c r="B41" s="1466" t="s">
        <v>11</v>
      </c>
      <c r="C41" s="179">
        <f>SUM(C39,C40)</f>
        <v>0</v>
      </c>
      <c r="D41" s="180">
        <f t="shared" ref="D41" si="22">SUM(D39,D40)</f>
        <v>0</v>
      </c>
      <c r="E41" s="1463">
        <f t="shared" si="8"/>
        <v>0</v>
      </c>
      <c r="F41" s="179">
        <f t="shared" ref="F41:G41" si="23">SUM(F39,F40)</f>
        <v>2</v>
      </c>
      <c r="G41" s="180">
        <f t="shared" si="23"/>
        <v>1</v>
      </c>
      <c r="H41" s="1463">
        <f t="shared" si="1"/>
        <v>3</v>
      </c>
      <c r="I41" s="179">
        <f t="shared" ref="I41:J41" si="24">SUM(I39,I40)</f>
        <v>1</v>
      </c>
      <c r="J41" s="180">
        <f t="shared" si="24"/>
        <v>2</v>
      </c>
      <c r="K41" s="1463">
        <f t="shared" si="21"/>
        <v>3</v>
      </c>
      <c r="L41" s="179">
        <f t="shared" ref="L41:M41" si="25">SUM(L39,L40)</f>
        <v>1</v>
      </c>
      <c r="M41" s="180">
        <f t="shared" si="25"/>
        <v>0</v>
      </c>
      <c r="N41" s="1463">
        <f t="shared" si="3"/>
        <v>1</v>
      </c>
      <c r="O41" s="179">
        <f t="shared" ref="O41:P41" si="26">SUM(O39,O40)</f>
        <v>3</v>
      </c>
      <c r="P41" s="180">
        <f t="shared" si="26"/>
        <v>1</v>
      </c>
      <c r="Q41" s="1464">
        <f t="shared" si="4"/>
        <v>4</v>
      </c>
      <c r="R41" s="179">
        <f t="shared" ref="R41:S41" si="27">SUM(R39,R40)</f>
        <v>3</v>
      </c>
      <c r="S41" s="180">
        <f t="shared" si="27"/>
        <v>1</v>
      </c>
      <c r="T41" s="1463">
        <f t="shared" si="5"/>
        <v>4</v>
      </c>
      <c r="U41" s="179">
        <f t="shared" ref="U41:V41" si="28">SUM(U39,U40)</f>
        <v>1</v>
      </c>
      <c r="V41" s="180">
        <f t="shared" si="28"/>
        <v>1</v>
      </c>
      <c r="W41" s="1463">
        <f t="shared" si="6"/>
        <v>2</v>
      </c>
      <c r="X41" s="179">
        <f t="shared" si="12"/>
        <v>11</v>
      </c>
      <c r="Y41" s="180">
        <f t="shared" si="12"/>
        <v>6</v>
      </c>
      <c r="Z41" s="1465">
        <f t="shared" si="7"/>
        <v>17</v>
      </c>
      <c r="AA41" s="1465">
        <f t="shared" ref="AA41:AB41" si="29">SUM(AA39,AA40)</f>
        <v>0</v>
      </c>
      <c r="AB41" s="1465">
        <f t="shared" si="29"/>
        <v>0</v>
      </c>
      <c r="AC41" s="183" t="s">
        <v>11</v>
      </c>
      <c r="AD41" s="2014"/>
    </row>
    <row r="42" spans="1:30" s="6" customFormat="1" ht="16.5" customHeight="1">
      <c r="A42" s="2015" t="s">
        <v>259</v>
      </c>
      <c r="B42" s="152" t="s">
        <v>56</v>
      </c>
      <c r="C42" s="173">
        <v>0</v>
      </c>
      <c r="D42" s="174">
        <v>0</v>
      </c>
      <c r="E42" s="1451">
        <f t="shared" si="8"/>
        <v>0</v>
      </c>
      <c r="F42" s="150">
        <v>2</v>
      </c>
      <c r="G42" s="149">
        <v>1</v>
      </c>
      <c r="H42" s="1451">
        <f t="shared" si="1"/>
        <v>3</v>
      </c>
      <c r="I42" s="150">
        <v>8</v>
      </c>
      <c r="J42" s="149">
        <v>3</v>
      </c>
      <c r="K42" s="1451">
        <f t="shared" si="2"/>
        <v>11</v>
      </c>
      <c r="L42" s="150">
        <v>10</v>
      </c>
      <c r="M42" s="149">
        <v>3</v>
      </c>
      <c r="N42" s="1451">
        <f t="shared" si="3"/>
        <v>13</v>
      </c>
      <c r="O42" s="150">
        <v>2</v>
      </c>
      <c r="P42" s="149">
        <v>5</v>
      </c>
      <c r="Q42" s="1455">
        <f t="shared" si="4"/>
        <v>7</v>
      </c>
      <c r="R42" s="150">
        <v>8</v>
      </c>
      <c r="S42" s="149">
        <v>1</v>
      </c>
      <c r="T42" s="1451">
        <f t="shared" si="5"/>
        <v>9</v>
      </c>
      <c r="U42" s="150">
        <v>4</v>
      </c>
      <c r="V42" s="149">
        <v>5</v>
      </c>
      <c r="W42" s="1451">
        <f t="shared" si="6"/>
        <v>9</v>
      </c>
      <c r="X42" s="173">
        <f t="shared" si="12"/>
        <v>34</v>
      </c>
      <c r="Y42" s="174">
        <f t="shared" si="12"/>
        <v>18</v>
      </c>
      <c r="Z42" s="1453">
        <f t="shared" si="7"/>
        <v>52</v>
      </c>
      <c r="AA42" s="151">
        <v>1</v>
      </c>
      <c r="AB42" s="151">
        <v>0</v>
      </c>
      <c r="AC42" s="1076" t="s">
        <v>56</v>
      </c>
      <c r="AD42" s="2018" t="s">
        <v>260</v>
      </c>
    </row>
    <row r="43" spans="1:30" s="6" customFormat="1" ht="16.5" customHeight="1">
      <c r="A43" s="2016"/>
      <c r="B43" s="152" t="s">
        <v>57</v>
      </c>
      <c r="C43" s="173">
        <v>0</v>
      </c>
      <c r="D43" s="174">
        <v>0</v>
      </c>
      <c r="E43" s="1451">
        <f t="shared" si="8"/>
        <v>0</v>
      </c>
      <c r="F43" s="150">
        <v>15</v>
      </c>
      <c r="G43" s="149">
        <v>2</v>
      </c>
      <c r="H43" s="1451">
        <f t="shared" si="1"/>
        <v>17</v>
      </c>
      <c r="I43" s="150">
        <v>11</v>
      </c>
      <c r="J43" s="149">
        <v>6</v>
      </c>
      <c r="K43" s="1451">
        <f t="shared" si="2"/>
        <v>17</v>
      </c>
      <c r="L43" s="150">
        <v>16</v>
      </c>
      <c r="M43" s="149">
        <v>5</v>
      </c>
      <c r="N43" s="1451">
        <f t="shared" si="3"/>
        <v>21</v>
      </c>
      <c r="O43" s="241">
        <v>0</v>
      </c>
      <c r="P43" s="174">
        <v>0</v>
      </c>
      <c r="Q43" s="1455">
        <f t="shared" si="4"/>
        <v>0</v>
      </c>
      <c r="R43" s="241">
        <v>0</v>
      </c>
      <c r="S43" s="174">
        <v>0</v>
      </c>
      <c r="T43" s="1451">
        <f t="shared" si="5"/>
        <v>0</v>
      </c>
      <c r="U43" s="241">
        <v>0</v>
      </c>
      <c r="V43" s="174">
        <v>0</v>
      </c>
      <c r="W43" s="1451">
        <f t="shared" si="6"/>
        <v>0</v>
      </c>
      <c r="X43" s="173">
        <f t="shared" si="12"/>
        <v>42</v>
      </c>
      <c r="Y43" s="174">
        <f t="shared" si="12"/>
        <v>13</v>
      </c>
      <c r="Z43" s="1453">
        <f t="shared" si="7"/>
        <v>55</v>
      </c>
      <c r="AA43" s="151">
        <v>0</v>
      </c>
      <c r="AB43" s="151">
        <v>10</v>
      </c>
      <c r="AC43" s="1076" t="s">
        <v>57</v>
      </c>
      <c r="AD43" s="2019"/>
    </row>
    <row r="44" spans="1:30" s="6" customFormat="1" ht="16.5" customHeight="1">
      <c r="A44" s="2016"/>
      <c r="B44" s="156" t="s">
        <v>58</v>
      </c>
      <c r="C44" s="175">
        <v>0</v>
      </c>
      <c r="D44" s="176">
        <v>0</v>
      </c>
      <c r="E44" s="1456">
        <f t="shared" si="8"/>
        <v>0</v>
      </c>
      <c r="F44" s="158">
        <v>19</v>
      </c>
      <c r="G44" s="157">
        <v>9</v>
      </c>
      <c r="H44" s="1456">
        <f t="shared" si="1"/>
        <v>28</v>
      </c>
      <c r="I44" s="158">
        <v>23</v>
      </c>
      <c r="J44" s="157">
        <v>15</v>
      </c>
      <c r="K44" s="1456">
        <f t="shared" si="2"/>
        <v>38</v>
      </c>
      <c r="L44" s="158">
        <v>20</v>
      </c>
      <c r="M44" s="157">
        <v>12</v>
      </c>
      <c r="N44" s="1456">
        <f t="shared" si="3"/>
        <v>32</v>
      </c>
      <c r="O44" s="181">
        <v>0</v>
      </c>
      <c r="P44" s="176">
        <v>0</v>
      </c>
      <c r="Q44" s="1457">
        <f t="shared" si="4"/>
        <v>0</v>
      </c>
      <c r="R44" s="181">
        <v>0</v>
      </c>
      <c r="S44" s="176">
        <v>0</v>
      </c>
      <c r="T44" s="1456">
        <f t="shared" si="5"/>
        <v>0</v>
      </c>
      <c r="U44" s="181">
        <v>0</v>
      </c>
      <c r="V44" s="176">
        <v>0</v>
      </c>
      <c r="W44" s="1456">
        <f t="shared" si="6"/>
        <v>0</v>
      </c>
      <c r="X44" s="175">
        <f t="shared" si="12"/>
        <v>62</v>
      </c>
      <c r="Y44" s="176">
        <f t="shared" si="12"/>
        <v>36</v>
      </c>
      <c r="Z44" s="1458">
        <f t="shared" si="7"/>
        <v>98</v>
      </c>
      <c r="AA44" s="159">
        <v>0</v>
      </c>
      <c r="AB44" s="159">
        <v>32</v>
      </c>
      <c r="AC44" s="160" t="s">
        <v>58</v>
      </c>
      <c r="AD44" s="2019"/>
    </row>
    <row r="45" spans="1:30" s="6" customFormat="1" ht="16.5" customHeight="1" thickBot="1">
      <c r="A45" s="2017"/>
      <c r="B45" s="1467" t="s">
        <v>11</v>
      </c>
      <c r="C45" s="1468">
        <f>SUM(C42:C44)</f>
        <v>0</v>
      </c>
      <c r="D45" s="1469">
        <f t="shared" ref="D45:AB45" si="30">SUM(D42:D44)</f>
        <v>0</v>
      </c>
      <c r="E45" s="1470">
        <f t="shared" si="8"/>
        <v>0</v>
      </c>
      <c r="F45" s="1468">
        <f t="shared" si="30"/>
        <v>36</v>
      </c>
      <c r="G45" s="1469">
        <f t="shared" si="30"/>
        <v>12</v>
      </c>
      <c r="H45" s="1470">
        <f t="shared" si="1"/>
        <v>48</v>
      </c>
      <c r="I45" s="1468">
        <f t="shared" si="30"/>
        <v>42</v>
      </c>
      <c r="J45" s="1469">
        <f t="shared" si="30"/>
        <v>24</v>
      </c>
      <c r="K45" s="1470">
        <f t="shared" si="2"/>
        <v>66</v>
      </c>
      <c r="L45" s="1468">
        <f t="shared" si="30"/>
        <v>46</v>
      </c>
      <c r="M45" s="1469">
        <f t="shared" si="30"/>
        <v>20</v>
      </c>
      <c r="N45" s="1470">
        <f t="shared" si="3"/>
        <v>66</v>
      </c>
      <c r="O45" s="1468">
        <f t="shared" si="30"/>
        <v>2</v>
      </c>
      <c r="P45" s="1469">
        <f t="shared" si="30"/>
        <v>5</v>
      </c>
      <c r="Q45" s="1471">
        <f t="shared" si="4"/>
        <v>7</v>
      </c>
      <c r="R45" s="1468">
        <f t="shared" si="30"/>
        <v>8</v>
      </c>
      <c r="S45" s="1469">
        <f t="shared" si="30"/>
        <v>1</v>
      </c>
      <c r="T45" s="1470">
        <f t="shared" si="5"/>
        <v>9</v>
      </c>
      <c r="U45" s="1468">
        <f t="shared" si="30"/>
        <v>4</v>
      </c>
      <c r="V45" s="1469">
        <f t="shared" si="30"/>
        <v>5</v>
      </c>
      <c r="W45" s="1470">
        <f t="shared" si="6"/>
        <v>9</v>
      </c>
      <c r="X45" s="1468">
        <f t="shared" si="12"/>
        <v>138</v>
      </c>
      <c r="Y45" s="1469">
        <f t="shared" si="12"/>
        <v>67</v>
      </c>
      <c r="Z45" s="1472">
        <f t="shared" si="7"/>
        <v>205</v>
      </c>
      <c r="AA45" s="1472">
        <f t="shared" si="30"/>
        <v>1</v>
      </c>
      <c r="AB45" s="1472">
        <f t="shared" si="30"/>
        <v>42</v>
      </c>
      <c r="AC45" s="184" t="s">
        <v>11</v>
      </c>
      <c r="AD45" s="2020"/>
    </row>
    <row r="46" spans="1:30" s="6" customFormat="1" ht="16.5" customHeight="1" thickTop="1">
      <c r="A46" s="2021" t="s">
        <v>261</v>
      </c>
      <c r="B46" s="1473" t="s">
        <v>262</v>
      </c>
      <c r="C46" s="173">
        <f>SUM(C5,C11)</f>
        <v>2</v>
      </c>
      <c r="D46" s="174">
        <f>SUM(D5,D11)</f>
        <v>3</v>
      </c>
      <c r="E46" s="1451">
        <f t="shared" si="8"/>
        <v>5</v>
      </c>
      <c r="F46" s="173">
        <f>SUM(F5,F11)</f>
        <v>0</v>
      </c>
      <c r="G46" s="174">
        <f>SUM(G5,G11)</f>
        <v>0</v>
      </c>
      <c r="H46" s="1451">
        <f t="shared" si="1"/>
        <v>0</v>
      </c>
      <c r="I46" s="173">
        <f>SUM(I5,I11)</f>
        <v>0</v>
      </c>
      <c r="J46" s="174">
        <f>SUM(J5,J11)</f>
        <v>0</v>
      </c>
      <c r="K46" s="1451">
        <f t="shared" si="2"/>
        <v>0</v>
      </c>
      <c r="L46" s="173">
        <f>SUM(L5,L11)</f>
        <v>0</v>
      </c>
      <c r="M46" s="174">
        <f>SUM(M5,M11)</f>
        <v>0</v>
      </c>
      <c r="N46" s="1451">
        <f t="shared" si="3"/>
        <v>0</v>
      </c>
      <c r="O46" s="173">
        <f>SUM(O5,O11)</f>
        <v>0</v>
      </c>
      <c r="P46" s="174">
        <f>SUM(P5,P11)</f>
        <v>0</v>
      </c>
      <c r="Q46" s="1455">
        <f t="shared" si="4"/>
        <v>0</v>
      </c>
      <c r="R46" s="173">
        <f>SUM(R5,R11)</f>
        <v>0</v>
      </c>
      <c r="S46" s="174">
        <f>SUM(S5,S11)</f>
        <v>0</v>
      </c>
      <c r="T46" s="1451">
        <f t="shared" si="5"/>
        <v>0</v>
      </c>
      <c r="U46" s="173">
        <f>SUM(U5,U11)</f>
        <v>0</v>
      </c>
      <c r="V46" s="174">
        <f>SUM(V5,V11)</f>
        <v>0</v>
      </c>
      <c r="W46" s="1451">
        <f t="shared" si="6"/>
        <v>0</v>
      </c>
      <c r="X46" s="173">
        <f>SUM(X5,X11)</f>
        <v>2</v>
      </c>
      <c r="Y46" s="174">
        <f>SUM(Y5,Y11)</f>
        <v>3</v>
      </c>
      <c r="Z46" s="1453">
        <f t="shared" si="7"/>
        <v>5</v>
      </c>
      <c r="AA46" s="1453">
        <f>SUM(AA5,AA11)</f>
        <v>0</v>
      </c>
      <c r="AB46" s="1453">
        <f>SUM(AB5,AB11)</f>
        <v>0</v>
      </c>
      <c r="AC46" s="185" t="s">
        <v>246</v>
      </c>
      <c r="AD46" s="2022" t="s">
        <v>261</v>
      </c>
    </row>
    <row r="47" spans="1:30" s="6" customFormat="1" ht="16.5" customHeight="1">
      <c r="A47" s="1880"/>
      <c r="B47" s="1473" t="s">
        <v>263</v>
      </c>
      <c r="C47" s="173">
        <f>SUM(C6,C12,C16,C20,C24,C28,C31,C35,C39,C42)</f>
        <v>0</v>
      </c>
      <c r="D47" s="174">
        <f>SUM(D6,D12,D16,D20,D24,D28,D31,D35,D39,D42)</f>
        <v>0</v>
      </c>
      <c r="E47" s="1451">
        <f t="shared" si="8"/>
        <v>0</v>
      </c>
      <c r="F47" s="173">
        <f>SUM(F6,F12,F16,F20,F24,F28,F31,F35,F39,F42)</f>
        <v>30</v>
      </c>
      <c r="G47" s="174">
        <f>SUM(G6,G12,G16,G20,G24,G28,G31,G35,G39,G42)</f>
        <v>11</v>
      </c>
      <c r="H47" s="1451">
        <f t="shared" si="1"/>
        <v>41</v>
      </c>
      <c r="I47" s="173">
        <f>SUM(I6,I12,I16,I20,I24,I28,I31,I35,I39,I42)</f>
        <v>44</v>
      </c>
      <c r="J47" s="174">
        <f>SUM(J6,J12,J16,J20,J24,J28,J31,J35,J39,J42)</f>
        <v>12</v>
      </c>
      <c r="K47" s="1451">
        <f t="shared" si="2"/>
        <v>56</v>
      </c>
      <c r="L47" s="173">
        <f>SUM(L6,L12,L16,L20,L24,L28,L31,L35,L39,L42)</f>
        <v>39</v>
      </c>
      <c r="M47" s="174">
        <f>SUM(M6,M12,M16,M20,M24,M28,M31,M35,M39,M42)</f>
        <v>19</v>
      </c>
      <c r="N47" s="1451">
        <f t="shared" si="3"/>
        <v>58</v>
      </c>
      <c r="O47" s="173">
        <f>SUM(O6,O12,O16,O20,O24,O28,O31,O35,O39,O42)</f>
        <v>45</v>
      </c>
      <c r="P47" s="174">
        <f>SUM(P6,P12,P16,P20,P24,P28,P31,P35,P39,P42)</f>
        <v>14</v>
      </c>
      <c r="Q47" s="1455">
        <f t="shared" si="4"/>
        <v>59</v>
      </c>
      <c r="R47" s="173">
        <f>SUM(R6,R12,R16,R20,R24,R28,R31,R35,R39,R42)</f>
        <v>52</v>
      </c>
      <c r="S47" s="174">
        <f>SUM(S6,S12,S16,S20,S24,S28,S31,S35,S39,S42)</f>
        <v>19</v>
      </c>
      <c r="T47" s="1451">
        <f t="shared" si="5"/>
        <v>71</v>
      </c>
      <c r="U47" s="173">
        <f>SUM(U6,U12,U16,U20,U24,U28,U31,U35,U39,U42)</f>
        <v>45</v>
      </c>
      <c r="V47" s="174">
        <f>SUM(V6,V12,V16,V20,V24,V28,V31,V35,V39,V42)</f>
        <v>22</v>
      </c>
      <c r="W47" s="1451">
        <f t="shared" si="6"/>
        <v>67</v>
      </c>
      <c r="X47" s="173">
        <f>SUM(X6,X12,X16,X20,X24,X28,X31,X35,X39,X42)</f>
        <v>255</v>
      </c>
      <c r="Y47" s="174">
        <f>SUM(Y6,Y12,Y16,Y20,Y24,Y28,Y31,Y35,Y39,Y42)</f>
        <v>97</v>
      </c>
      <c r="Z47" s="1453">
        <f t="shared" si="7"/>
        <v>352</v>
      </c>
      <c r="AA47" s="1453">
        <f>SUM(AA6,AA12,AA16,AA20,AA24,AA28,AA31,AA35,AA39,AA42)</f>
        <v>16</v>
      </c>
      <c r="AB47" s="1453">
        <f>SUM(AB6,AB12,AB16,AB20,AB24,AB28,AB31,AB35,AB39,AB42)</f>
        <v>4</v>
      </c>
      <c r="AC47" s="185" t="s">
        <v>56</v>
      </c>
      <c r="AD47" s="2023"/>
    </row>
    <row r="48" spans="1:30" s="6" customFormat="1" ht="16.5" customHeight="1">
      <c r="A48" s="1880"/>
      <c r="B48" s="1473" t="s">
        <v>57</v>
      </c>
      <c r="C48" s="173">
        <f>SUM(C7,C13,C17,C21,C25,C29,C32,C36,C40,C43)</f>
        <v>0</v>
      </c>
      <c r="D48" s="174">
        <f t="shared" ref="D48" si="31">SUM(D7,D13,D17,D21,D25,D29,D32,D36,D40,D43)</f>
        <v>0</v>
      </c>
      <c r="E48" s="1451">
        <f t="shared" si="8"/>
        <v>0</v>
      </c>
      <c r="F48" s="173">
        <f>SUM(F7,F13,F17,F21,F25,F29,F32,F36,F40,F43)</f>
        <v>80</v>
      </c>
      <c r="G48" s="174">
        <f t="shared" ref="G48" si="32">SUM(G7,G13,G17,G21,G25,G29,G32,G36,G40,G43)</f>
        <v>37</v>
      </c>
      <c r="H48" s="1451">
        <f t="shared" si="1"/>
        <v>117</v>
      </c>
      <c r="I48" s="173">
        <f>SUM(I7,I13,I17,I21,I25,I29,I32,I36,I40,I43)</f>
        <v>67</v>
      </c>
      <c r="J48" s="174">
        <f t="shared" ref="J48" si="33">SUM(J7,J13,J17,J21,J25,J29,J32,J36,J40,J43)</f>
        <v>43</v>
      </c>
      <c r="K48" s="1451">
        <f t="shared" si="2"/>
        <v>110</v>
      </c>
      <c r="L48" s="173">
        <f>SUM(L7,L13,L17,L21,L25,L29,L32,L36,L40,L43)</f>
        <v>72</v>
      </c>
      <c r="M48" s="174">
        <f t="shared" ref="M48" si="34">SUM(M7,M13,M17,M21,M25,M29,M32,M36,M40,M43)</f>
        <v>35</v>
      </c>
      <c r="N48" s="1451">
        <f t="shared" si="3"/>
        <v>107</v>
      </c>
      <c r="O48" s="173">
        <f>SUM(O7,O13,O17,O21,O25,O29,O32,O36,O40,O43)</f>
        <v>0</v>
      </c>
      <c r="P48" s="174">
        <f t="shared" ref="P48" si="35">SUM(P7,P13,P17,P21,P25,P29,P32,P36,P40,P43)</f>
        <v>0</v>
      </c>
      <c r="Q48" s="1455">
        <f t="shared" si="4"/>
        <v>0</v>
      </c>
      <c r="R48" s="173">
        <f>SUM(R7,R13,R17,R21,R25,R29,R32,R36,R40,R43)</f>
        <v>0</v>
      </c>
      <c r="S48" s="174">
        <f t="shared" ref="S48" si="36">SUM(S7,S13,S17,S21,S25,S29,S32,S36,S40,S43)</f>
        <v>0</v>
      </c>
      <c r="T48" s="1451">
        <f t="shared" si="5"/>
        <v>0</v>
      </c>
      <c r="U48" s="173">
        <f>SUM(U7,U13,U17,U21,U25,U29,U32,U36,U40,U43)</f>
        <v>0</v>
      </c>
      <c r="V48" s="174">
        <f t="shared" ref="V48" si="37">SUM(V7,V13,V17,V21,V25,V29,V32,V36,V40,V43)</f>
        <v>0</v>
      </c>
      <c r="W48" s="1451">
        <f t="shared" si="6"/>
        <v>0</v>
      </c>
      <c r="X48" s="173">
        <f>SUM(X7,X13,X17,X21,X25,X29,X32,X36,X40,X43)</f>
        <v>219</v>
      </c>
      <c r="Y48" s="174">
        <f t="shared" ref="Y48" si="38">SUM(Y7,Y13,Y17,Y21,Y25,Y29,Y32,Y36,Y40,Y43)</f>
        <v>115</v>
      </c>
      <c r="Z48" s="1453">
        <f t="shared" si="7"/>
        <v>334</v>
      </c>
      <c r="AA48" s="1453">
        <f>SUM(AA7,AA13,AA17,AA21,AA25,AA29,AA32,AA36,AA40,AA43)</f>
        <v>9</v>
      </c>
      <c r="AB48" s="1453">
        <f>SUM(AB7,AB13,AB17,AB21,AB25,AB29,AB32,AB36,AB40,AB43)</f>
        <v>50</v>
      </c>
      <c r="AC48" s="185" t="s">
        <v>57</v>
      </c>
      <c r="AD48" s="2023"/>
    </row>
    <row r="49" spans="1:30" s="6" customFormat="1" ht="16.5" customHeight="1">
      <c r="A49" s="1880"/>
      <c r="B49" s="1473" t="s">
        <v>264</v>
      </c>
      <c r="C49" s="173">
        <f>SUM(C8,C14,C18,C22,C26,C33,C37,C44)</f>
        <v>0</v>
      </c>
      <c r="D49" s="174">
        <f>SUM(D8,D14,D18,D22,D26,D33,D37,D44)</f>
        <v>0</v>
      </c>
      <c r="E49" s="1451">
        <f t="shared" si="8"/>
        <v>0</v>
      </c>
      <c r="F49" s="173">
        <f>SUM(F8,F14,F18,F22,F26,F33,F37,F44)</f>
        <v>95</v>
      </c>
      <c r="G49" s="174">
        <f>SUM(G8,G14,G18,G22,G26,G33,G37,G44)</f>
        <v>55</v>
      </c>
      <c r="H49" s="1451">
        <f t="shared" si="1"/>
        <v>150</v>
      </c>
      <c r="I49" s="173">
        <f>SUM(I8,I14,I18,I22,I26,I33,I37,I44)</f>
        <v>115</v>
      </c>
      <c r="J49" s="174">
        <f>SUM(J8,J14,J18,J22,J26,J33,J37,J44)</f>
        <v>67</v>
      </c>
      <c r="K49" s="1451">
        <f t="shared" si="2"/>
        <v>182</v>
      </c>
      <c r="L49" s="173">
        <f>SUM(L8,L14,L18,L22,L26,L33,L37,L44)</f>
        <v>103</v>
      </c>
      <c r="M49" s="174">
        <f>SUM(M8,M14,M18,M22,M26,M33,M37,M44)</f>
        <v>51</v>
      </c>
      <c r="N49" s="1451">
        <f t="shared" si="3"/>
        <v>154</v>
      </c>
      <c r="O49" s="173">
        <f>SUM(O8,O14,O18,O22,O26,O33,O37,O44)</f>
        <v>0</v>
      </c>
      <c r="P49" s="174">
        <f>SUM(P8,P14,P18,P22,P26,P33,P37,P44)</f>
        <v>0</v>
      </c>
      <c r="Q49" s="1455">
        <f t="shared" si="4"/>
        <v>0</v>
      </c>
      <c r="R49" s="173">
        <f>SUM(R8,R14,R18,R22,R26,R33,R37,R44)</f>
        <v>0</v>
      </c>
      <c r="S49" s="174">
        <f>SUM(S8,S14,S18,S22,S26,S33,S37,S44)</f>
        <v>0</v>
      </c>
      <c r="T49" s="1451">
        <f t="shared" si="5"/>
        <v>0</v>
      </c>
      <c r="U49" s="173">
        <f>SUM(U8,U14,U18,U22,U26,U33,U37,U44)</f>
        <v>0</v>
      </c>
      <c r="V49" s="174">
        <f>SUM(V8,V14,V18,V22,V26,V33,V37,V44)</f>
        <v>0</v>
      </c>
      <c r="W49" s="1451">
        <f t="shared" si="6"/>
        <v>0</v>
      </c>
      <c r="X49" s="173">
        <f>SUM(X8,X14,X18,X22,X26,X33,X37,X44)</f>
        <v>313</v>
      </c>
      <c r="Y49" s="174">
        <f>SUM(Y8,Y14,Y18,Y22,Y26,Y33,Y37,Y44)</f>
        <v>173</v>
      </c>
      <c r="Z49" s="1453">
        <f t="shared" si="7"/>
        <v>486</v>
      </c>
      <c r="AA49" s="1453">
        <f>SUM(AA8,AA14,AA18,AA22,AA26,AA33,AA37,AA44)</f>
        <v>25</v>
      </c>
      <c r="AB49" s="1453">
        <f>SUM(AB8,AB14,AB18,AB22,AB26,AB33,AB37,AB44)</f>
        <v>132</v>
      </c>
      <c r="AC49" s="185" t="s">
        <v>264</v>
      </c>
      <c r="AD49" s="2023"/>
    </row>
    <row r="50" spans="1:30" s="6" customFormat="1" ht="16.5" customHeight="1">
      <c r="A50" s="1880"/>
      <c r="B50" s="1459" t="s">
        <v>265</v>
      </c>
      <c r="C50" s="175">
        <f>C9</f>
        <v>0</v>
      </c>
      <c r="D50" s="176">
        <f t="shared" ref="D50" si="39">D9</f>
        <v>0</v>
      </c>
      <c r="E50" s="1456">
        <f t="shared" si="8"/>
        <v>0</v>
      </c>
      <c r="F50" s="181">
        <f>F9</f>
        <v>2</v>
      </c>
      <c r="G50" s="176">
        <f t="shared" ref="G50" si="40">G9</f>
        <v>0</v>
      </c>
      <c r="H50" s="1456">
        <f t="shared" si="1"/>
        <v>2</v>
      </c>
      <c r="I50" s="181">
        <f>I9</f>
        <v>2</v>
      </c>
      <c r="J50" s="176">
        <f t="shared" ref="J50" si="41">J9</f>
        <v>0</v>
      </c>
      <c r="K50" s="1456">
        <f t="shared" si="2"/>
        <v>2</v>
      </c>
      <c r="L50" s="181">
        <f>L9</f>
        <v>1</v>
      </c>
      <c r="M50" s="176">
        <f t="shared" ref="M50" si="42">M9</f>
        <v>0</v>
      </c>
      <c r="N50" s="1456">
        <f t="shared" si="3"/>
        <v>1</v>
      </c>
      <c r="O50" s="175">
        <f>O9</f>
        <v>0</v>
      </c>
      <c r="P50" s="176">
        <f t="shared" ref="P50" si="43">P9</f>
        <v>0</v>
      </c>
      <c r="Q50" s="1457">
        <f t="shared" si="4"/>
        <v>0</v>
      </c>
      <c r="R50" s="175">
        <f>R9</f>
        <v>0</v>
      </c>
      <c r="S50" s="176">
        <f t="shared" ref="S50" si="44">S9</f>
        <v>0</v>
      </c>
      <c r="T50" s="1456">
        <f t="shared" si="5"/>
        <v>0</v>
      </c>
      <c r="U50" s="175">
        <f>U9</f>
        <v>0</v>
      </c>
      <c r="V50" s="176">
        <f t="shared" ref="V50" si="45">V9</f>
        <v>0</v>
      </c>
      <c r="W50" s="1456">
        <f t="shared" si="6"/>
        <v>0</v>
      </c>
      <c r="X50" s="175">
        <f>X9</f>
        <v>5</v>
      </c>
      <c r="Y50" s="176">
        <f t="shared" ref="Y50" si="46">Y9</f>
        <v>0</v>
      </c>
      <c r="Z50" s="1458">
        <f t="shared" si="7"/>
        <v>5</v>
      </c>
      <c r="AA50" s="1458">
        <f>AA9</f>
        <v>0</v>
      </c>
      <c r="AB50" s="1458">
        <f>AB9</f>
        <v>2</v>
      </c>
      <c r="AC50" s="182" t="s">
        <v>265</v>
      </c>
      <c r="AD50" s="2023"/>
    </row>
    <row r="51" spans="1:30" s="259" customFormat="1" ht="16.5" customHeight="1" thickBot="1">
      <c r="A51" s="1996"/>
      <c r="B51" s="1474" t="s">
        <v>11</v>
      </c>
      <c r="C51" s="1475">
        <f>SUM(C46:C50)</f>
        <v>2</v>
      </c>
      <c r="D51" s="1476">
        <f t="shared" ref="D51:V51" si="47">SUM(D46:D50)</f>
        <v>3</v>
      </c>
      <c r="E51" s="1477">
        <f t="shared" si="8"/>
        <v>5</v>
      </c>
      <c r="F51" s="1475">
        <f t="shared" si="47"/>
        <v>207</v>
      </c>
      <c r="G51" s="1476">
        <f t="shared" si="47"/>
        <v>103</v>
      </c>
      <c r="H51" s="1477">
        <f t="shared" si="1"/>
        <v>310</v>
      </c>
      <c r="I51" s="1475">
        <f t="shared" si="47"/>
        <v>228</v>
      </c>
      <c r="J51" s="1476">
        <f t="shared" si="47"/>
        <v>122</v>
      </c>
      <c r="K51" s="1477">
        <f t="shared" si="2"/>
        <v>350</v>
      </c>
      <c r="L51" s="1475">
        <f t="shared" si="47"/>
        <v>215</v>
      </c>
      <c r="M51" s="1476">
        <f t="shared" si="47"/>
        <v>105</v>
      </c>
      <c r="N51" s="1477">
        <f t="shared" si="3"/>
        <v>320</v>
      </c>
      <c r="O51" s="1475">
        <f t="shared" si="47"/>
        <v>45</v>
      </c>
      <c r="P51" s="1476">
        <f t="shared" si="47"/>
        <v>14</v>
      </c>
      <c r="Q51" s="1478">
        <f t="shared" si="4"/>
        <v>59</v>
      </c>
      <c r="R51" s="1475">
        <f t="shared" si="47"/>
        <v>52</v>
      </c>
      <c r="S51" s="1476">
        <f t="shared" si="47"/>
        <v>19</v>
      </c>
      <c r="T51" s="1477">
        <f t="shared" si="5"/>
        <v>71</v>
      </c>
      <c r="U51" s="1475">
        <f t="shared" si="47"/>
        <v>45</v>
      </c>
      <c r="V51" s="1476">
        <f t="shared" si="47"/>
        <v>22</v>
      </c>
      <c r="W51" s="1477">
        <f t="shared" si="6"/>
        <v>67</v>
      </c>
      <c r="X51" s="1475">
        <f t="shared" si="12"/>
        <v>794</v>
      </c>
      <c r="Y51" s="1476">
        <f t="shared" si="12"/>
        <v>388</v>
      </c>
      <c r="Z51" s="1479">
        <f t="shared" si="7"/>
        <v>1182</v>
      </c>
      <c r="AA51" s="1479">
        <f>SUM(AA46:AA50)</f>
        <v>50</v>
      </c>
      <c r="AB51" s="1479">
        <f>SUM(AB46:AB50)</f>
        <v>188</v>
      </c>
      <c r="AC51" s="258" t="s">
        <v>11</v>
      </c>
      <c r="AD51" s="2024"/>
    </row>
    <row r="52" spans="1:30" s="6" customFormat="1" ht="13.5" customHeight="1">
      <c r="A52" s="172"/>
      <c r="B52" s="172"/>
      <c r="AC52" s="172"/>
      <c r="AD52" s="172"/>
    </row>
    <row r="53" spans="1:30" s="6" customFormat="1" ht="13.5" customHeight="1">
      <c r="A53" s="172"/>
      <c r="B53" s="172"/>
      <c r="AC53" s="172"/>
      <c r="AD53" s="172"/>
    </row>
    <row r="54" spans="1:30" s="6" customFormat="1" ht="13.5" customHeight="1">
      <c r="A54" s="172"/>
      <c r="B54" s="172"/>
      <c r="AC54" s="172"/>
      <c r="AD54" s="172"/>
    </row>
    <row r="55" spans="1:30" s="6" customFormat="1" ht="13.5" customHeight="1">
      <c r="A55" s="172"/>
      <c r="B55" s="172"/>
      <c r="AC55" s="172"/>
      <c r="AD55" s="172"/>
    </row>
    <row r="56" spans="1:30" s="6" customFormat="1" ht="13.5" customHeight="1">
      <c r="A56" s="172"/>
      <c r="B56" s="172"/>
      <c r="AC56" s="172"/>
      <c r="AD56" s="172"/>
    </row>
    <row r="57" spans="1:30" s="6" customFormat="1" ht="13.5" customHeight="1">
      <c r="A57" s="172"/>
      <c r="B57" s="172"/>
      <c r="AC57" s="172"/>
      <c r="AD57" s="172"/>
    </row>
    <row r="58" spans="1:30" s="6" customFormat="1" ht="13.5" customHeight="1">
      <c r="A58" s="172"/>
      <c r="B58" s="172"/>
      <c r="AC58" s="172"/>
      <c r="AD58" s="172"/>
    </row>
    <row r="59" spans="1:30" s="6" customFormat="1" ht="13.5" customHeight="1">
      <c r="A59" s="172"/>
      <c r="B59" s="172"/>
      <c r="AC59" s="172"/>
      <c r="AD59" s="172"/>
    </row>
    <row r="60" spans="1:30" s="6" customFormat="1" ht="13.5" customHeight="1">
      <c r="A60" s="172"/>
      <c r="B60" s="172"/>
      <c r="AC60" s="172"/>
      <c r="AD60" s="172"/>
    </row>
    <row r="61" spans="1:30" s="6" customFormat="1" ht="13.5" customHeight="1">
      <c r="A61" s="172"/>
      <c r="B61" s="172"/>
      <c r="AC61" s="172"/>
      <c r="AD61" s="172"/>
    </row>
    <row r="62" spans="1:30" s="6" customFormat="1" ht="13.5" customHeight="1">
      <c r="A62" s="172"/>
      <c r="B62" s="172"/>
      <c r="AC62" s="172"/>
      <c r="AD62" s="172"/>
    </row>
    <row r="63" spans="1:30" s="6" customFormat="1" ht="13.5" customHeight="1">
      <c r="A63" s="172"/>
      <c r="B63" s="172"/>
      <c r="AC63" s="172"/>
      <c r="AD63" s="172"/>
    </row>
    <row r="64" spans="1:30" s="6" customFormat="1" ht="13.5" customHeight="1">
      <c r="A64" s="172"/>
      <c r="B64" s="172"/>
      <c r="AC64" s="172"/>
      <c r="AD64" s="172"/>
    </row>
    <row r="65" spans="1:30" s="6" customFormat="1" ht="13.5" customHeight="1">
      <c r="A65" s="172"/>
      <c r="B65" s="172"/>
      <c r="AC65" s="172"/>
      <c r="AD65" s="172"/>
    </row>
    <row r="66" spans="1:30" s="6" customFormat="1" ht="13.5" customHeight="1">
      <c r="A66" s="172"/>
      <c r="B66" s="172"/>
      <c r="AC66" s="172"/>
      <c r="AD66" s="172"/>
    </row>
    <row r="67" spans="1:30" s="6" customFormat="1" ht="13.5" customHeight="1">
      <c r="A67" s="172"/>
      <c r="B67" s="172"/>
      <c r="AC67" s="172"/>
      <c r="AD67" s="172"/>
    </row>
    <row r="68" spans="1:30" s="6" customFormat="1" ht="13.5" customHeight="1">
      <c r="A68" s="172"/>
      <c r="B68" s="172"/>
      <c r="AC68" s="172"/>
      <c r="AD68" s="172"/>
    </row>
    <row r="69" spans="1:30" s="6" customFormat="1" ht="13.5" customHeight="1">
      <c r="A69" s="172"/>
      <c r="B69" s="172"/>
      <c r="AC69" s="172"/>
      <c r="AD69" s="172"/>
    </row>
    <row r="70" spans="1:30" s="6" customFormat="1" ht="13.5" customHeight="1">
      <c r="A70" s="172"/>
      <c r="B70" s="172"/>
      <c r="AC70" s="172"/>
      <c r="AD70" s="172"/>
    </row>
    <row r="71" spans="1:30" s="6" customFormat="1" ht="13.5" customHeight="1">
      <c r="A71" s="172"/>
      <c r="B71" s="172"/>
      <c r="AC71" s="172"/>
      <c r="AD71" s="172"/>
    </row>
    <row r="72" spans="1:30" s="6" customFormat="1" ht="13.5" customHeight="1">
      <c r="A72" s="172"/>
      <c r="B72" s="172"/>
      <c r="AC72" s="172"/>
      <c r="AD72" s="172"/>
    </row>
    <row r="73" spans="1:30" s="6" customFormat="1" ht="13.5" customHeight="1">
      <c r="A73" s="172"/>
      <c r="B73" s="172"/>
      <c r="AC73" s="172"/>
      <c r="AD73" s="172"/>
    </row>
    <row r="74" spans="1:30" s="6" customFormat="1" ht="13.5" customHeight="1">
      <c r="A74" s="172"/>
      <c r="B74" s="172"/>
      <c r="AC74" s="172"/>
      <c r="AD74" s="172"/>
    </row>
    <row r="75" spans="1:30" s="6" customFormat="1" ht="13.5" customHeight="1">
      <c r="A75" s="172"/>
      <c r="B75" s="172"/>
      <c r="AC75" s="172"/>
      <c r="AD75" s="172"/>
    </row>
    <row r="76" spans="1:30" s="6" customFormat="1" ht="13.5" customHeight="1">
      <c r="A76" s="172"/>
      <c r="B76" s="172"/>
      <c r="AC76" s="172"/>
      <c r="AD76" s="172"/>
    </row>
    <row r="77" spans="1:30" s="6" customFormat="1" ht="13.5" customHeight="1">
      <c r="A77" s="172"/>
      <c r="B77" s="172"/>
      <c r="AC77" s="172"/>
      <c r="AD77" s="172"/>
    </row>
    <row r="78" spans="1:30" s="6" customFormat="1" ht="13.5" customHeight="1">
      <c r="A78" s="172"/>
      <c r="B78" s="172"/>
      <c r="AC78" s="172"/>
      <c r="AD78" s="172"/>
    </row>
    <row r="79" spans="1:30" s="6" customFormat="1" ht="13.5" customHeight="1">
      <c r="A79" s="172"/>
      <c r="B79" s="172"/>
      <c r="AC79" s="172"/>
      <c r="AD79" s="172"/>
    </row>
    <row r="80" spans="1:30" s="6" customFormat="1" ht="13.5" customHeight="1">
      <c r="A80" s="172"/>
      <c r="B80" s="172"/>
      <c r="AC80" s="172"/>
      <c r="AD80" s="172"/>
    </row>
    <row r="81" spans="1:30" s="6" customFormat="1" ht="13.5" customHeight="1">
      <c r="A81" s="172"/>
      <c r="B81" s="172"/>
      <c r="AC81" s="172"/>
      <c r="AD81" s="172"/>
    </row>
    <row r="82" spans="1:30" s="6" customFormat="1" ht="13.5" customHeight="1">
      <c r="A82" s="172"/>
      <c r="B82" s="172"/>
      <c r="AC82" s="172"/>
      <c r="AD82" s="172"/>
    </row>
    <row r="83" spans="1:30" s="6" customFormat="1" ht="13.5" customHeight="1">
      <c r="A83" s="172"/>
      <c r="B83" s="172"/>
      <c r="AC83" s="172"/>
      <c r="AD83" s="172"/>
    </row>
    <row r="84" spans="1:30" s="6" customFormat="1" ht="13.5" customHeight="1">
      <c r="A84" s="172"/>
      <c r="B84" s="172"/>
      <c r="AC84" s="172"/>
      <c r="AD84" s="172"/>
    </row>
    <row r="85" spans="1:30" s="6" customFormat="1" ht="13.5" customHeight="1">
      <c r="A85" s="172"/>
      <c r="B85" s="172"/>
      <c r="AC85" s="172"/>
      <c r="AD85" s="172"/>
    </row>
    <row r="86" spans="1:30" s="6" customFormat="1" ht="13.5" customHeight="1">
      <c r="A86" s="172"/>
      <c r="B86" s="172"/>
      <c r="AC86" s="172"/>
      <c r="AD86" s="172"/>
    </row>
    <row r="87" spans="1:30" s="6" customFormat="1" ht="13.5" customHeight="1">
      <c r="A87" s="172"/>
      <c r="B87" s="172"/>
      <c r="AC87" s="172"/>
      <c r="AD87" s="172"/>
    </row>
    <row r="88" spans="1:30" s="6" customFormat="1" ht="13.5" customHeight="1">
      <c r="A88" s="172"/>
      <c r="B88" s="172"/>
      <c r="AC88" s="172"/>
      <c r="AD88" s="172"/>
    </row>
    <row r="89" spans="1:30" s="6" customFormat="1" ht="13.5" customHeight="1">
      <c r="A89" s="172"/>
      <c r="B89" s="172"/>
      <c r="AC89" s="172"/>
      <c r="AD89" s="172"/>
    </row>
    <row r="90" spans="1:30" s="6" customFormat="1" ht="13.5" customHeight="1">
      <c r="A90" s="172"/>
      <c r="B90" s="172"/>
      <c r="AC90" s="172"/>
      <c r="AD90" s="172"/>
    </row>
    <row r="91" spans="1:30" s="6" customFormat="1" ht="13.5" customHeight="1">
      <c r="A91" s="172"/>
      <c r="B91" s="172"/>
      <c r="AC91" s="172"/>
      <c r="AD91" s="172"/>
    </row>
    <row r="92" spans="1:30" s="6" customFormat="1" ht="13.5" customHeight="1">
      <c r="A92" s="172"/>
      <c r="B92" s="172"/>
      <c r="AC92" s="172"/>
      <c r="AD92" s="172"/>
    </row>
    <row r="93" spans="1:30" s="6" customFormat="1" ht="13.5" customHeight="1">
      <c r="A93" s="172"/>
      <c r="B93" s="172"/>
      <c r="AC93" s="172"/>
      <c r="AD93" s="172"/>
    </row>
    <row r="94" spans="1:30" s="6" customFormat="1" ht="13.5" customHeight="1">
      <c r="A94" s="172"/>
      <c r="B94" s="172"/>
      <c r="AC94" s="172"/>
      <c r="AD94" s="172"/>
    </row>
    <row r="95" spans="1:30" s="6" customFormat="1" ht="13.5" customHeight="1">
      <c r="A95" s="172"/>
      <c r="B95" s="172"/>
      <c r="AC95" s="172"/>
      <c r="AD95" s="172"/>
    </row>
    <row r="96" spans="1:30" s="6" customFormat="1" ht="13.5" customHeight="1">
      <c r="A96" s="172"/>
      <c r="B96" s="172"/>
      <c r="AC96" s="172"/>
      <c r="AD96" s="172"/>
    </row>
    <row r="97" spans="1:30" s="6" customFormat="1" ht="13.5" customHeight="1">
      <c r="A97" s="172"/>
      <c r="B97" s="172"/>
      <c r="AC97" s="172"/>
      <c r="AD97" s="172"/>
    </row>
    <row r="98" spans="1:30" s="6" customFormat="1" ht="13.5" customHeight="1">
      <c r="A98" s="172"/>
      <c r="B98" s="172"/>
      <c r="AC98" s="172"/>
      <c r="AD98" s="172"/>
    </row>
    <row r="99" spans="1:30" s="6" customFormat="1" ht="13.5" customHeight="1">
      <c r="A99" s="172"/>
      <c r="B99" s="172"/>
      <c r="AC99" s="172"/>
      <c r="AD99" s="172"/>
    </row>
    <row r="100" spans="1:30" s="6" customFormat="1" ht="13.5" customHeight="1">
      <c r="A100" s="172"/>
      <c r="B100" s="172"/>
      <c r="AC100" s="172"/>
      <c r="AD100" s="172"/>
    </row>
    <row r="101" spans="1:30" s="6" customFormat="1" ht="13.5" customHeight="1">
      <c r="A101" s="172"/>
      <c r="B101" s="172"/>
      <c r="AC101" s="172"/>
      <c r="AD101" s="172"/>
    </row>
    <row r="102" spans="1:30" s="6" customFormat="1" ht="13.5" customHeight="1">
      <c r="A102" s="172"/>
      <c r="B102" s="172"/>
      <c r="AC102" s="172"/>
      <c r="AD102" s="172"/>
    </row>
  </sheetData>
  <mergeCells count="24">
    <mergeCell ref="A3:B4"/>
    <mergeCell ref="AC3:AD4"/>
    <mergeCell ref="A5:A10"/>
    <mergeCell ref="AD5:AD10"/>
    <mergeCell ref="A11:A15"/>
    <mergeCell ref="AD11:AD15"/>
    <mergeCell ref="A16:A19"/>
    <mergeCell ref="AD16:AD19"/>
    <mergeCell ref="A20:A23"/>
    <mergeCell ref="AD20:AD23"/>
    <mergeCell ref="A24:A27"/>
    <mergeCell ref="AD24:AD27"/>
    <mergeCell ref="A28:A30"/>
    <mergeCell ref="AD28:AD30"/>
    <mergeCell ref="A31:A34"/>
    <mergeCell ref="AD31:AD34"/>
    <mergeCell ref="A35:A38"/>
    <mergeCell ref="AD35:AD38"/>
    <mergeCell ref="A39:A41"/>
    <mergeCell ref="AD39:AD41"/>
    <mergeCell ref="A42:A45"/>
    <mergeCell ref="AD42:AD45"/>
    <mergeCell ref="A46:A51"/>
    <mergeCell ref="AD46:AD51"/>
  </mergeCells>
  <phoneticPr fontId="4"/>
  <pageMargins left="0.70866141732283472" right="0.70866141732283472" top="0.47244094488188981" bottom="0.47244094488188981" header="0.31496062992125984" footer="0.31496062992125984"/>
  <pageSetup paperSize="9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(3)①公立小児童数</vt:lpstr>
      <vt:lpstr>(3)②公立小職員数</vt:lpstr>
      <vt:lpstr>(4)①公立中生徒数</vt:lpstr>
      <vt:lpstr>(4)②公立中職員数</vt:lpstr>
      <vt:lpstr>(5)①②公立義務教育学校児童生徒数</vt:lpstr>
      <vt:lpstr>(6)①県立高校生徒数</vt:lpstr>
      <vt:lpstr>(6)②③県立高校生徒数</vt:lpstr>
      <vt:lpstr>(6)④県立高校教職員</vt:lpstr>
      <vt:lpstr>(7)①特　児童生徒数</vt:lpstr>
      <vt:lpstr>(7)②③特　学級数教職員数</vt:lpstr>
      <vt:lpstr>(8)(9)(10)国立学校</vt:lpstr>
      <vt:lpstr>(11)私立学校</vt:lpstr>
      <vt:lpstr>'(4)①公立中生徒数'!Print_Area</vt:lpstr>
      <vt:lpstr>'(5)①②公立義務教育学校児童生徒数'!Print_Area</vt:lpstr>
      <vt:lpstr>'(6)①県立高校生徒数'!Print_Area</vt:lpstr>
      <vt:lpstr>'(6)②③県立高校生徒数'!Print_Area</vt:lpstr>
      <vt:lpstr>'(6)④県立高校教職員'!Print_Area</vt:lpstr>
      <vt:lpstr>'(7)②③特　学級数教職員数'!Print_Area</vt:lpstr>
      <vt:lpstr>'(8)(9)(10)国立学校'!Print_Area</vt:lpstr>
      <vt:lpstr>'(3)①公立小児童数'!Print_Titles</vt:lpstr>
      <vt:lpstr>'(3)②公立小職員数'!Print_Titles</vt:lpstr>
      <vt:lpstr>'(4)①公立中生徒数'!Print_Titles</vt:lpstr>
      <vt:lpstr>'(4)②公立中職員数'!Print_Titles</vt:lpstr>
      <vt:lpstr>'(6)①県立高校生徒数'!Print_Titles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篠原　綾乃（教育総務課）</cp:lastModifiedBy>
  <cp:lastPrinted>2022-03-04T05:29:40Z</cp:lastPrinted>
  <dcterms:created xsi:type="dcterms:W3CDTF">2018-10-02T04:00:48Z</dcterms:created>
  <dcterms:modified xsi:type="dcterms:W3CDTF">2022-03-29T20:30:33Z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