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externalLinks/externalLink1.xml" ContentType="application/vnd.openxmlformats-officedocument.spreadsheetml.externalLink+xml"/>
</Types>
</file>

<file path=_rels/.rels><?xml version="1.0" encoding="UTF-8"?><Relationships xmlns="http://schemas.openxmlformats.org/package/2006/relationships"><Relationship Target="/docProps/custom.xml" Id="R25B03E36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s102\Personal-02\Private\0141347\H31\引継ぎデータ\01　統計\05佐賀県の学校\2021R3\03_冊子（原稿）\04_公表（ホームページ・職員掲示板）\"/>
    </mc:Choice>
  </mc:AlternateContent>
  <bookViews>
    <workbookView xWindow="14385" yWindow="-15" windowWidth="14430" windowHeight="15630" tabRatio="756" firstSheet="2" activeTab="2"/>
  </bookViews>
  <sheets>
    <sheet name="(1)①②市町別児童生徒数【済】" sheetId="1" r:id="rId1"/>
    <sheet name="(1)③市町別児童生徒数【済】" sheetId="2" r:id="rId2"/>
    <sheet name="(1)④⑤市町別職員数" sheetId="3" r:id="rId3"/>
    <sheet name="(1)⑥市町別職員数(2)公立幼稚園" sheetId="4" r:id="rId4"/>
  </sheets>
  <externalReferences>
    <externalReference r:id="rId5"/>
  </externalReferences>
  <definedNames>
    <definedName name="_xlnm._FilterDatabase" localSheetId="2" hidden="1">'(1)④⑤市町別職員数'!$A$6:$AO$6</definedName>
    <definedName name="_MailAutoSig" localSheetId="3">'(1)⑥市町別職員数(2)公立幼稚園'!$B$48</definedName>
    <definedName name="_xlnm.Print_Area" localSheetId="0">'(1)①②市町別児童生徒数【済】'!$C$1:$AL$53</definedName>
    <definedName name="_xlnm.Print_Area" localSheetId="1">'(1)③市町別児童生徒数【済】'!$C$1:$AH$51</definedName>
    <definedName name="_xlnm.Print_Area" localSheetId="2">'(1)④⑤市町別職員数'!$A$1:$AO$53</definedName>
    <definedName name="_xlnm.Print_Area" localSheetId="3">'(1)⑥市町別職員数(2)公立幼稚園'!$A$1:$AO$40</definedName>
    <definedName name="_xlnm.Print_Titles" localSheetId="0">'(1)①②市町別児童生徒数【済】'!$2:$5</definedName>
    <definedName name="_xlnm.Print_Titles" localSheetId="1">'(1)③市町別児童生徒数【済】'!$2:$5</definedName>
    <definedName name="Z_73CD51A2_B374_4E14_A56C_40B7947B7A40_.wvu.Cols" localSheetId="2" hidden="1">'(1)④⑤市町別職員数'!$A:$B</definedName>
    <definedName name="Z_73CD51A2_B374_4E14_A56C_40B7947B7A40_.wvu.Cols" localSheetId="3" hidden="1">'(1)⑥市町別職員数(2)公立幼稚園'!$A:$B</definedName>
    <definedName name="Z_73CD51A2_B374_4E14_A56C_40B7947B7A40_.wvu.PrintArea" localSheetId="0" hidden="1">'(1)①②市町別児童生徒数【済】'!$C$1:$AL$53</definedName>
    <definedName name="Z_73CD51A2_B374_4E14_A56C_40B7947B7A40_.wvu.PrintArea" localSheetId="1" hidden="1">'(1)③市町別児童生徒数【済】'!$C$1:$AX$27</definedName>
    <definedName name="Z_73CD51A2_B374_4E14_A56C_40B7947B7A40_.wvu.PrintArea" localSheetId="2" hidden="1">'(1)④⑤市町別職員数'!$C$1:$AO$53</definedName>
    <definedName name="Z_73CD51A2_B374_4E14_A56C_40B7947B7A40_.wvu.PrintArea" localSheetId="3" hidden="1">'(1)⑥市町別職員数(2)公立幼稚園'!#REF!</definedName>
    <definedName name="Z_73CD51A2_B374_4E14_A56C_40B7947B7A40_.wvu.PrintTitles" localSheetId="0" hidden="1">'(1)①②市町別児童生徒数【済】'!$2:$5</definedName>
    <definedName name="Z_73CD51A2_B374_4E14_A56C_40B7947B7A40_.wvu.PrintTitles" localSheetId="1" hidden="1">'(1)③市町別児童生徒数【済】'!$2:$5</definedName>
    <definedName name="Z_A391C6FC_958D_464B_8B7C_177C0C55DB4A_.wvu.Cols" localSheetId="2" hidden="1">'(1)④⑤市町別職員数'!$A:$B</definedName>
    <definedName name="Z_A391C6FC_958D_464B_8B7C_177C0C55DB4A_.wvu.Cols" localSheetId="3" hidden="1">'(1)⑥市町別職員数(2)公立幼稚園'!$A:$B</definedName>
    <definedName name="Z_A391C6FC_958D_464B_8B7C_177C0C55DB4A_.wvu.PrintArea" localSheetId="0" hidden="1">'(1)①②市町別児童生徒数【済】'!$C$1:$AL$53</definedName>
    <definedName name="Z_A391C6FC_958D_464B_8B7C_177C0C55DB4A_.wvu.PrintArea" localSheetId="1" hidden="1">'(1)③市町別児童生徒数【済】'!$C$1:$AX$27</definedName>
    <definedName name="Z_A391C6FC_958D_464B_8B7C_177C0C55DB4A_.wvu.PrintArea" localSheetId="2" hidden="1">'(1)④⑤市町別職員数'!$C$1:$AO$53</definedName>
    <definedName name="Z_A391C6FC_958D_464B_8B7C_177C0C55DB4A_.wvu.PrintArea" localSheetId="3" hidden="1">'(1)⑥市町別職員数(2)公立幼稚園'!#REF!</definedName>
    <definedName name="Z_A391C6FC_958D_464B_8B7C_177C0C55DB4A_.wvu.PrintTitles" localSheetId="0" hidden="1">'(1)①②市町別児童生徒数【済】'!$2:$5</definedName>
    <definedName name="Z_A391C6FC_958D_464B_8B7C_177C0C55DB4A_.wvu.PrintTitles" localSheetId="1" hidden="1">'(1)③市町別児童生徒数【済】'!$2:$5</definedName>
    <definedName name="全範囲">'[1]〈小中）教職員課データ'!$E$3:$DG$288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26" i="4" l="1"/>
  <c r="AJ38" i="3"/>
  <c r="AJ35" i="3"/>
  <c r="AJ34" i="3"/>
  <c r="AF38" i="3"/>
  <c r="AF35" i="3"/>
  <c r="AF34" i="3"/>
  <c r="AF33" i="3"/>
  <c r="AE38" i="3"/>
  <c r="AE35" i="3"/>
  <c r="AE34" i="3"/>
  <c r="AE33" i="3"/>
  <c r="AD38" i="3"/>
  <c r="AD35" i="3"/>
  <c r="AD34" i="3"/>
  <c r="AD33" i="3"/>
  <c r="AC38" i="3"/>
  <c r="AC35" i="3"/>
  <c r="AC34" i="3"/>
  <c r="AC33" i="3"/>
  <c r="AB38" i="3"/>
  <c r="AB35" i="3"/>
  <c r="AB34" i="3"/>
  <c r="AB33" i="3"/>
  <c r="AA38" i="3"/>
  <c r="AA35" i="3"/>
  <c r="AA34" i="3"/>
  <c r="AA33" i="3"/>
  <c r="P38" i="3"/>
  <c r="P35" i="3"/>
  <c r="P34" i="3"/>
  <c r="P33" i="3"/>
  <c r="N38" i="3"/>
  <c r="N35" i="3"/>
  <c r="N34" i="3"/>
  <c r="N33" i="3"/>
  <c r="L35" i="3"/>
  <c r="K38" i="3"/>
  <c r="K35" i="3"/>
  <c r="K34" i="3"/>
  <c r="K33" i="3"/>
  <c r="I38" i="3"/>
  <c r="I35" i="3"/>
  <c r="I34" i="3"/>
  <c r="I33" i="3"/>
  <c r="F38" i="3"/>
  <c r="E35" i="3"/>
  <c r="E34" i="3"/>
  <c r="D38" i="3"/>
  <c r="E33" i="3"/>
  <c r="AJ26" i="3"/>
  <c r="U38" i="1"/>
  <c r="T38" i="1"/>
  <c r="R38" i="1"/>
  <c r="Q38" i="1"/>
  <c r="O38" i="1"/>
  <c r="N38" i="1"/>
  <c r="I38" i="1"/>
  <c r="H38" i="1"/>
  <c r="G38" i="1"/>
  <c r="U35" i="1"/>
  <c r="T35" i="1"/>
  <c r="R35" i="1"/>
  <c r="Q35" i="1"/>
  <c r="O35" i="1"/>
  <c r="N35" i="1"/>
  <c r="I35" i="1"/>
  <c r="H35" i="1"/>
  <c r="G35" i="1"/>
  <c r="U34" i="1"/>
  <c r="T34" i="1"/>
  <c r="R34" i="1"/>
  <c r="Q34" i="1"/>
  <c r="O34" i="1"/>
  <c r="N34" i="1"/>
  <c r="I34" i="1"/>
  <c r="H34" i="1"/>
  <c r="G34" i="1"/>
  <c r="U33" i="1"/>
  <c r="T33" i="1"/>
  <c r="R33" i="1"/>
  <c r="Q33" i="1"/>
  <c r="O33" i="1"/>
  <c r="N33" i="1"/>
  <c r="I33" i="1"/>
  <c r="H33" i="1"/>
  <c r="G33" i="1"/>
  <c r="AJ53" i="3" l="1"/>
  <c r="AI38" i="4"/>
  <c r="AD38" i="4"/>
  <c r="AC38" i="4"/>
  <c r="AA38" i="4"/>
  <c r="Z38" i="4"/>
  <c r="X38" i="4"/>
  <c r="W38" i="4"/>
  <c r="U38" i="4"/>
  <c r="T38" i="4"/>
  <c r="S38" i="4"/>
  <c r="Q38" i="4"/>
  <c r="P38" i="4"/>
  <c r="O38" i="4"/>
  <c r="N38" i="4"/>
  <c r="M38" i="4"/>
  <c r="L38" i="4"/>
  <c r="K38" i="4"/>
  <c r="J38" i="4"/>
  <c r="I38" i="4"/>
  <c r="H38" i="4"/>
  <c r="G38" i="4"/>
  <c r="AG37" i="4"/>
  <c r="AF37" i="4"/>
  <c r="AE37" i="4"/>
  <c r="AB37" i="4"/>
  <c r="Y37" i="4"/>
  <c r="V37" i="4"/>
  <c r="R37" i="4"/>
  <c r="AG36" i="4"/>
  <c r="AF36" i="4"/>
  <c r="AH36" i="4" s="1"/>
  <c r="AE36" i="4"/>
  <c r="AB36" i="4"/>
  <c r="Y36" i="4"/>
  <c r="V36" i="4"/>
  <c r="R36" i="4"/>
  <c r="AG35" i="4"/>
  <c r="AF35" i="4"/>
  <c r="AE35" i="4"/>
  <c r="AB35" i="4"/>
  <c r="Y35" i="4"/>
  <c r="V35" i="4"/>
  <c r="R35" i="4"/>
  <c r="AG34" i="4"/>
  <c r="AF34" i="4"/>
  <c r="AE34" i="4"/>
  <c r="AB34" i="4"/>
  <c r="Y34" i="4"/>
  <c r="V34" i="4"/>
  <c r="R34" i="4"/>
  <c r="AG33" i="4"/>
  <c r="AF33" i="4"/>
  <c r="AF38" i="4" s="1"/>
  <c r="AE33" i="4"/>
  <c r="AB33" i="4"/>
  <c r="Y33" i="4"/>
  <c r="V33" i="4"/>
  <c r="V38" i="4" s="1"/>
  <c r="R33" i="4"/>
  <c r="AH37" i="4" l="1"/>
  <c r="R38" i="4"/>
  <c r="Y38" i="4"/>
  <c r="AG38" i="4"/>
  <c r="AB38" i="4"/>
  <c r="AH35" i="4"/>
  <c r="AE38" i="4"/>
  <c r="AH34" i="4"/>
  <c r="AH33" i="4"/>
  <c r="AH38" i="4" l="1"/>
  <c r="Z49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Z25" i="3"/>
  <c r="Z24" i="3"/>
  <c r="Z23" i="3"/>
  <c r="Z22" i="3"/>
  <c r="Z21" i="3"/>
  <c r="Z20" i="3"/>
  <c r="Z19" i="3"/>
  <c r="Z18" i="3"/>
  <c r="Z17" i="3"/>
  <c r="Z16" i="3"/>
  <c r="Z15" i="3"/>
  <c r="Z14" i="3"/>
  <c r="Z13" i="3"/>
  <c r="Z12" i="3"/>
  <c r="Z11" i="3"/>
  <c r="Z10" i="3"/>
  <c r="Z9" i="3"/>
  <c r="Z8" i="3"/>
  <c r="Z7" i="3"/>
  <c r="Z6" i="3"/>
  <c r="O6" i="3"/>
  <c r="P26" i="4" l="1"/>
  <c r="AG26" i="3" l="1"/>
  <c r="AA26" i="3"/>
  <c r="AB26" i="3"/>
  <c r="AC26" i="3"/>
  <c r="AD26" i="3"/>
  <c r="AE26" i="3"/>
  <c r="AF26" i="3"/>
  <c r="AH26" i="3"/>
  <c r="AI26" i="3"/>
  <c r="AK26" i="3"/>
  <c r="AL26" i="3"/>
  <c r="AM26" i="3"/>
  <c r="AN26" i="3"/>
  <c r="P26" i="3"/>
  <c r="Q26" i="3"/>
  <c r="R26" i="3"/>
  <c r="S26" i="3"/>
  <c r="T26" i="3"/>
  <c r="U26" i="3"/>
  <c r="V26" i="3"/>
  <c r="W26" i="3"/>
  <c r="X26" i="3"/>
  <c r="Y26" i="3"/>
  <c r="Z47" i="3" l="1"/>
  <c r="O47" i="3"/>
  <c r="O49" i="3"/>
  <c r="Y44" i="1"/>
  <c r="F39" i="1"/>
  <c r="Z25" i="4" l="1"/>
  <c r="Z24" i="4"/>
  <c r="Z23" i="4"/>
  <c r="Z22" i="4"/>
  <c r="Z20" i="4"/>
  <c r="Z19" i="4"/>
  <c r="Z18" i="4"/>
  <c r="Z17" i="4"/>
  <c r="Z16" i="4"/>
  <c r="Z15" i="4"/>
  <c r="Z14" i="4"/>
  <c r="Z13" i="4"/>
  <c r="Z12" i="4"/>
  <c r="Z11" i="4"/>
  <c r="Z10" i="4"/>
  <c r="Z9" i="4"/>
  <c r="Z8" i="4"/>
  <c r="Z7" i="4"/>
  <c r="Z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Z52" i="3"/>
  <c r="Z51" i="3"/>
  <c r="Z50" i="3"/>
  <c r="Z48" i="3"/>
  <c r="Z46" i="3"/>
  <c r="Z45" i="3"/>
  <c r="Z44" i="3"/>
  <c r="Z43" i="3"/>
  <c r="Z42" i="3"/>
  <c r="Z41" i="3"/>
  <c r="Z40" i="3"/>
  <c r="Z39" i="3"/>
  <c r="Z38" i="3"/>
  <c r="Z37" i="3"/>
  <c r="Z36" i="3"/>
  <c r="Z35" i="3"/>
  <c r="Z34" i="3"/>
  <c r="Z33" i="3"/>
  <c r="O52" i="3"/>
  <c r="O51" i="3"/>
  <c r="O50" i="3"/>
  <c r="O48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Z26" i="3" l="1"/>
  <c r="O26" i="4"/>
  <c r="AF50" i="2"/>
  <c r="AE50" i="2"/>
  <c r="AG50" i="2" s="1"/>
  <c r="AF49" i="2"/>
  <c r="AE49" i="2"/>
  <c r="AF48" i="2"/>
  <c r="AE48" i="2"/>
  <c r="AG48" i="2" s="1"/>
  <c r="AF47" i="2"/>
  <c r="AE47" i="2"/>
  <c r="AF46" i="2"/>
  <c r="AE46" i="2"/>
  <c r="AG46" i="2" s="1"/>
  <c r="AF45" i="2"/>
  <c r="AE45" i="2"/>
  <c r="AF44" i="2"/>
  <c r="AE44" i="2"/>
  <c r="AG44" i="2" s="1"/>
  <c r="AF43" i="2"/>
  <c r="AE43" i="2"/>
  <c r="AF42" i="2"/>
  <c r="AE42" i="2"/>
  <c r="AG42" i="2" s="1"/>
  <c r="AF41" i="2"/>
  <c r="AE41" i="2"/>
  <c r="AF40" i="2"/>
  <c r="AE40" i="2"/>
  <c r="AG40" i="2" s="1"/>
  <c r="AF39" i="2"/>
  <c r="AE39" i="2"/>
  <c r="AF38" i="2"/>
  <c r="AE38" i="2"/>
  <c r="AF37" i="2"/>
  <c r="AE37" i="2"/>
  <c r="AF36" i="2"/>
  <c r="AE36" i="2"/>
  <c r="AF35" i="2"/>
  <c r="AE35" i="2"/>
  <c r="AF34" i="2"/>
  <c r="AE34" i="2"/>
  <c r="AF33" i="2"/>
  <c r="AE33" i="2"/>
  <c r="AF32" i="2"/>
  <c r="AE32" i="2"/>
  <c r="AF31" i="2"/>
  <c r="AE31" i="2"/>
  <c r="AD50" i="2"/>
  <c r="AD49" i="2"/>
  <c r="AD48" i="2"/>
  <c r="AD47" i="2"/>
  <c r="AD46" i="2"/>
  <c r="AD45" i="2"/>
  <c r="AD44" i="2"/>
  <c r="AD43" i="2"/>
  <c r="AD42" i="2"/>
  <c r="AD41" i="2"/>
  <c r="AD40" i="2"/>
  <c r="AD39" i="2"/>
  <c r="AD38" i="2"/>
  <c r="AD37" i="2"/>
  <c r="AD36" i="2"/>
  <c r="AD35" i="2"/>
  <c r="AD34" i="2"/>
  <c r="AD33" i="2"/>
  <c r="AD32" i="2"/>
  <c r="AD31" i="2"/>
  <c r="AA50" i="2"/>
  <c r="AA49" i="2"/>
  <c r="AA48" i="2"/>
  <c r="AA47" i="2"/>
  <c r="AA46" i="2"/>
  <c r="AA45" i="2"/>
  <c r="AA44" i="2"/>
  <c r="AA43" i="2"/>
  <c r="AA42" i="2"/>
  <c r="AA41" i="2"/>
  <c r="AA40" i="2"/>
  <c r="AA39" i="2"/>
  <c r="AA38" i="2"/>
  <c r="AA37" i="2"/>
  <c r="AA36" i="2"/>
  <c r="AA35" i="2"/>
  <c r="AA34" i="2"/>
  <c r="AA33" i="2"/>
  <c r="AA32" i="2"/>
  <c r="AA3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U50" i="2"/>
  <c r="U49" i="2"/>
  <c r="U48" i="2"/>
  <c r="U47" i="2"/>
  <c r="U46" i="2"/>
  <c r="U45" i="2"/>
  <c r="U44" i="2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AC51" i="2"/>
  <c r="AB51" i="2"/>
  <c r="Z51" i="2"/>
  <c r="Y51" i="2"/>
  <c r="W51" i="2"/>
  <c r="V51" i="2"/>
  <c r="T51" i="2"/>
  <c r="S51" i="2"/>
  <c r="Q51" i="2"/>
  <c r="P51" i="2"/>
  <c r="N51" i="2"/>
  <c r="M51" i="2"/>
  <c r="K51" i="2"/>
  <c r="J51" i="2"/>
  <c r="H51" i="2"/>
  <c r="G51" i="2"/>
  <c r="E51" i="2"/>
  <c r="D51" i="2"/>
  <c r="P25" i="2"/>
  <c r="S25" i="2" s="1"/>
  <c r="P24" i="2"/>
  <c r="S24" i="2" s="1"/>
  <c r="P23" i="2"/>
  <c r="S23" i="2" s="1"/>
  <c r="P22" i="2"/>
  <c r="S22" i="2" s="1"/>
  <c r="P21" i="2"/>
  <c r="S21" i="2" s="1"/>
  <c r="P20" i="2"/>
  <c r="S20" i="2" s="1"/>
  <c r="P19" i="2"/>
  <c r="S19" i="2" s="1"/>
  <c r="P18" i="2"/>
  <c r="S18" i="2" s="1"/>
  <c r="P17" i="2"/>
  <c r="S17" i="2" s="1"/>
  <c r="P16" i="2"/>
  <c r="S16" i="2" s="1"/>
  <c r="P15" i="2"/>
  <c r="S15" i="2" s="1"/>
  <c r="P14" i="2"/>
  <c r="S14" i="2" s="1"/>
  <c r="P13" i="2"/>
  <c r="S13" i="2" s="1"/>
  <c r="P12" i="2"/>
  <c r="S12" i="2" s="1"/>
  <c r="P11" i="2"/>
  <c r="S11" i="2" s="1"/>
  <c r="P10" i="2"/>
  <c r="S10" i="2" s="1"/>
  <c r="P9" i="2"/>
  <c r="S9" i="2" s="1"/>
  <c r="P8" i="2"/>
  <c r="S8" i="2" s="1"/>
  <c r="P7" i="2"/>
  <c r="S7" i="2" s="1"/>
  <c r="P6" i="2"/>
  <c r="S6" i="2" s="1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R26" i="2"/>
  <c r="Q26" i="2"/>
  <c r="O26" i="2"/>
  <c r="N26" i="2"/>
  <c r="M26" i="2"/>
  <c r="L26" i="2"/>
  <c r="K26" i="2"/>
  <c r="J26" i="2"/>
  <c r="I26" i="2"/>
  <c r="H26" i="2"/>
  <c r="G26" i="2"/>
  <c r="E26" i="2"/>
  <c r="D26" i="2"/>
  <c r="Y52" i="1"/>
  <c r="W52" i="1"/>
  <c r="Y51" i="1"/>
  <c r="W51" i="1"/>
  <c r="Y50" i="1"/>
  <c r="W50" i="1"/>
  <c r="Y49" i="1"/>
  <c r="W49" i="1"/>
  <c r="Y48" i="1"/>
  <c r="W48" i="1"/>
  <c r="Y47" i="1"/>
  <c r="W47" i="1"/>
  <c r="Y46" i="1"/>
  <c r="W46" i="1"/>
  <c r="Y45" i="1"/>
  <c r="W45" i="1"/>
  <c r="W44" i="1"/>
  <c r="AA44" i="1" s="1"/>
  <c r="Y43" i="1"/>
  <c r="W43" i="1"/>
  <c r="Y42" i="1"/>
  <c r="W42" i="1"/>
  <c r="Y41" i="1"/>
  <c r="W41" i="1"/>
  <c r="Y40" i="1"/>
  <c r="W40" i="1"/>
  <c r="Y39" i="1"/>
  <c r="W39" i="1"/>
  <c r="Y38" i="1"/>
  <c r="W38" i="1"/>
  <c r="Y37" i="1"/>
  <c r="W37" i="1"/>
  <c r="Y36" i="1"/>
  <c r="W36" i="1"/>
  <c r="Y35" i="1"/>
  <c r="W35" i="1"/>
  <c r="Y34" i="1"/>
  <c r="W34" i="1"/>
  <c r="Y33" i="1"/>
  <c r="W3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J52" i="1"/>
  <c r="M52" i="1" s="1"/>
  <c r="J51" i="1"/>
  <c r="M51" i="1" s="1"/>
  <c r="J50" i="1"/>
  <c r="M50" i="1" s="1"/>
  <c r="J49" i="1"/>
  <c r="M49" i="1" s="1"/>
  <c r="J48" i="1"/>
  <c r="M48" i="1" s="1"/>
  <c r="J47" i="1"/>
  <c r="M47" i="1" s="1"/>
  <c r="J46" i="1"/>
  <c r="M46" i="1" s="1"/>
  <c r="J45" i="1"/>
  <c r="M45" i="1" s="1"/>
  <c r="J44" i="1"/>
  <c r="M44" i="1" s="1"/>
  <c r="J43" i="1"/>
  <c r="M43" i="1" s="1"/>
  <c r="J42" i="1"/>
  <c r="M42" i="1" s="1"/>
  <c r="J41" i="1"/>
  <c r="M41" i="1" s="1"/>
  <c r="J40" i="1"/>
  <c r="M40" i="1" s="1"/>
  <c r="J39" i="1"/>
  <c r="M39" i="1" s="1"/>
  <c r="J38" i="1"/>
  <c r="M38" i="1" s="1"/>
  <c r="J37" i="1"/>
  <c r="M37" i="1" s="1"/>
  <c r="J36" i="1"/>
  <c r="M36" i="1" s="1"/>
  <c r="J35" i="1"/>
  <c r="M35" i="1" s="1"/>
  <c r="J34" i="1"/>
  <c r="M34" i="1" s="1"/>
  <c r="J3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8" i="1"/>
  <c r="F37" i="1"/>
  <c r="F36" i="1"/>
  <c r="F35" i="1"/>
  <c r="F34" i="1"/>
  <c r="F33" i="1"/>
  <c r="U53" i="1"/>
  <c r="T53" i="1"/>
  <c r="R53" i="1"/>
  <c r="Q53" i="1"/>
  <c r="O53" i="1"/>
  <c r="N53" i="1"/>
  <c r="L53" i="1"/>
  <c r="K53" i="1"/>
  <c r="I53" i="1"/>
  <c r="H53" i="1"/>
  <c r="G53" i="1"/>
  <c r="E53" i="1"/>
  <c r="D53" i="1"/>
  <c r="AJ25" i="1"/>
  <c r="AI25" i="1"/>
  <c r="AJ24" i="1"/>
  <c r="AI24" i="1"/>
  <c r="AJ23" i="1"/>
  <c r="AI23" i="1"/>
  <c r="AJ22" i="1"/>
  <c r="AI22" i="1"/>
  <c r="AJ21" i="1"/>
  <c r="AI21" i="1"/>
  <c r="AJ20" i="1"/>
  <c r="AI20" i="1"/>
  <c r="AJ19" i="1"/>
  <c r="AI19" i="1"/>
  <c r="AJ18" i="1"/>
  <c r="AI18" i="1"/>
  <c r="AJ17" i="1"/>
  <c r="AI17" i="1"/>
  <c r="AJ16" i="1"/>
  <c r="AI16" i="1"/>
  <c r="AJ15" i="1"/>
  <c r="AI15" i="1"/>
  <c r="AJ14" i="1"/>
  <c r="AI14" i="1"/>
  <c r="AJ13" i="1"/>
  <c r="AI13" i="1"/>
  <c r="AJ12" i="1"/>
  <c r="AI12" i="1"/>
  <c r="AJ11" i="1"/>
  <c r="AI11" i="1"/>
  <c r="AJ10" i="1"/>
  <c r="AI10" i="1"/>
  <c r="AJ9" i="1"/>
  <c r="AI9" i="1"/>
  <c r="AJ8" i="1"/>
  <c r="AI8" i="1"/>
  <c r="AJ7" i="1"/>
  <c r="AI7" i="1"/>
  <c r="AJ6" i="1"/>
  <c r="AI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AE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M25" i="1"/>
  <c r="P25" i="1" s="1"/>
  <c r="M24" i="1"/>
  <c r="P24" i="1" s="1"/>
  <c r="M23" i="1"/>
  <c r="P23" i="1" s="1"/>
  <c r="M22" i="1"/>
  <c r="P22" i="1" s="1"/>
  <c r="M21" i="1"/>
  <c r="P21" i="1" s="1"/>
  <c r="M20" i="1"/>
  <c r="P20" i="1" s="1"/>
  <c r="M19" i="1"/>
  <c r="P19" i="1" s="1"/>
  <c r="M18" i="1"/>
  <c r="P18" i="1" s="1"/>
  <c r="M17" i="1"/>
  <c r="P17" i="1" s="1"/>
  <c r="M16" i="1"/>
  <c r="P16" i="1" s="1"/>
  <c r="M15" i="1"/>
  <c r="P15" i="1" s="1"/>
  <c r="M14" i="1"/>
  <c r="P14" i="1" s="1"/>
  <c r="M13" i="1"/>
  <c r="P13" i="1" s="1"/>
  <c r="M12" i="1"/>
  <c r="P12" i="1" s="1"/>
  <c r="M11" i="1"/>
  <c r="P11" i="1" s="1"/>
  <c r="M10" i="1"/>
  <c r="P10" i="1" s="1"/>
  <c r="M9" i="1"/>
  <c r="P9" i="1" s="1"/>
  <c r="M8" i="1"/>
  <c r="P8" i="1" s="1"/>
  <c r="M7" i="1"/>
  <c r="P7" i="1" s="1"/>
  <c r="M6" i="1"/>
  <c r="P6" i="1" s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J26" i="1"/>
  <c r="I26" i="1"/>
  <c r="H26" i="1"/>
  <c r="G26" i="1"/>
  <c r="E26" i="1"/>
  <c r="D26" i="1"/>
  <c r="AA34" i="1" l="1"/>
  <c r="AA38" i="1"/>
  <c r="AG35" i="2"/>
  <c r="AG34" i="2"/>
  <c r="S26" i="2"/>
  <c r="P26" i="2"/>
  <c r="AG39" i="2"/>
  <c r="AG43" i="2"/>
  <c r="AG47" i="2"/>
  <c r="AG49" i="2"/>
  <c r="AG41" i="2"/>
  <c r="AG45" i="2"/>
  <c r="AG38" i="2"/>
  <c r="AG37" i="2"/>
  <c r="AG36" i="2"/>
  <c r="AG33" i="2"/>
  <c r="F51" i="2"/>
  <c r="I51" i="2"/>
  <c r="L51" i="2"/>
  <c r="O51" i="2"/>
  <c r="U51" i="2"/>
  <c r="X51" i="2"/>
  <c r="AG32" i="2"/>
  <c r="AA51" i="2"/>
  <c r="AE51" i="2"/>
  <c r="AF51" i="2"/>
  <c r="AD51" i="2"/>
  <c r="R51" i="2"/>
  <c r="AG31" i="2"/>
  <c r="AA52" i="1"/>
  <c r="AA51" i="1"/>
  <c r="AA50" i="1"/>
  <c r="AA48" i="1"/>
  <c r="AA49" i="1"/>
  <c r="AA47" i="1"/>
  <c r="AA46" i="1"/>
  <c r="AA45" i="1"/>
  <c r="AA43" i="1"/>
  <c r="AA42" i="1"/>
  <c r="AA41" i="1"/>
  <c r="AA40" i="1"/>
  <c r="AA39" i="1"/>
  <c r="AA37" i="1"/>
  <c r="Y53" i="1"/>
  <c r="AA36" i="1"/>
  <c r="AA33" i="1"/>
  <c r="AA35" i="1"/>
  <c r="P53" i="1"/>
  <c r="V53" i="1"/>
  <c r="F53" i="1"/>
  <c r="J53" i="1"/>
  <c r="M33" i="1"/>
  <c r="M53" i="1" s="1"/>
  <c r="S53" i="1"/>
  <c r="AK25" i="1"/>
  <c r="AK24" i="1"/>
  <c r="AK23" i="1"/>
  <c r="AK21" i="1"/>
  <c r="AK19" i="1"/>
  <c r="AK18" i="1"/>
  <c r="AK17" i="1"/>
  <c r="AK16" i="1"/>
  <c r="AK15" i="1"/>
  <c r="AK22" i="1"/>
  <c r="AK20" i="1"/>
  <c r="AK14" i="1"/>
  <c r="AK13" i="1"/>
  <c r="AK12" i="1"/>
  <c r="AH26" i="1"/>
  <c r="AK11" i="1"/>
  <c r="AK10" i="1"/>
  <c r="AK9" i="1"/>
  <c r="AK8" i="1"/>
  <c r="AE26" i="1"/>
  <c r="AB26" i="1"/>
  <c r="Y26" i="1"/>
  <c r="V26" i="1"/>
  <c r="AK7" i="1"/>
  <c r="S26" i="1"/>
  <c r="AJ26" i="1"/>
  <c r="AK6" i="1"/>
  <c r="F26" i="1"/>
  <c r="F26" i="2"/>
  <c r="W53" i="1"/>
  <c r="AI26" i="1"/>
  <c r="P26" i="1"/>
  <c r="M26" i="1"/>
  <c r="AG51" i="2" l="1"/>
  <c r="AA53" i="1"/>
  <c r="AK26" i="1"/>
  <c r="AL26" i="4" l="1"/>
  <c r="AK26" i="4"/>
  <c r="AH26" i="4"/>
  <c r="AG26" i="4"/>
  <c r="AD26" i="4"/>
  <c r="AC26" i="4"/>
  <c r="Z26" i="4"/>
  <c r="Y26" i="4"/>
  <c r="V26" i="4"/>
  <c r="U26" i="4"/>
  <c r="R26" i="4"/>
  <c r="Q26" i="4"/>
  <c r="N26" i="4"/>
  <c r="M26" i="4"/>
  <c r="J26" i="4"/>
  <c r="I26" i="4"/>
  <c r="F26" i="4"/>
  <c r="E26" i="4"/>
  <c r="AN53" i="3"/>
  <c r="AI53" i="3"/>
  <c r="AF53" i="3"/>
  <c r="AB53" i="3"/>
  <c r="X53" i="3"/>
  <c r="T53" i="3"/>
  <c r="P53" i="3"/>
  <c r="L53" i="3"/>
  <c r="H53" i="3"/>
  <c r="D53" i="3"/>
  <c r="M26" i="3"/>
  <c r="I26" i="3"/>
  <c r="E26" i="3"/>
  <c r="E53" i="3" l="1"/>
  <c r="I53" i="3"/>
  <c r="M53" i="3"/>
  <c r="Q53" i="3"/>
  <c r="U53" i="3"/>
  <c r="Y53" i="3"/>
  <c r="AC53" i="3"/>
  <c r="AG53" i="3"/>
  <c r="AK53" i="3"/>
  <c r="F53" i="3"/>
  <c r="J53" i="3"/>
  <c r="N53" i="3"/>
  <c r="R53" i="3"/>
  <c r="V53" i="3"/>
  <c r="Z53" i="3"/>
  <c r="AD53" i="3"/>
  <c r="AH53" i="3"/>
  <c r="AL53" i="3"/>
  <c r="G26" i="3"/>
  <c r="K26" i="3"/>
  <c r="O26" i="3"/>
  <c r="F26" i="3"/>
  <c r="J26" i="3"/>
  <c r="N26" i="3"/>
  <c r="G26" i="4"/>
  <c r="K26" i="4"/>
  <c r="S26" i="4"/>
  <c r="W26" i="4"/>
  <c r="AA26" i="4"/>
  <c r="AE26" i="4"/>
  <c r="AM26" i="4"/>
  <c r="G53" i="3"/>
  <c r="K53" i="3"/>
  <c r="O53" i="3"/>
  <c r="S53" i="3"/>
  <c r="W53" i="3"/>
  <c r="AA53" i="3"/>
  <c r="AE53" i="3"/>
  <c r="AM53" i="3"/>
  <c r="D26" i="4"/>
  <c r="H26" i="4"/>
  <c r="L26" i="4"/>
  <c r="T26" i="4"/>
  <c r="X26" i="4"/>
  <c r="AB26" i="4"/>
  <c r="AF26" i="4"/>
  <c r="AI26" i="4"/>
  <c r="AN26" i="4"/>
  <c r="D26" i="3"/>
  <c r="H26" i="3"/>
  <c r="L26" i="3"/>
</calcChain>
</file>

<file path=xl/sharedStrings.xml><?xml version="1.0" encoding="utf-8"?>
<sst xmlns="http://schemas.openxmlformats.org/spreadsheetml/2006/main" count="733" uniqueCount="277">
  <si>
    <t>①　市町別の学年別学級数及び学年別男女別児童数（公立小学校）</t>
    <rPh sb="2" eb="4">
      <t>シチョウ</t>
    </rPh>
    <rPh sb="4" eb="5">
      <t>ベツ</t>
    </rPh>
    <rPh sb="6" eb="9">
      <t>ガクネンベツ</t>
    </rPh>
    <rPh sb="9" eb="12">
      <t>ガッキュウスウ</t>
    </rPh>
    <rPh sb="12" eb="13">
      <t>オヨ</t>
    </rPh>
    <rPh sb="14" eb="16">
      <t>ガクネン</t>
    </rPh>
    <rPh sb="16" eb="17">
      <t>ベツ</t>
    </rPh>
    <rPh sb="17" eb="20">
      <t>ダンジョベツ</t>
    </rPh>
    <rPh sb="20" eb="23">
      <t>ジドウスウ</t>
    </rPh>
    <phoneticPr fontId="4"/>
  </si>
  <si>
    <t>市町名</t>
    <phoneticPr fontId="4"/>
  </si>
  <si>
    <t>学        級        数　　（学級）</t>
    <rPh sb="0" eb="1">
      <t>ガク</t>
    </rPh>
    <rPh sb="9" eb="10">
      <t>キュウ</t>
    </rPh>
    <rPh sb="18" eb="19">
      <t>スウ</t>
    </rPh>
    <rPh sb="22" eb="24">
      <t>ガッキュウ</t>
    </rPh>
    <phoneticPr fontId="4"/>
  </si>
  <si>
    <t>学　　　　年　　　　別　　　　児　　　　童　　　　数　　　　（人）</t>
    <rPh sb="31" eb="32">
      <t>ニン</t>
    </rPh>
    <phoneticPr fontId="4"/>
  </si>
  <si>
    <t>市町名</t>
    <phoneticPr fontId="4"/>
  </si>
  <si>
    <t>本校</t>
    <rPh sb="0" eb="2">
      <t>ホンコウ</t>
    </rPh>
    <phoneticPr fontId="4"/>
  </si>
  <si>
    <t>分校</t>
    <rPh sb="0" eb="2">
      <t>ブンコウ</t>
    </rPh>
    <phoneticPr fontId="4"/>
  </si>
  <si>
    <t>合計</t>
    <rPh sb="0" eb="1">
      <t>ゴウ</t>
    </rPh>
    <rPh sb="1" eb="2">
      <t>ケイ</t>
    </rPh>
    <phoneticPr fontId="4"/>
  </si>
  <si>
    <t>単式学級</t>
    <rPh sb="0" eb="2">
      <t>タンシキ</t>
    </rPh>
    <rPh sb="2" eb="4">
      <t>ガッキュウ</t>
    </rPh>
    <phoneticPr fontId="4"/>
  </si>
  <si>
    <t>複式学級</t>
    <rPh sb="2" eb="4">
      <t>ガッキュウ</t>
    </rPh>
    <phoneticPr fontId="4"/>
  </si>
  <si>
    <t>特別支援学級</t>
    <rPh sb="0" eb="2">
      <t>トクベツ</t>
    </rPh>
    <rPh sb="2" eb="4">
      <t>シエン</t>
    </rPh>
    <phoneticPr fontId="4"/>
  </si>
  <si>
    <t>合計</t>
  </si>
  <si>
    <t>１年</t>
    <rPh sb="1" eb="2">
      <t>ネン</t>
    </rPh>
    <phoneticPr fontId="4"/>
  </si>
  <si>
    <t>２年</t>
    <rPh sb="1" eb="2">
      <t>ネン</t>
    </rPh>
    <phoneticPr fontId="4"/>
  </si>
  <si>
    <t>３年</t>
    <rPh sb="1" eb="2">
      <t>ネン</t>
    </rPh>
    <phoneticPr fontId="4"/>
  </si>
  <si>
    <t>４年</t>
    <rPh sb="1" eb="2">
      <t>ネン</t>
    </rPh>
    <phoneticPr fontId="4"/>
  </si>
  <si>
    <t>５年</t>
    <rPh sb="1" eb="2">
      <t>ネン</t>
    </rPh>
    <phoneticPr fontId="4"/>
  </si>
  <si>
    <t>６年</t>
    <rPh sb="1" eb="2">
      <t>ネン</t>
    </rPh>
    <phoneticPr fontId="4"/>
  </si>
  <si>
    <t>合計</t>
    <rPh sb="0" eb="2">
      <t>ゴウケイ</t>
    </rPh>
    <phoneticPr fontId="4"/>
  </si>
  <si>
    <t>1年</t>
    <phoneticPr fontId="4"/>
  </si>
  <si>
    <t>2年</t>
  </si>
  <si>
    <t>3年</t>
  </si>
  <si>
    <t>4年</t>
  </si>
  <si>
    <t>5年</t>
  </si>
  <si>
    <t>6年</t>
  </si>
  <si>
    <t>男</t>
  </si>
  <si>
    <t>女</t>
  </si>
  <si>
    <t>計</t>
  </si>
  <si>
    <t>佐賀市</t>
    <rPh sb="0" eb="3">
      <t>サガシ</t>
    </rPh>
    <phoneticPr fontId="4"/>
  </si>
  <si>
    <t>唐津市</t>
    <rPh sb="0" eb="3">
      <t>カラツシ</t>
    </rPh>
    <phoneticPr fontId="4"/>
  </si>
  <si>
    <t>鳥栖市</t>
    <rPh sb="0" eb="3">
      <t>トスシ</t>
    </rPh>
    <phoneticPr fontId="4"/>
  </si>
  <si>
    <t>多久市</t>
  </si>
  <si>
    <t>伊万里市</t>
  </si>
  <si>
    <t>武雄市</t>
    <rPh sb="0" eb="3">
      <t>タケオシ</t>
    </rPh>
    <phoneticPr fontId="4"/>
  </si>
  <si>
    <t>鹿島市</t>
  </si>
  <si>
    <t>小城市</t>
  </si>
  <si>
    <t>嬉野市</t>
  </si>
  <si>
    <t>神埼市</t>
  </si>
  <si>
    <t>吉野ヶ里町</t>
    <rPh sb="4" eb="5">
      <t>チョウ</t>
    </rPh>
    <phoneticPr fontId="4"/>
  </si>
  <si>
    <t>基山町</t>
    <rPh sb="2" eb="3">
      <t>チョウ</t>
    </rPh>
    <phoneticPr fontId="4"/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</si>
  <si>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</si>
  <si>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</si>
  <si>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</si>
  <si>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</si>
  <si>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</si>
  <si>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</si>
  <si>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</si>
  <si>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</si>
  <si>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学     級     数　（学級）</t>
    <rPh sb="15" eb="17">
      <t>ガッキュウ</t>
    </rPh>
    <phoneticPr fontId="4"/>
  </si>
  <si>
    <t>学　　　年　　　別　　　生　　　徒　　　数　　　（人）</t>
    <rPh sb="12" eb="13">
      <t>セイ</t>
    </rPh>
    <rPh sb="16" eb="17">
      <t>ト</t>
    </rPh>
    <phoneticPr fontId="4"/>
  </si>
  <si>
    <t>単  式　学　級</t>
    <rPh sb="5" eb="6">
      <t>ガク</t>
    </rPh>
    <rPh sb="7" eb="8">
      <t>キュウ</t>
    </rPh>
    <phoneticPr fontId="4"/>
  </si>
  <si>
    <t>合      計</t>
    <phoneticPr fontId="4"/>
  </si>
  <si>
    <t>1年</t>
  </si>
  <si>
    <t>多久市</t>
    <phoneticPr fontId="4"/>
  </si>
  <si>
    <t>伊万里市</t>
    <phoneticPr fontId="4"/>
  </si>
  <si>
    <t>鹿島市</t>
    <phoneticPr fontId="4"/>
  </si>
  <si>
    <t>小城市</t>
    <phoneticPr fontId="4"/>
  </si>
  <si>
    <t>嬉野市</t>
    <phoneticPr fontId="4"/>
  </si>
  <si>
    <t>神埼市</t>
    <phoneticPr fontId="4"/>
  </si>
  <si>
    <t>上峰町</t>
    <phoneticPr fontId="4"/>
  </si>
  <si>
    <t>みやき町</t>
    <phoneticPr fontId="4"/>
  </si>
  <si>
    <t>玄海町</t>
    <phoneticPr fontId="4"/>
  </si>
  <si>
    <t>有田町</t>
    <phoneticPr fontId="4"/>
  </si>
  <si>
    <t>大町町</t>
    <phoneticPr fontId="4"/>
  </si>
  <si>
    <t>江北町</t>
    <phoneticPr fontId="4"/>
  </si>
  <si>
    <t>白石町</t>
    <phoneticPr fontId="4"/>
  </si>
  <si>
    <t>太良町</t>
    <phoneticPr fontId="4"/>
  </si>
  <si>
    <t>③　市町別の学年別学級数及び学年別男女別児童・生徒数（公立義務教育学校）</t>
    <rPh sb="2" eb="4">
      <t>シチョウ</t>
    </rPh>
    <rPh sb="4" eb="5">
      <t>ベツ</t>
    </rPh>
    <rPh sb="6" eb="9">
      <t>ガクネンベツ</t>
    </rPh>
    <rPh sb="9" eb="12">
      <t>ガッキュウスウ</t>
    </rPh>
    <rPh sb="12" eb="13">
      <t>オヨ</t>
    </rPh>
    <rPh sb="14" eb="16">
      <t>ガクネン</t>
    </rPh>
    <rPh sb="16" eb="17">
      <t>ベツ</t>
    </rPh>
    <rPh sb="17" eb="20">
      <t>ダンジョベツ</t>
    </rPh>
    <rPh sb="20" eb="22">
      <t>ジドウ</t>
    </rPh>
    <rPh sb="23" eb="26">
      <t>セイトスウ</t>
    </rPh>
    <rPh sb="27" eb="29">
      <t>コウリツ</t>
    </rPh>
    <rPh sb="29" eb="31">
      <t>ギム</t>
    </rPh>
    <rPh sb="31" eb="33">
      <t>キョウイク</t>
    </rPh>
    <phoneticPr fontId="4"/>
  </si>
  <si>
    <t>市町名</t>
    <phoneticPr fontId="4"/>
  </si>
  <si>
    <t>1年</t>
    <phoneticPr fontId="4"/>
  </si>
  <si>
    <t>7年</t>
    <rPh sb="1" eb="2">
      <t>ネン</t>
    </rPh>
    <phoneticPr fontId="4"/>
  </si>
  <si>
    <t>8年</t>
    <rPh sb="1" eb="2">
      <t>ネン</t>
    </rPh>
    <phoneticPr fontId="4"/>
  </si>
  <si>
    <t>9年</t>
    <rPh sb="1" eb="2">
      <t>ネン</t>
    </rPh>
    <phoneticPr fontId="4"/>
  </si>
  <si>
    <t>　　　　　　　　　　　　　　　　　　　　　　　　　　　　　　　　　　学　　　　年　　　　別　　　　児　　　　童　　　　・　　　　生　　　　徒　　　　数　　　　（人）</t>
    <rPh sb="64" eb="65">
      <t>セイ</t>
    </rPh>
    <rPh sb="69" eb="70">
      <t>ト</t>
    </rPh>
    <rPh sb="74" eb="75">
      <t>カズ</t>
    </rPh>
    <rPh sb="80" eb="81">
      <t>ニン</t>
    </rPh>
    <phoneticPr fontId="4"/>
  </si>
  <si>
    <t>７年</t>
    <rPh sb="1" eb="2">
      <t>ネン</t>
    </rPh>
    <phoneticPr fontId="4"/>
  </si>
  <si>
    <t>８年</t>
    <rPh sb="1" eb="2">
      <t>ネン</t>
    </rPh>
    <phoneticPr fontId="4"/>
  </si>
  <si>
    <t>９年</t>
    <rPh sb="1" eb="2">
      <t>ネン</t>
    </rPh>
    <phoneticPr fontId="4"/>
  </si>
  <si>
    <t>④　市町別の教職員数（公立小学校）</t>
    <rPh sb="2" eb="4">
      <t>シチョウ</t>
    </rPh>
    <rPh sb="4" eb="5">
      <t>ベツ</t>
    </rPh>
    <rPh sb="6" eb="9">
      <t>キョウショクイン</t>
    </rPh>
    <rPh sb="11" eb="12">
      <t>コウ</t>
    </rPh>
    <rPh sb="12" eb="13">
      <t>リツ</t>
    </rPh>
    <rPh sb="13" eb="16">
      <t>ショウガッコウ</t>
    </rPh>
    <phoneticPr fontId="4"/>
  </si>
  <si>
    <t>（単位：人）</t>
    <phoneticPr fontId="4"/>
  </si>
  <si>
    <t>本  　　務　  　教　  　員　  　数</t>
    <phoneticPr fontId="4"/>
  </si>
  <si>
    <t>本  　　務　  　職　  　員　  　数</t>
    <rPh sb="10" eb="11">
      <t>ショク</t>
    </rPh>
    <rPh sb="15" eb="16">
      <t>イン</t>
    </rPh>
    <rPh sb="20" eb="21">
      <t>スウ</t>
    </rPh>
    <phoneticPr fontId="4"/>
  </si>
  <si>
    <t>学 校 医 等</t>
  </si>
  <si>
    <t>主 任 等</t>
  </si>
  <si>
    <t>本務教員のうち教
委事務局や教育機関
に勤務する者(再掲)</t>
    <rPh sb="0" eb="2">
      <t>ホンム</t>
    </rPh>
    <rPh sb="2" eb="4">
      <t>キョウイン</t>
    </rPh>
    <rPh sb="7" eb="8">
      <t>キョウ</t>
    </rPh>
    <rPh sb="9" eb="10">
      <t>イ</t>
    </rPh>
    <rPh sb="10" eb="12">
      <t>ジム</t>
    </rPh>
    <rPh sb="12" eb="13">
      <t>キョク</t>
    </rPh>
    <rPh sb="14" eb="16">
      <t>キョウイク</t>
    </rPh>
    <rPh sb="16" eb="17">
      <t>キ</t>
    </rPh>
    <rPh sb="17" eb="18">
      <t>セキ</t>
    </rPh>
    <rPh sb="20" eb="22">
      <t>キンム</t>
    </rPh>
    <rPh sb="24" eb="25">
      <t>モノ</t>
    </rPh>
    <rPh sb="26" eb="28">
      <t>サイケイ</t>
    </rPh>
    <phoneticPr fontId="4"/>
  </si>
  <si>
    <t>( 再 掲 )</t>
  </si>
  <si>
    <t>校　長</t>
    <phoneticPr fontId="4"/>
  </si>
  <si>
    <t>副校長</t>
    <rPh sb="0" eb="3">
      <t>フクコウチョウ</t>
    </rPh>
    <phoneticPr fontId="4"/>
  </si>
  <si>
    <t>教　頭</t>
    <phoneticPr fontId="4"/>
  </si>
  <si>
    <t>主幹教諭</t>
    <rPh sb="0" eb="2">
      <t>シュカン</t>
    </rPh>
    <rPh sb="2" eb="4">
      <t>キョウユ</t>
    </rPh>
    <phoneticPr fontId="4"/>
  </si>
  <si>
    <t>指導教諭</t>
    <rPh sb="0" eb="2">
      <t>シドウ</t>
    </rPh>
    <rPh sb="2" eb="4">
      <t>キョウユ</t>
    </rPh>
    <phoneticPr fontId="4"/>
  </si>
  <si>
    <t>教諭</t>
    <rPh sb="0" eb="2">
      <t>キョウユ</t>
    </rPh>
    <phoneticPr fontId="4"/>
  </si>
  <si>
    <t>助教諭</t>
    <rPh sb="0" eb="3">
      <t>ジョキョウユ</t>
    </rPh>
    <phoneticPr fontId="4"/>
  </si>
  <si>
    <t>養護教諭</t>
    <rPh sb="0" eb="2">
      <t>ヨウゴ</t>
    </rPh>
    <rPh sb="2" eb="4">
      <t>キョウユ</t>
    </rPh>
    <phoneticPr fontId="4"/>
  </si>
  <si>
    <t>養護助教諭</t>
    <rPh sb="0" eb="2">
      <t>ヨウゴ</t>
    </rPh>
    <rPh sb="2" eb="3">
      <t>ジョ</t>
    </rPh>
    <rPh sb="3" eb="5">
      <t>キョウユ</t>
    </rPh>
    <phoneticPr fontId="4"/>
  </si>
  <si>
    <t>栄養教諭</t>
    <rPh sb="0" eb="2">
      <t>エイヨウ</t>
    </rPh>
    <rPh sb="2" eb="4">
      <t>キョウユ</t>
    </rPh>
    <phoneticPr fontId="4"/>
  </si>
  <si>
    <t>講　師</t>
    <phoneticPr fontId="4"/>
  </si>
  <si>
    <t>計</t>
    <rPh sb="0" eb="1">
      <t>ケイ</t>
    </rPh>
    <phoneticPr fontId="4"/>
  </si>
  <si>
    <t>負担法職員</t>
    <rPh sb="0" eb="2">
      <t>フタン</t>
    </rPh>
    <rPh sb="2" eb="3">
      <t>ホウ</t>
    </rPh>
    <rPh sb="3" eb="5">
      <t>ショクイン</t>
    </rPh>
    <phoneticPr fontId="4"/>
  </si>
  <si>
    <t>負 担 法 以 外 の 職 員</t>
    <phoneticPr fontId="4"/>
  </si>
  <si>
    <t>学校医</t>
  </si>
  <si>
    <t>学校歯科医</t>
  </si>
  <si>
    <t>学校薬剤師</t>
  </si>
  <si>
    <t>教務主任</t>
  </si>
  <si>
    <t>学年主任</t>
  </si>
  <si>
    <t>保健主事</t>
  </si>
  <si>
    <t>休職</t>
  </si>
  <si>
    <t>充て指導主事</t>
    <rPh sb="0" eb="1">
      <t>ア</t>
    </rPh>
    <rPh sb="2" eb="4">
      <t>シドウ</t>
    </rPh>
    <phoneticPr fontId="4"/>
  </si>
  <si>
    <t>教委事務局等勤務者・
その他</t>
    <rPh sb="13" eb="14">
      <t>ホカ</t>
    </rPh>
    <phoneticPr fontId="4"/>
  </si>
  <si>
    <t>大学及び教セ研修者・
海外日本人学校派遣者</t>
    <rPh sb="0" eb="2">
      <t>ダイガク</t>
    </rPh>
    <rPh sb="2" eb="3">
      <t>オヨ</t>
    </rPh>
    <rPh sb="4" eb="5">
      <t>キョウ</t>
    </rPh>
    <rPh sb="6" eb="9">
      <t>ケンシュウシャ</t>
    </rPh>
    <phoneticPr fontId="4"/>
  </si>
  <si>
    <t>事務職員</t>
    <rPh sb="0" eb="2">
      <t>ジム</t>
    </rPh>
    <rPh sb="2" eb="4">
      <t>ショクイン</t>
    </rPh>
    <phoneticPr fontId="4"/>
  </si>
  <si>
    <t>学校栄養職員</t>
    <rPh sb="0" eb="2">
      <t>ガッコウ</t>
    </rPh>
    <rPh sb="2" eb="4">
      <t>エイヨウ</t>
    </rPh>
    <rPh sb="4" eb="6">
      <t>ショクイン</t>
    </rPh>
    <phoneticPr fontId="4"/>
  </si>
  <si>
    <t>教員</t>
    <phoneticPr fontId="4"/>
  </si>
  <si>
    <t>事務職員</t>
    <phoneticPr fontId="4"/>
  </si>
  <si>
    <t>学校図書館事務員</t>
    <phoneticPr fontId="4"/>
  </si>
  <si>
    <t>養護職員</t>
    <phoneticPr fontId="4"/>
  </si>
  <si>
    <t>学校栄養職員</t>
    <phoneticPr fontId="4"/>
  </si>
  <si>
    <t>学校給食調理員</t>
    <phoneticPr fontId="4"/>
  </si>
  <si>
    <t>用務員</t>
    <phoneticPr fontId="4"/>
  </si>
  <si>
    <t>警備員・その他</t>
    <phoneticPr fontId="4"/>
  </si>
  <si>
    <t>組合専従</t>
    <phoneticPr fontId="4"/>
  </si>
  <si>
    <t>職務上疾病</t>
    <phoneticPr fontId="4"/>
  </si>
  <si>
    <t>その他</t>
    <phoneticPr fontId="4"/>
  </si>
  <si>
    <t>佐城</t>
    <rPh sb="0" eb="1">
      <t>サ</t>
    </rPh>
    <rPh sb="1" eb="2">
      <t>ジョウ</t>
    </rPh>
    <phoneticPr fontId="4"/>
  </si>
  <si>
    <t>佐賀市</t>
    <phoneticPr fontId="4"/>
  </si>
  <si>
    <t>東松浦</t>
    <rPh sb="0" eb="3">
      <t>ヒガシマツウラ</t>
    </rPh>
    <phoneticPr fontId="4"/>
  </si>
  <si>
    <t>唐津市</t>
    <phoneticPr fontId="4"/>
  </si>
  <si>
    <t>三神</t>
    <rPh sb="0" eb="2">
      <t>ミカミ</t>
    </rPh>
    <phoneticPr fontId="4"/>
  </si>
  <si>
    <t>鳥栖市</t>
    <phoneticPr fontId="4"/>
  </si>
  <si>
    <t>鳥栖市</t>
    <phoneticPr fontId="4"/>
  </si>
  <si>
    <t>多久市</t>
    <phoneticPr fontId="4"/>
  </si>
  <si>
    <t>多久市</t>
    <phoneticPr fontId="4"/>
  </si>
  <si>
    <t>杵西</t>
    <rPh sb="0" eb="1">
      <t>キネ</t>
    </rPh>
    <rPh sb="1" eb="2">
      <t>ニシ</t>
    </rPh>
    <phoneticPr fontId="4"/>
  </si>
  <si>
    <t>伊万里市</t>
    <phoneticPr fontId="4"/>
  </si>
  <si>
    <t>武雄市</t>
    <phoneticPr fontId="4"/>
  </si>
  <si>
    <t>武雄市</t>
    <phoneticPr fontId="4"/>
  </si>
  <si>
    <t>藤津</t>
    <rPh sb="0" eb="2">
      <t>フジツ</t>
    </rPh>
    <phoneticPr fontId="4"/>
  </si>
  <si>
    <t>鹿島市</t>
    <phoneticPr fontId="4"/>
  </si>
  <si>
    <t>鹿島市</t>
    <phoneticPr fontId="4"/>
  </si>
  <si>
    <t>小城市</t>
    <phoneticPr fontId="4"/>
  </si>
  <si>
    <t>小城市</t>
    <phoneticPr fontId="4"/>
  </si>
  <si>
    <t>嬉野市</t>
    <phoneticPr fontId="4"/>
  </si>
  <si>
    <t>嬉野市</t>
    <phoneticPr fontId="4"/>
  </si>
  <si>
    <t>三神</t>
    <rPh sb="0" eb="1">
      <t>サン</t>
    </rPh>
    <rPh sb="1" eb="2">
      <t>カミ</t>
    </rPh>
    <phoneticPr fontId="4"/>
  </si>
  <si>
    <t>神埼市</t>
    <phoneticPr fontId="4"/>
  </si>
  <si>
    <t>神埼市</t>
    <phoneticPr fontId="4"/>
  </si>
  <si>
    <t>吉野ヶ里町</t>
    <phoneticPr fontId="4"/>
  </si>
  <si>
    <t>吉野ヶ里町</t>
    <phoneticPr fontId="4"/>
  </si>
  <si>
    <t>基山町</t>
    <phoneticPr fontId="4"/>
  </si>
  <si>
    <t>基山町</t>
    <phoneticPr fontId="4"/>
  </si>
  <si>
    <t>上峰町</t>
    <phoneticPr fontId="4"/>
  </si>
  <si>
    <t>上峰町</t>
    <phoneticPr fontId="4"/>
  </si>
  <si>
    <t>みやき町</t>
    <phoneticPr fontId="4"/>
  </si>
  <si>
    <t>玄海町</t>
    <phoneticPr fontId="4"/>
  </si>
  <si>
    <t>玄海町</t>
    <phoneticPr fontId="4"/>
  </si>
  <si>
    <t>有田町</t>
    <phoneticPr fontId="4"/>
  </si>
  <si>
    <t>有田町</t>
    <phoneticPr fontId="4"/>
  </si>
  <si>
    <t>大町町</t>
    <phoneticPr fontId="4"/>
  </si>
  <si>
    <t>江北町</t>
    <phoneticPr fontId="4"/>
  </si>
  <si>
    <t>江北町</t>
    <phoneticPr fontId="4"/>
  </si>
  <si>
    <t>白石町</t>
    <phoneticPr fontId="4"/>
  </si>
  <si>
    <t>太良町</t>
    <phoneticPr fontId="4"/>
  </si>
  <si>
    <t>太良町</t>
    <phoneticPr fontId="4"/>
  </si>
  <si>
    <t>（単位：人）</t>
    <phoneticPr fontId="4"/>
  </si>
  <si>
    <t>本  　　務　  　教　 　員　  　数</t>
    <phoneticPr fontId="4"/>
  </si>
  <si>
    <t>本  　　務　  　職　  　員　  　数</t>
    <phoneticPr fontId="4"/>
  </si>
  <si>
    <t>本務教員のうち教
委事務局や教育機関
に勤務する者(再掲)</t>
    <rPh sb="0" eb="2">
      <t>ホンム</t>
    </rPh>
    <rPh sb="2" eb="4">
      <t>キョウイン</t>
    </rPh>
    <rPh sb="7" eb="8">
      <t>キョウ</t>
    </rPh>
    <rPh sb="9" eb="10">
      <t>イ</t>
    </rPh>
    <rPh sb="10" eb="13">
      <t>ジムキョク</t>
    </rPh>
    <rPh sb="14" eb="16">
      <t>キョウイク</t>
    </rPh>
    <rPh sb="16" eb="18">
      <t>キカン</t>
    </rPh>
    <rPh sb="20" eb="22">
      <t>キンム</t>
    </rPh>
    <rPh sb="24" eb="25">
      <t>モノ</t>
    </rPh>
    <rPh sb="26" eb="28">
      <t>サイケイ</t>
    </rPh>
    <phoneticPr fontId="4"/>
  </si>
  <si>
    <t>校　長</t>
  </si>
  <si>
    <t>教　頭</t>
  </si>
  <si>
    <t>講　師</t>
  </si>
  <si>
    <t>負 担 法 以 外 の 職 員</t>
    <phoneticPr fontId="4"/>
  </si>
  <si>
    <t>保健主事</t>
    <phoneticPr fontId="4"/>
  </si>
  <si>
    <t>育児休業</t>
    <phoneticPr fontId="4"/>
  </si>
  <si>
    <t>市町名</t>
  </si>
  <si>
    <t>事務職員</t>
    <phoneticPr fontId="4"/>
  </si>
  <si>
    <t>学校図書館事務員</t>
    <phoneticPr fontId="4"/>
  </si>
  <si>
    <t>学校給食調理員</t>
    <phoneticPr fontId="4"/>
  </si>
  <si>
    <t>組合専従</t>
    <phoneticPr fontId="4"/>
  </si>
  <si>
    <t>職務上疾病</t>
    <phoneticPr fontId="4"/>
  </si>
  <si>
    <t>佐賀市</t>
    <phoneticPr fontId="4"/>
  </si>
  <si>
    <t>鳥栖市</t>
    <phoneticPr fontId="4"/>
  </si>
  <si>
    <t>多久市</t>
    <phoneticPr fontId="4"/>
  </si>
  <si>
    <t>伊万里市</t>
    <rPh sb="3" eb="4">
      <t>シ</t>
    </rPh>
    <phoneticPr fontId="4"/>
  </si>
  <si>
    <t>武雄市</t>
    <phoneticPr fontId="4"/>
  </si>
  <si>
    <t>武雄市</t>
    <phoneticPr fontId="4"/>
  </si>
  <si>
    <t>鹿島市</t>
    <phoneticPr fontId="4"/>
  </si>
  <si>
    <t>嬉野市</t>
    <phoneticPr fontId="4"/>
  </si>
  <si>
    <t>神埼市</t>
    <phoneticPr fontId="4"/>
  </si>
  <si>
    <t>神埼市</t>
    <phoneticPr fontId="4"/>
  </si>
  <si>
    <t>吉野ヶ里町</t>
    <phoneticPr fontId="4"/>
  </si>
  <si>
    <t>基山町</t>
    <phoneticPr fontId="4"/>
  </si>
  <si>
    <t>上峰町</t>
    <phoneticPr fontId="4"/>
  </si>
  <si>
    <t>上峰町</t>
    <phoneticPr fontId="4"/>
  </si>
  <si>
    <t>みやき町</t>
    <phoneticPr fontId="4"/>
  </si>
  <si>
    <t>みやき町</t>
    <phoneticPr fontId="4"/>
  </si>
  <si>
    <t>玄海町</t>
    <phoneticPr fontId="4"/>
  </si>
  <si>
    <t>玄海町</t>
    <phoneticPr fontId="4"/>
  </si>
  <si>
    <t>有田町</t>
    <phoneticPr fontId="4"/>
  </si>
  <si>
    <t>有田町</t>
    <phoneticPr fontId="4"/>
  </si>
  <si>
    <t>大町町</t>
    <phoneticPr fontId="4"/>
  </si>
  <si>
    <t>大町町</t>
    <phoneticPr fontId="4"/>
  </si>
  <si>
    <t>江北町</t>
    <phoneticPr fontId="4"/>
  </si>
  <si>
    <t>江北町</t>
    <phoneticPr fontId="4"/>
  </si>
  <si>
    <t>⑥　市町別の教職員数（公立義務教育学校）</t>
    <rPh sb="2" eb="4">
      <t>シチョウ</t>
    </rPh>
    <rPh sb="4" eb="5">
      <t>ベツ</t>
    </rPh>
    <rPh sb="6" eb="8">
      <t>キョウショク</t>
    </rPh>
    <rPh sb="11" eb="12">
      <t>コウ</t>
    </rPh>
    <rPh sb="12" eb="13">
      <t>リツ</t>
    </rPh>
    <rPh sb="13" eb="15">
      <t>ギム</t>
    </rPh>
    <rPh sb="15" eb="17">
      <t>キョウイク</t>
    </rPh>
    <rPh sb="17" eb="19">
      <t>ガッコウ</t>
    </rPh>
    <phoneticPr fontId="4"/>
  </si>
  <si>
    <t>教員</t>
    <phoneticPr fontId="4"/>
  </si>
  <si>
    <t>学校図書館事務員</t>
    <phoneticPr fontId="4"/>
  </si>
  <si>
    <t>養護職員</t>
    <phoneticPr fontId="4"/>
  </si>
  <si>
    <t>学校給食調理員</t>
    <phoneticPr fontId="4"/>
  </si>
  <si>
    <t>用務員</t>
    <phoneticPr fontId="4"/>
  </si>
  <si>
    <t>組合専従</t>
    <phoneticPr fontId="4"/>
  </si>
  <si>
    <t>その他</t>
    <phoneticPr fontId="4"/>
  </si>
  <si>
    <t>佐賀市</t>
    <phoneticPr fontId="4"/>
  </si>
  <si>
    <t>唐津市</t>
    <phoneticPr fontId="4"/>
  </si>
  <si>
    <t>鳥栖市</t>
    <phoneticPr fontId="4"/>
  </si>
  <si>
    <t>多久市</t>
    <phoneticPr fontId="4"/>
  </si>
  <si>
    <t>小城市</t>
    <phoneticPr fontId="4"/>
  </si>
  <si>
    <t>神埼市</t>
    <phoneticPr fontId="4"/>
  </si>
  <si>
    <t>吉野ヶ里町</t>
    <phoneticPr fontId="4"/>
  </si>
  <si>
    <t>基山町</t>
    <phoneticPr fontId="4"/>
  </si>
  <si>
    <t>上峰町</t>
    <phoneticPr fontId="4"/>
  </si>
  <si>
    <t>みやき町</t>
    <phoneticPr fontId="4"/>
  </si>
  <si>
    <t>玄海町</t>
    <phoneticPr fontId="4"/>
  </si>
  <si>
    <t>有田町</t>
    <phoneticPr fontId="4"/>
  </si>
  <si>
    <t>江北町</t>
    <phoneticPr fontId="4"/>
  </si>
  <si>
    <t>白石町</t>
    <phoneticPr fontId="4"/>
  </si>
  <si>
    <t>太良町</t>
    <phoneticPr fontId="4"/>
  </si>
  <si>
    <t>（２）公立幼稚園</t>
    <rPh sb="3" eb="5">
      <t>コウリツ</t>
    </rPh>
    <phoneticPr fontId="4"/>
  </si>
  <si>
    <t>教職員数・園児数・学級数</t>
    <rPh sb="5" eb="7">
      <t>エンジ</t>
    </rPh>
    <rPh sb="7" eb="8">
      <t>スウ</t>
    </rPh>
    <rPh sb="9" eb="11">
      <t>ガッキュウ</t>
    </rPh>
    <rPh sb="11" eb="12">
      <t>スウ</t>
    </rPh>
    <phoneticPr fontId="4"/>
  </si>
  <si>
    <t>（単位：人、学級）</t>
    <rPh sb="1" eb="3">
      <t>タンイ</t>
    </rPh>
    <rPh sb="4" eb="5">
      <t>ニン</t>
    </rPh>
    <rPh sb="6" eb="8">
      <t>ガッキュウ</t>
    </rPh>
    <phoneticPr fontId="4"/>
  </si>
  <si>
    <t>市町名</t>
    <rPh sb="0" eb="2">
      <t>シチョウ</t>
    </rPh>
    <rPh sb="2" eb="3">
      <t>メイ</t>
    </rPh>
    <phoneticPr fontId="4"/>
  </si>
  <si>
    <t>園　名</t>
    <rPh sb="0" eb="1">
      <t>エン</t>
    </rPh>
    <rPh sb="2" eb="3">
      <t>メイ</t>
    </rPh>
    <phoneticPr fontId="4"/>
  </si>
  <si>
    <t>本務教員数</t>
    <rPh sb="0" eb="1">
      <t>ホン</t>
    </rPh>
    <rPh sb="1" eb="2">
      <t>ツトム</t>
    </rPh>
    <rPh sb="2" eb="3">
      <t>キョウ</t>
    </rPh>
    <rPh sb="3" eb="4">
      <t>イン</t>
    </rPh>
    <rPh sb="4" eb="5">
      <t>スウ</t>
    </rPh>
    <phoneticPr fontId="4"/>
  </si>
  <si>
    <t>本務職員数</t>
    <rPh sb="0" eb="2">
      <t>ホンム</t>
    </rPh>
    <rPh sb="2" eb="5">
      <t>ショクインスウ</t>
    </rPh>
    <phoneticPr fontId="4"/>
  </si>
  <si>
    <t>園児数</t>
    <rPh sb="0" eb="2">
      <t>エンジ</t>
    </rPh>
    <rPh sb="2" eb="3">
      <t>スウ</t>
    </rPh>
    <phoneticPr fontId="4"/>
  </si>
  <si>
    <t>学級数</t>
    <rPh sb="0" eb="2">
      <t>ガッキュウ</t>
    </rPh>
    <rPh sb="2" eb="3">
      <t>スウ</t>
    </rPh>
    <phoneticPr fontId="4"/>
  </si>
  <si>
    <t>園長</t>
    <phoneticPr fontId="4"/>
  </si>
  <si>
    <t>副園長</t>
    <phoneticPr fontId="4"/>
  </si>
  <si>
    <t>教頭</t>
    <phoneticPr fontId="4"/>
  </si>
  <si>
    <t>主幹教諭</t>
    <phoneticPr fontId="4"/>
  </si>
  <si>
    <t>指導教諭</t>
    <phoneticPr fontId="4"/>
  </si>
  <si>
    <t>教諭</t>
    <phoneticPr fontId="4"/>
  </si>
  <si>
    <t>助教諭</t>
    <phoneticPr fontId="4"/>
  </si>
  <si>
    <t>養護教諭</t>
    <phoneticPr fontId="4"/>
  </si>
  <si>
    <t>養護助教諭</t>
    <rPh sb="0" eb="2">
      <t>ヨウゴ</t>
    </rPh>
    <rPh sb="2" eb="5">
      <t>ジョキョウユ</t>
    </rPh>
    <phoneticPr fontId="4"/>
  </si>
  <si>
    <t>栄養教諭</t>
    <phoneticPr fontId="4"/>
  </si>
  <si>
    <t>講師</t>
    <phoneticPr fontId="4"/>
  </si>
  <si>
    <t>教育補助員</t>
  </si>
  <si>
    <t>３歳</t>
    <rPh sb="1" eb="2">
      <t>サイ</t>
    </rPh>
    <phoneticPr fontId="4"/>
  </si>
  <si>
    <t>４歳</t>
    <rPh sb="1" eb="2">
      <t>サイ</t>
    </rPh>
    <phoneticPr fontId="4"/>
  </si>
  <si>
    <t>５歳</t>
    <rPh sb="1" eb="2">
      <t>サイ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</si>
  <si>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</si>
  <si>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</si>
  <si>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本庄</t>
    <phoneticPr fontId="4"/>
  </si>
  <si>
    <t>本庄</t>
  </si>
  <si>
    <t>伊万里市</t>
    <rPh sb="0" eb="4">
      <t>イマリシ</t>
    </rPh>
    <phoneticPr fontId="4"/>
  </si>
  <si>
    <t>黒川</t>
    <phoneticPr fontId="4"/>
  </si>
  <si>
    <t>小城市</t>
    <rPh sb="0" eb="2">
      <t>オギ</t>
    </rPh>
    <rPh sb="2" eb="3">
      <t>シ</t>
    </rPh>
    <phoneticPr fontId="4"/>
  </si>
  <si>
    <t>三日月</t>
    <phoneticPr fontId="4"/>
  </si>
  <si>
    <t>三日月</t>
  </si>
  <si>
    <t>吉野ヶ里町</t>
    <rPh sb="0" eb="4">
      <t>ヨシノガリ</t>
    </rPh>
    <rPh sb="4" eb="5">
      <t>チョウ</t>
    </rPh>
    <phoneticPr fontId="4"/>
  </si>
  <si>
    <t>東脊振</t>
    <phoneticPr fontId="4"/>
  </si>
  <si>
    <t>東脊振</t>
  </si>
  <si>
    <t>江北町</t>
    <rPh sb="0" eb="3">
      <t>コウホクマチ</t>
    </rPh>
    <phoneticPr fontId="4"/>
  </si>
  <si>
    <t>江北</t>
    <phoneticPr fontId="4"/>
  </si>
  <si>
    <t>江北</t>
  </si>
  <si>
    <t>県　計</t>
    <rPh sb="0" eb="1">
      <t>ケン</t>
    </rPh>
    <rPh sb="2" eb="3">
      <t>ケイ</t>
    </rPh>
    <phoneticPr fontId="4"/>
  </si>
  <si>
    <t>②　市町別の学年別学級数及び学年別男女別生徒数（公立中学校）　　※県立中学校を含む</t>
    <rPh sb="2" eb="4">
      <t>シチョウ</t>
    </rPh>
    <rPh sb="4" eb="5">
      <t>ベツ</t>
    </rPh>
    <rPh sb="6" eb="9">
      <t>ガクネンベツ</t>
    </rPh>
    <rPh sb="9" eb="12">
      <t>ガッキュウスウ</t>
    </rPh>
    <rPh sb="12" eb="13">
      <t>オヨ</t>
    </rPh>
    <rPh sb="14" eb="16">
      <t>ガクネン</t>
    </rPh>
    <rPh sb="16" eb="17">
      <t>ベツ</t>
    </rPh>
    <rPh sb="17" eb="20">
      <t>ダンジョベツ</t>
    </rPh>
    <rPh sb="20" eb="23">
      <t>セイトスウ</t>
    </rPh>
    <rPh sb="26" eb="27">
      <t>チュウ</t>
    </rPh>
    <rPh sb="33" eb="35">
      <t>ケンリツ</t>
    </rPh>
    <rPh sb="35" eb="38">
      <t>チュウガッコウ</t>
    </rPh>
    <rPh sb="39" eb="40">
      <t>フク</t>
    </rPh>
    <phoneticPr fontId="4"/>
  </si>
  <si>
    <t>⑤　市町別の教職員数（公立中学校）　　※県立中学校を含む</t>
    <rPh sb="2" eb="4">
      <t>シチョウ</t>
    </rPh>
    <rPh sb="4" eb="5">
      <t>ベツ</t>
    </rPh>
    <rPh sb="6" eb="8">
      <t>キョウショク</t>
    </rPh>
    <rPh sb="11" eb="12">
      <t>コウ</t>
    </rPh>
    <rPh sb="12" eb="13">
      <t>リツ</t>
    </rPh>
    <rPh sb="13" eb="16">
      <t>チュウガッコウ</t>
    </rPh>
    <rPh sb="20" eb="22">
      <t>ケンリツ</t>
    </rPh>
    <rPh sb="22" eb="25">
      <t>チュウガッコウ</t>
    </rPh>
    <rPh sb="26" eb="27">
      <t>フク</t>
    </rPh>
    <phoneticPr fontId="4"/>
  </si>
  <si>
    <t>学校数(校)</t>
    <rPh sb="0" eb="2">
      <t>ガッコウ</t>
    </rPh>
    <rPh sb="2" eb="3">
      <t>スウ</t>
    </rPh>
    <rPh sb="4" eb="5">
      <t>コウ</t>
    </rPh>
    <phoneticPr fontId="4"/>
  </si>
  <si>
    <t>学校数(校)</t>
    <rPh sb="0" eb="2">
      <t>ガッコウ</t>
    </rPh>
    <rPh sb="2" eb="3">
      <t>スウ</t>
    </rPh>
    <phoneticPr fontId="4"/>
  </si>
  <si>
    <t>本務教員のうち</t>
    <phoneticPr fontId="4"/>
  </si>
  <si>
    <t>休職者等(再掲)</t>
    <phoneticPr fontId="4"/>
  </si>
  <si>
    <t>休職者等 (再掲)</t>
    <phoneticPr fontId="4"/>
  </si>
  <si>
    <t>負 担 法 以 外　　 の 職 員</t>
    <phoneticPr fontId="4"/>
  </si>
  <si>
    <t>本  　　務　  　職　  　　員　  　数</t>
    <phoneticPr fontId="4"/>
  </si>
  <si>
    <t>育児休業</t>
    <phoneticPr fontId="4"/>
  </si>
  <si>
    <t>介護休業</t>
    <rPh sb="0" eb="2">
      <t>カイゴ</t>
    </rPh>
    <phoneticPr fontId="4"/>
  </si>
  <si>
    <t>介護休業</t>
    <rPh sb="0" eb="2">
      <t>カイゴ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</si>
</sst>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#;;\-"/>
    <numFmt numFmtId="177" formatCode="0_ ;[Red]\-0\ "/>
    <numFmt numFmtId="178" formatCode="\(#,##0&quot;園&quot;\)"/>
    <numFmt numFmtId="179" formatCode="#,##0;[Red]\-#,##0;\-"/>
    <numFmt numFmtId="180" formatCode="#,##0;\-#,##0;\-"/>
  </numFmts>
  <fonts count="17">
    <font>
      <sz val="11"/>
      <name val="明朝"/>
      <family val="1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明朝"/>
      <family val="1"/>
      <charset val="128"/>
    </font>
    <font>
      <sz val="11"/>
      <color indexed="9"/>
      <name val="ＭＳ 明朝"/>
      <family val="1"/>
      <charset val="128"/>
    </font>
    <font>
      <sz val="11"/>
      <color indexed="9"/>
      <name val="明朝"/>
      <family val="1"/>
      <charset val="128"/>
    </font>
    <font>
      <sz val="9"/>
      <name val="ＭＳ 明朝"/>
      <family val="1"/>
      <charset val="128"/>
    </font>
    <font>
      <sz val="9"/>
      <name val="明朝"/>
      <family val="1"/>
      <charset val="128"/>
    </font>
    <font>
      <sz val="9"/>
      <color indexed="10"/>
      <name val="明朝"/>
      <family val="1"/>
      <charset val="128"/>
    </font>
    <font>
      <sz val="9"/>
      <color indexed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0"/>
      <name val="明朝"/>
      <family val="1"/>
      <charset val="128"/>
    </font>
    <font>
      <sz val="12"/>
      <name val="ＭＳ 明朝"/>
      <family val="1"/>
      <charset val="128"/>
    </font>
    <font>
      <sz val="10"/>
      <color indexed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503">
    <xf numFmtId="0" fontId="0" fillId="0" borderId="0" xfId="0"/>
    <xf numFmtId="176" fontId="7" fillId="0" borderId="106" xfId="0" applyNumberFormat="1" applyFont="1" applyFill="1" applyBorder="1" applyAlignment="1" applyProtection="1">
      <alignment vertical="center"/>
      <protection locked="0"/>
    </xf>
    <xf numFmtId="176" fontId="7" fillId="0" borderId="15" xfId="0" applyNumberFormat="1" applyFont="1" applyFill="1" applyBorder="1" applyAlignment="1" applyProtection="1">
      <alignment vertical="center"/>
      <protection locked="0"/>
    </xf>
    <xf numFmtId="176" fontId="7" fillId="0" borderId="76" xfId="0" applyNumberFormat="1" applyFont="1" applyFill="1" applyBorder="1" applyAlignment="1" applyProtection="1">
      <alignment vertical="center"/>
      <protection locked="0"/>
    </xf>
    <xf numFmtId="0" fontId="15" fillId="0" borderId="0" xfId="0" applyFont="1" applyFill="1" applyProtection="1">
      <protection locked="0"/>
    </xf>
    <xf numFmtId="0" fontId="11" fillId="0" borderId="0" xfId="0" applyFont="1" applyFill="1" applyAlignment="1" applyProtection="1">
      <alignment horizontal="right"/>
      <protection locked="0"/>
    </xf>
    <xf numFmtId="0" fontId="11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7" fillId="0" borderId="119" xfId="0" applyFont="1" applyFill="1" applyBorder="1" applyAlignment="1" applyProtection="1">
      <alignment horizontal="distributed" vertical="center"/>
      <protection locked="0"/>
    </xf>
    <xf numFmtId="0" fontId="7" fillId="0" borderId="123" xfId="0" applyFont="1" applyFill="1" applyBorder="1" applyAlignment="1" applyProtection="1">
      <alignment horizontal="distributed" vertical="center"/>
      <protection locked="0"/>
    </xf>
    <xf numFmtId="0" fontId="7" fillId="0" borderId="16" xfId="0" applyFont="1" applyFill="1" applyBorder="1" applyAlignment="1" applyProtection="1">
      <alignment horizontal="distributed" vertical="center"/>
      <protection locked="0"/>
    </xf>
    <xf numFmtId="0" fontId="7" fillId="0" borderId="75" xfId="0" applyFont="1" applyFill="1" applyBorder="1" applyAlignment="1" applyProtection="1">
      <alignment horizontal="distributed" vertical="center" wrapText="1"/>
      <protection locked="0"/>
    </xf>
    <xf numFmtId="0" fontId="7" fillId="0" borderId="123" xfId="0" applyFont="1" applyFill="1" applyBorder="1" applyAlignment="1" applyProtection="1">
      <alignment horizontal="distributed" vertical="center" wrapText="1"/>
      <protection locked="0"/>
    </xf>
    <xf numFmtId="0" fontId="7" fillId="0" borderId="110" xfId="0" applyFont="1" applyFill="1" applyBorder="1" applyAlignment="1" applyProtection="1">
      <alignment horizontal="distributed" vertical="center"/>
      <protection locked="0"/>
    </xf>
    <xf numFmtId="0" fontId="7" fillId="0" borderId="124" xfId="0" applyFont="1" applyFill="1" applyBorder="1" applyAlignment="1" applyProtection="1">
      <alignment horizontal="distributed" vertical="center"/>
      <protection locked="0"/>
    </xf>
    <xf numFmtId="0" fontId="7" fillId="0" borderId="126" xfId="0" applyFont="1" applyFill="1" applyBorder="1" applyAlignment="1" applyProtection="1">
      <alignment horizontal="distributed" vertical="center"/>
      <protection locked="0"/>
    </xf>
    <xf numFmtId="176" fontId="7" fillId="0" borderId="16" xfId="0" applyNumberFormat="1" applyFont="1" applyFill="1" applyBorder="1" applyAlignment="1" applyProtection="1">
      <alignment vertical="center"/>
    </xf>
    <xf numFmtId="0" fontId="7" fillId="0" borderId="130" xfId="0" applyFont="1" applyFill="1" applyBorder="1" applyAlignment="1" applyProtection="1">
      <alignment horizontal="distributed" vertical="center"/>
      <protection locked="0"/>
    </xf>
    <xf numFmtId="176" fontId="7" fillId="0" borderId="46" xfId="0" applyNumberFormat="1" applyFont="1" applyFill="1" applyBorder="1" applyAlignment="1" applyProtection="1">
      <alignment vertical="center"/>
      <protection locked="0"/>
    </xf>
    <xf numFmtId="176" fontId="7" fillId="0" borderId="51" xfId="0" applyNumberFormat="1" applyFont="1" applyFill="1" applyBorder="1" applyAlignment="1" applyProtection="1">
      <alignment vertical="center"/>
    </xf>
    <xf numFmtId="176" fontId="7" fillId="0" borderId="50" xfId="0" applyNumberFormat="1" applyFont="1" applyFill="1" applyBorder="1" applyAlignment="1" applyProtection="1">
      <alignment vertical="center"/>
      <protection locked="0"/>
    </xf>
    <xf numFmtId="176" fontId="7" fillId="0" borderId="47" xfId="0" applyNumberFormat="1" applyFont="1" applyFill="1" applyBorder="1" applyAlignment="1" applyProtection="1">
      <alignment vertical="center"/>
      <protection locked="0"/>
    </xf>
    <xf numFmtId="178" fontId="7" fillId="0" borderId="117" xfId="0" applyNumberFormat="1" applyFont="1" applyFill="1" applyBorder="1" applyAlignment="1" applyProtection="1">
      <alignment horizontal="center" vertical="center"/>
      <protection locked="0"/>
    </xf>
    <xf numFmtId="176" fontId="7" fillId="0" borderId="109" xfId="0" applyNumberFormat="1" applyFont="1" applyFill="1" applyBorder="1" applyAlignment="1" applyProtection="1">
      <alignment vertical="center"/>
    </xf>
    <xf numFmtId="0" fontId="7" fillId="0" borderId="131" xfId="0" applyFont="1" applyFill="1" applyBorder="1" applyAlignment="1" applyProtection="1">
      <alignment horizontal="distributed" vertical="center"/>
      <protection locked="0"/>
    </xf>
    <xf numFmtId="176" fontId="7" fillId="0" borderId="89" xfId="0" applyNumberFormat="1" applyFont="1" applyFill="1" applyBorder="1" applyAlignment="1" applyProtection="1">
      <alignment vertical="center"/>
    </xf>
    <xf numFmtId="176" fontId="7" fillId="0" borderId="81" xfId="0" applyNumberFormat="1" applyFont="1" applyFill="1" applyBorder="1" applyAlignment="1" applyProtection="1">
      <alignment vertical="center"/>
    </xf>
    <xf numFmtId="176" fontId="7" fillId="0" borderId="133" xfId="0" applyNumberFormat="1" applyFont="1" applyFill="1" applyBorder="1" applyAlignment="1" applyProtection="1">
      <alignment vertical="center"/>
    </xf>
    <xf numFmtId="176" fontId="7" fillId="0" borderId="87" xfId="0" applyNumberFormat="1" applyFont="1" applyFill="1" applyBorder="1" applyAlignment="1" applyProtection="1">
      <alignment vertical="center"/>
    </xf>
    <xf numFmtId="176" fontId="7" fillId="0" borderId="84" xfId="0" applyNumberFormat="1" applyFont="1" applyFill="1" applyBorder="1" applyAlignment="1" applyProtection="1">
      <alignment vertical="center"/>
    </xf>
    <xf numFmtId="176" fontId="7" fillId="0" borderId="83" xfId="0" applyNumberFormat="1" applyFont="1" applyFill="1" applyBorder="1" applyAlignment="1" applyProtection="1">
      <alignment vertical="center"/>
    </xf>
    <xf numFmtId="176" fontId="7" fillId="0" borderId="82" xfId="0" applyNumberFormat="1" applyFont="1" applyFill="1" applyBorder="1" applyAlignment="1" applyProtection="1">
      <alignment vertical="center"/>
    </xf>
    <xf numFmtId="176" fontId="7" fillId="0" borderId="91" xfId="0" applyNumberFormat="1" applyFont="1" applyFill="1" applyBorder="1" applyAlignment="1" applyProtection="1">
      <alignment vertical="center"/>
    </xf>
    <xf numFmtId="176" fontId="7" fillId="0" borderId="80" xfId="1" applyNumberFormat="1" applyFont="1" applyFill="1" applyBorder="1" applyAlignment="1" applyProtection="1">
      <alignment vertical="center"/>
    </xf>
    <xf numFmtId="176" fontId="7" fillId="0" borderId="133" xfId="1" applyNumberFormat="1" applyFont="1" applyFill="1" applyBorder="1" applyAlignment="1" applyProtection="1">
      <alignment vertical="center"/>
    </xf>
    <xf numFmtId="176" fontId="7" fillId="0" borderId="87" xfId="1" applyNumberFormat="1" applyFont="1" applyFill="1" applyBorder="1" applyAlignment="1" applyProtection="1">
      <alignment vertical="center"/>
    </xf>
    <xf numFmtId="176" fontId="7" fillId="0" borderId="83" xfId="1" applyNumberFormat="1" applyFont="1" applyFill="1" applyBorder="1" applyAlignment="1" applyProtection="1">
      <alignment vertical="center"/>
    </xf>
    <xf numFmtId="176" fontId="7" fillId="0" borderId="134" xfId="1" applyNumberFormat="1" applyFont="1" applyFill="1" applyBorder="1" applyAlignment="1" applyProtection="1">
      <alignment vertical="center"/>
    </xf>
    <xf numFmtId="0" fontId="2" fillId="0" borderId="0" xfId="2" applyFont="1" applyFill="1" applyProtection="1">
      <protection locked="0"/>
    </xf>
    <xf numFmtId="0" fontId="0" fillId="0" borderId="0" xfId="0" applyFill="1" applyProtection="1">
      <protection locked="0"/>
    </xf>
    <xf numFmtId="0" fontId="5" fillId="0" borderId="0" xfId="2" applyFont="1" applyFill="1" applyProtection="1">
      <protection locked="0"/>
    </xf>
    <xf numFmtId="0" fontId="6" fillId="0" borderId="0" xfId="2" applyFont="1" applyFill="1" applyProtection="1">
      <protection locked="0"/>
    </xf>
    <xf numFmtId="0" fontId="1" fillId="0" borderId="0" xfId="2" applyFill="1" applyProtection="1">
      <protection locked="0"/>
    </xf>
    <xf numFmtId="0" fontId="2" fillId="0" borderId="0" xfId="2" applyFont="1" applyFill="1" applyAlignment="1" applyProtection="1">
      <alignment wrapText="1"/>
      <protection locked="0"/>
    </xf>
    <xf numFmtId="0" fontId="7" fillId="0" borderId="24" xfId="2" applyFont="1" applyFill="1" applyBorder="1" applyAlignment="1" applyProtection="1">
      <alignment horizontal="distributed" vertical="center" justifyLastLine="1"/>
      <protection locked="0"/>
    </xf>
    <xf numFmtId="0" fontId="7" fillId="0" borderId="25" xfId="2" applyFont="1" applyFill="1" applyBorder="1" applyAlignment="1" applyProtection="1">
      <alignment horizontal="distributed" vertical="center" justifyLastLine="1"/>
      <protection locked="0"/>
    </xf>
    <xf numFmtId="0" fontId="7" fillId="0" borderId="26" xfId="2" applyFont="1" applyFill="1" applyBorder="1" applyAlignment="1" applyProtection="1">
      <alignment horizontal="distributed" vertical="center" justifyLastLine="1"/>
      <protection locked="0"/>
    </xf>
    <xf numFmtId="0" fontId="7" fillId="0" borderId="27" xfId="2" applyFont="1" applyFill="1" applyBorder="1" applyAlignment="1" applyProtection="1">
      <alignment horizontal="distributed" vertical="center" justifyLastLine="1"/>
      <protection locked="0"/>
    </xf>
    <xf numFmtId="0" fontId="7" fillId="0" borderId="30" xfId="2" applyFont="1" applyFill="1" applyBorder="1" applyAlignment="1" applyProtection="1">
      <alignment horizontal="center" vertical="center"/>
      <protection locked="0"/>
    </xf>
    <xf numFmtId="0" fontId="7" fillId="0" borderId="26" xfId="2" applyFont="1" applyFill="1" applyBorder="1" applyAlignment="1" applyProtection="1">
      <alignment horizontal="center" vertical="center"/>
      <protection locked="0"/>
    </xf>
    <xf numFmtId="0" fontId="7" fillId="0" borderId="28" xfId="2" applyFont="1" applyFill="1" applyBorder="1" applyAlignment="1" applyProtection="1">
      <alignment horizontal="center" vertical="center"/>
      <protection locked="0"/>
    </xf>
    <xf numFmtId="0" fontId="7" fillId="0" borderId="31" xfId="2" applyFont="1" applyFill="1" applyBorder="1" applyAlignment="1" applyProtection="1">
      <alignment horizontal="center" vertical="center"/>
      <protection locked="0"/>
    </xf>
    <xf numFmtId="0" fontId="7" fillId="0" borderId="32" xfId="2" applyFont="1" applyFill="1" applyBorder="1" applyAlignment="1" applyProtection="1">
      <alignment horizontal="center" vertical="center"/>
      <protection locked="0"/>
    </xf>
    <xf numFmtId="0" fontId="7" fillId="0" borderId="33" xfId="2" applyFont="1" applyFill="1" applyBorder="1" applyAlignment="1" applyProtection="1">
      <alignment horizontal="center" vertical="center"/>
      <protection locked="0"/>
    </xf>
    <xf numFmtId="0" fontId="7" fillId="0" borderId="0" xfId="2" applyFont="1" applyFill="1" applyBorder="1" applyProtection="1">
      <protection locked="0"/>
    </xf>
    <xf numFmtId="0" fontId="7" fillId="0" borderId="34" xfId="2" applyFont="1" applyFill="1" applyBorder="1" applyAlignment="1" applyProtection="1">
      <alignment horizontal="distributed" vertical="center"/>
      <protection locked="0"/>
    </xf>
    <xf numFmtId="176" fontId="7" fillId="0" borderId="35" xfId="2" applyNumberFormat="1" applyFont="1" applyFill="1" applyBorder="1" applyAlignment="1" applyProtection="1">
      <alignment horizontal="right" vertical="center"/>
      <protection locked="0"/>
    </xf>
    <xf numFmtId="176" fontId="7" fillId="0" borderId="36" xfId="2" applyNumberFormat="1" applyFont="1" applyFill="1" applyBorder="1" applyAlignment="1" applyProtection="1">
      <alignment horizontal="right" vertical="center"/>
      <protection locked="0"/>
    </xf>
    <xf numFmtId="176" fontId="7" fillId="0" borderId="37" xfId="2" applyNumberFormat="1" applyFont="1" applyFill="1" applyBorder="1" applyAlignment="1" applyProtection="1">
      <alignment horizontal="right" vertical="center"/>
      <protection locked="0"/>
    </xf>
    <xf numFmtId="176" fontId="7" fillId="0" borderId="38" xfId="2" applyNumberFormat="1" applyFont="1" applyFill="1" applyBorder="1" applyAlignment="1" applyProtection="1">
      <alignment vertical="center"/>
      <protection locked="0"/>
    </xf>
    <xf numFmtId="176" fontId="7" fillId="0" borderId="39" xfId="2" applyNumberFormat="1" applyFont="1" applyFill="1" applyBorder="1" applyAlignment="1" applyProtection="1">
      <alignment vertical="center"/>
      <protection locked="0"/>
    </xf>
    <xf numFmtId="176" fontId="7" fillId="0" borderId="40" xfId="2" applyNumberFormat="1" applyFont="1" applyFill="1" applyBorder="1" applyAlignment="1" applyProtection="1">
      <alignment vertical="center"/>
      <protection locked="0"/>
    </xf>
    <xf numFmtId="176" fontId="7" fillId="0" borderId="4" xfId="2" applyNumberFormat="1" applyFont="1" applyFill="1" applyBorder="1" applyAlignment="1" applyProtection="1">
      <alignment vertical="center"/>
      <protection locked="0"/>
    </xf>
    <xf numFmtId="176" fontId="7" fillId="0" borderId="42" xfId="2" applyNumberFormat="1" applyFont="1" applyFill="1" applyBorder="1" applyAlignment="1" applyProtection="1">
      <alignment vertical="center"/>
      <protection locked="0"/>
    </xf>
    <xf numFmtId="176" fontId="7" fillId="0" borderId="45" xfId="2" applyNumberFormat="1" applyFont="1" applyFill="1" applyBorder="1" applyAlignment="1" applyProtection="1">
      <alignment horizontal="right" vertical="center"/>
      <protection locked="0"/>
    </xf>
    <xf numFmtId="176" fontId="7" fillId="0" borderId="46" xfId="2" applyNumberFormat="1" applyFont="1" applyFill="1" applyBorder="1" applyAlignment="1" applyProtection="1">
      <alignment horizontal="right" vertical="center"/>
      <protection locked="0"/>
    </xf>
    <xf numFmtId="176" fontId="7" fillId="0" borderId="47" xfId="2" applyNumberFormat="1" applyFont="1" applyFill="1" applyBorder="1" applyAlignment="1" applyProtection="1">
      <alignment horizontal="right" vertical="center"/>
      <protection locked="0"/>
    </xf>
    <xf numFmtId="176" fontId="7" fillId="0" borderId="48" xfId="2" applyNumberFormat="1" applyFont="1" applyFill="1" applyBorder="1" applyAlignment="1" applyProtection="1">
      <alignment vertical="center"/>
      <protection locked="0"/>
    </xf>
    <xf numFmtId="176" fontId="7" fillId="0" borderId="46" xfId="2" applyNumberFormat="1" applyFont="1" applyFill="1" applyBorder="1" applyAlignment="1" applyProtection="1">
      <alignment vertical="center"/>
      <protection locked="0"/>
    </xf>
    <xf numFmtId="176" fontId="7" fillId="0" borderId="47" xfId="2" applyNumberFormat="1" applyFont="1" applyFill="1" applyBorder="1" applyAlignment="1" applyProtection="1">
      <alignment vertical="center"/>
      <protection locked="0"/>
    </xf>
    <xf numFmtId="176" fontId="7" fillId="0" borderId="15" xfId="2" applyNumberFormat="1" applyFont="1" applyFill="1" applyBorder="1" applyAlignment="1" applyProtection="1">
      <alignment vertical="center"/>
      <protection locked="0"/>
    </xf>
    <xf numFmtId="176" fontId="7" fillId="0" borderId="49" xfId="2" applyNumberFormat="1" applyFont="1" applyFill="1" applyBorder="1" applyAlignment="1" applyProtection="1">
      <alignment vertical="center"/>
      <protection locked="0"/>
    </xf>
    <xf numFmtId="176" fontId="7" fillId="0" borderId="50" xfId="2" applyNumberFormat="1" applyFont="1" applyFill="1" applyBorder="1" applyAlignment="1" applyProtection="1">
      <alignment vertical="center"/>
      <protection locked="0"/>
    </xf>
    <xf numFmtId="0" fontId="7" fillId="0" borderId="34" xfId="2" applyFont="1" applyFill="1" applyBorder="1" applyAlignment="1" applyProtection="1">
      <alignment horizontal="distributed" vertical="center" shrinkToFit="1"/>
      <protection locked="0"/>
    </xf>
    <xf numFmtId="176" fontId="7" fillId="0" borderId="45" xfId="2" applyNumberFormat="1" applyFont="1" applyFill="1" applyBorder="1" applyAlignment="1" applyProtection="1">
      <alignment horizontal="right" vertical="center" shrinkToFit="1"/>
      <protection locked="0"/>
    </xf>
    <xf numFmtId="176" fontId="7" fillId="0" borderId="46" xfId="2" applyNumberFormat="1" applyFont="1" applyFill="1" applyBorder="1" applyAlignment="1" applyProtection="1">
      <alignment horizontal="right" vertical="center" shrinkToFit="1"/>
      <protection locked="0"/>
    </xf>
    <xf numFmtId="176" fontId="7" fillId="0" borderId="47" xfId="2" applyNumberFormat="1" applyFont="1" applyFill="1" applyBorder="1" applyAlignment="1" applyProtection="1">
      <alignment horizontal="right" vertical="center" shrinkToFit="1"/>
      <protection locked="0"/>
    </xf>
    <xf numFmtId="0" fontId="7" fillId="0" borderId="53" xfId="2" applyFont="1" applyFill="1" applyBorder="1" applyAlignment="1" applyProtection="1">
      <alignment horizontal="distributed" vertical="center"/>
      <protection locked="0"/>
    </xf>
    <xf numFmtId="176" fontId="7" fillId="0" borderId="54" xfId="2" applyNumberFormat="1" applyFont="1" applyFill="1" applyBorder="1" applyAlignment="1" applyProtection="1">
      <alignment horizontal="right" vertical="center"/>
      <protection locked="0"/>
    </xf>
    <xf numFmtId="176" fontId="7" fillId="0" borderId="25" xfId="2" applyNumberFormat="1" applyFont="1" applyFill="1" applyBorder="1" applyAlignment="1" applyProtection="1">
      <alignment horizontal="right" vertical="center"/>
      <protection locked="0"/>
    </xf>
    <xf numFmtId="176" fontId="7" fillId="0" borderId="26" xfId="2" applyNumberFormat="1" applyFont="1" applyFill="1" applyBorder="1" applyAlignment="1" applyProtection="1">
      <alignment horizontal="right" vertical="center"/>
      <protection locked="0"/>
    </xf>
    <xf numFmtId="176" fontId="7" fillId="0" borderId="24" xfId="2" applyNumberFormat="1" applyFont="1" applyFill="1" applyBorder="1" applyAlignment="1" applyProtection="1">
      <alignment vertical="center"/>
      <protection locked="0"/>
    </xf>
    <xf numFmtId="176" fontId="7" fillId="0" borderId="25" xfId="2" applyNumberFormat="1" applyFont="1" applyFill="1" applyBorder="1" applyAlignment="1" applyProtection="1">
      <alignment vertical="center"/>
      <protection locked="0"/>
    </xf>
    <xf numFmtId="176" fontId="7" fillId="0" borderId="26" xfId="2" applyNumberFormat="1" applyFont="1" applyFill="1" applyBorder="1" applyAlignment="1" applyProtection="1">
      <alignment vertical="center"/>
      <protection locked="0"/>
    </xf>
    <xf numFmtId="176" fontId="7" fillId="0" borderId="55" xfId="2" applyNumberFormat="1" applyFont="1" applyFill="1" applyBorder="1" applyAlignment="1" applyProtection="1">
      <alignment vertical="center"/>
      <protection locked="0"/>
    </xf>
    <xf numFmtId="176" fontId="7" fillId="0" borderId="31" xfId="2" applyNumberFormat="1" applyFont="1" applyFill="1" applyBorder="1" applyAlignment="1" applyProtection="1">
      <alignment vertical="center"/>
      <protection locked="0"/>
    </xf>
    <xf numFmtId="0" fontId="7" fillId="0" borderId="0" xfId="2" applyFont="1" applyFill="1" applyBorder="1" applyAlignment="1" applyProtection="1">
      <alignment horizontal="distributed" vertical="center" indent="1"/>
      <protection locked="0"/>
    </xf>
    <xf numFmtId="176" fontId="7" fillId="0" borderId="0" xfId="2" applyNumberFormat="1" applyFont="1" applyFill="1" applyBorder="1" applyProtection="1">
      <protection locked="0"/>
    </xf>
    <xf numFmtId="0" fontId="8" fillId="0" borderId="0" xfId="0" applyFont="1" applyFill="1" applyProtection="1">
      <protection locked="0"/>
    </xf>
    <xf numFmtId="0" fontId="1" fillId="0" borderId="0" xfId="0" applyFont="1" applyFill="1" applyProtection="1">
      <protection locked="0"/>
    </xf>
    <xf numFmtId="0" fontId="7" fillId="0" borderId="25" xfId="2" applyFont="1" applyFill="1" applyBorder="1" applyAlignment="1" applyProtection="1">
      <alignment horizontal="center" vertical="center"/>
      <protection locked="0"/>
    </xf>
    <xf numFmtId="0" fontId="7" fillId="0" borderId="62" xfId="2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Protection="1">
      <protection locked="0"/>
    </xf>
    <xf numFmtId="176" fontId="7" fillId="0" borderId="10" xfId="2" applyNumberFormat="1" applyFont="1" applyFill="1" applyBorder="1" applyAlignment="1" applyProtection="1">
      <alignment horizontal="right" vertical="center"/>
      <protection locked="0"/>
    </xf>
    <xf numFmtId="176" fontId="7" fillId="0" borderId="11" xfId="2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Protection="1">
      <protection locked="0"/>
    </xf>
    <xf numFmtId="176" fontId="0" fillId="0" borderId="0" xfId="0" applyNumberFormat="1" applyFill="1" applyProtection="1">
      <protection locked="0"/>
    </xf>
    <xf numFmtId="0" fontId="0" fillId="0" borderId="0" xfId="0" applyFill="1" applyBorder="1" applyProtection="1">
      <protection locked="0"/>
    </xf>
    <xf numFmtId="176" fontId="8" fillId="0" borderId="0" xfId="0" applyNumberFormat="1" applyFont="1" applyFill="1" applyProtection="1">
      <protection locked="0"/>
    </xf>
    <xf numFmtId="0" fontId="7" fillId="0" borderId="0" xfId="2" applyFont="1" applyFill="1" applyBorder="1" applyProtection="1"/>
    <xf numFmtId="0" fontId="7" fillId="0" borderId="53" xfId="2" applyFont="1" applyFill="1" applyBorder="1" applyAlignment="1" applyProtection="1">
      <alignment horizontal="distributed" vertical="center"/>
    </xf>
    <xf numFmtId="176" fontId="7" fillId="0" borderId="54" xfId="2" applyNumberFormat="1" applyFont="1" applyFill="1" applyBorder="1" applyAlignment="1" applyProtection="1">
      <alignment vertical="center"/>
    </xf>
    <xf numFmtId="176" fontId="7" fillId="0" borderId="25" xfId="2" applyNumberFormat="1" applyFont="1" applyFill="1" applyBorder="1" applyAlignment="1" applyProtection="1">
      <alignment vertical="center"/>
    </xf>
    <xf numFmtId="176" fontId="7" fillId="0" borderId="26" xfId="2" applyNumberFormat="1" applyFont="1" applyFill="1" applyBorder="1" applyAlignment="1" applyProtection="1">
      <alignment vertical="center"/>
    </xf>
    <xf numFmtId="176" fontId="7" fillId="0" borderId="24" xfId="2" applyNumberFormat="1" applyFont="1" applyFill="1" applyBorder="1" applyAlignment="1" applyProtection="1">
      <alignment vertical="center"/>
    </xf>
    <xf numFmtId="176" fontId="7" fillId="0" borderId="55" xfId="2" applyNumberFormat="1" applyFont="1" applyFill="1" applyBorder="1" applyAlignment="1" applyProtection="1">
      <alignment vertical="center"/>
    </xf>
    <xf numFmtId="176" fontId="7" fillId="0" borderId="56" xfId="2" applyNumberFormat="1" applyFont="1" applyFill="1" applyBorder="1" applyAlignment="1" applyProtection="1">
      <alignment vertical="center"/>
    </xf>
    <xf numFmtId="176" fontId="7" fillId="0" borderId="30" xfId="2" applyNumberFormat="1" applyFont="1" applyFill="1" applyBorder="1" applyAlignment="1" applyProtection="1">
      <alignment vertical="center"/>
    </xf>
    <xf numFmtId="176" fontId="7" fillId="0" borderId="31" xfId="2" applyNumberFormat="1" applyFont="1" applyFill="1" applyBorder="1" applyAlignment="1" applyProtection="1">
      <alignment vertical="center"/>
    </xf>
    <xf numFmtId="176" fontId="7" fillId="0" borderId="32" xfId="2" applyNumberFormat="1" applyFont="1" applyFill="1" applyBorder="1" applyAlignment="1" applyProtection="1">
      <alignment vertical="center"/>
    </xf>
    <xf numFmtId="176" fontId="7" fillId="0" borderId="57" xfId="2" applyNumberFormat="1" applyFont="1" applyFill="1" applyBorder="1" applyAlignment="1" applyProtection="1">
      <alignment vertical="center"/>
    </xf>
    <xf numFmtId="0" fontId="0" fillId="0" borderId="0" xfId="0" applyFill="1" applyProtection="1"/>
    <xf numFmtId="176" fontId="7" fillId="0" borderId="4" xfId="2" applyNumberFormat="1" applyFont="1" applyFill="1" applyBorder="1" applyAlignment="1" applyProtection="1">
      <alignment vertical="center"/>
    </xf>
    <xf numFmtId="176" fontId="7" fillId="0" borderId="15" xfId="2" applyNumberFormat="1" applyFont="1" applyFill="1" applyBorder="1" applyAlignment="1" applyProtection="1">
      <alignment vertical="center"/>
    </xf>
    <xf numFmtId="176" fontId="7" fillId="0" borderId="3" xfId="2" applyNumberFormat="1" applyFont="1" applyFill="1" applyBorder="1" applyAlignment="1" applyProtection="1">
      <alignment vertical="center"/>
    </xf>
    <xf numFmtId="176" fontId="7" fillId="0" borderId="14" xfId="2" applyNumberFormat="1" applyFont="1" applyFill="1" applyBorder="1" applyAlignment="1" applyProtection="1">
      <alignment vertical="center"/>
    </xf>
    <xf numFmtId="176" fontId="7" fillId="0" borderId="51" xfId="2" applyNumberFormat="1" applyFont="1" applyFill="1" applyBorder="1" applyAlignment="1" applyProtection="1">
      <alignment vertical="center"/>
    </xf>
    <xf numFmtId="176" fontId="7" fillId="0" borderId="43" xfId="2" applyNumberFormat="1" applyFont="1" applyFill="1" applyBorder="1" applyAlignment="1" applyProtection="1">
      <alignment vertical="center"/>
    </xf>
    <xf numFmtId="176" fontId="7" fillId="0" borderId="42" xfId="2" applyNumberFormat="1" applyFont="1" applyFill="1" applyBorder="1" applyAlignment="1" applyProtection="1">
      <alignment vertical="center"/>
    </xf>
    <xf numFmtId="176" fontId="7" fillId="0" borderId="40" xfId="2" applyNumberFormat="1" applyFont="1" applyFill="1" applyBorder="1" applyAlignment="1" applyProtection="1">
      <alignment vertical="center"/>
    </xf>
    <xf numFmtId="176" fontId="7" fillId="0" borderId="44" xfId="2" applyNumberFormat="1" applyFont="1" applyFill="1" applyBorder="1" applyAlignment="1" applyProtection="1">
      <alignment vertical="center"/>
    </xf>
    <xf numFmtId="176" fontId="7" fillId="0" borderId="50" xfId="2" applyNumberFormat="1" applyFont="1" applyFill="1" applyBorder="1" applyAlignment="1" applyProtection="1">
      <alignment vertical="center"/>
    </xf>
    <xf numFmtId="176" fontId="7" fillId="0" borderId="47" xfId="2" applyNumberFormat="1" applyFont="1" applyFill="1" applyBorder="1" applyAlignment="1" applyProtection="1">
      <alignment vertical="center"/>
    </xf>
    <xf numFmtId="176" fontId="7" fillId="0" borderId="52" xfId="2" applyNumberFormat="1" applyFont="1" applyFill="1" applyBorder="1" applyAlignment="1" applyProtection="1">
      <alignment vertical="center"/>
    </xf>
    <xf numFmtId="176" fontId="7" fillId="0" borderId="80" xfId="2" applyNumberFormat="1" applyFont="1" applyFill="1" applyBorder="1" applyAlignment="1" applyProtection="1">
      <alignment horizontal="right" vertical="center"/>
    </xf>
    <xf numFmtId="176" fontId="7" fillId="0" borderId="81" xfId="2" applyNumberFormat="1" applyFont="1" applyFill="1" applyBorder="1" applyAlignment="1" applyProtection="1">
      <alignment horizontal="right" vertical="center"/>
    </xf>
    <xf numFmtId="176" fontId="7" fillId="0" borderId="82" xfId="2" applyNumberFormat="1" applyFont="1" applyFill="1" applyBorder="1" applyAlignment="1" applyProtection="1">
      <alignment horizontal="right" vertical="center"/>
    </xf>
    <xf numFmtId="176" fontId="7" fillId="0" borderId="84" xfId="2" applyNumberFormat="1" applyFont="1" applyFill="1" applyBorder="1" applyAlignment="1" applyProtection="1">
      <alignment vertical="center"/>
    </xf>
    <xf numFmtId="176" fontId="7" fillId="0" borderId="85" xfId="2" applyNumberFormat="1" applyFont="1" applyFill="1" applyBorder="1" applyAlignment="1" applyProtection="1">
      <alignment vertical="center"/>
    </xf>
    <xf numFmtId="176" fontId="7" fillId="0" borderId="86" xfId="2" applyNumberFormat="1" applyFont="1" applyFill="1" applyBorder="1" applyAlignment="1" applyProtection="1">
      <alignment vertical="center"/>
    </xf>
    <xf numFmtId="176" fontId="7" fillId="0" borderId="82" xfId="2" applyNumberFormat="1" applyFont="1" applyFill="1" applyBorder="1" applyAlignment="1" applyProtection="1">
      <alignment vertical="center"/>
    </xf>
    <xf numFmtId="176" fontId="7" fillId="0" borderId="81" xfId="2" applyNumberFormat="1" applyFont="1" applyFill="1" applyBorder="1" applyAlignment="1" applyProtection="1">
      <alignment vertical="center"/>
    </xf>
    <xf numFmtId="176" fontId="7" fillId="0" borderId="83" xfId="2" applyNumberFormat="1" applyFont="1" applyFill="1" applyBorder="1" applyAlignment="1" applyProtection="1">
      <alignment vertical="center"/>
    </xf>
    <xf numFmtId="176" fontId="7" fillId="0" borderId="87" xfId="2" applyNumberFormat="1" applyFont="1" applyFill="1" applyBorder="1" applyAlignment="1" applyProtection="1">
      <alignment vertical="center"/>
    </xf>
    <xf numFmtId="176" fontId="7" fillId="0" borderId="37" xfId="2" applyNumberFormat="1" applyFont="1" applyFill="1" applyBorder="1" applyAlignment="1" applyProtection="1">
      <alignment horizontal="right" vertical="center"/>
    </xf>
    <xf numFmtId="176" fontId="7" fillId="0" borderId="47" xfId="2" applyNumberFormat="1" applyFont="1" applyFill="1" applyBorder="1" applyAlignment="1" applyProtection="1">
      <alignment horizontal="right" vertical="center"/>
    </xf>
    <xf numFmtId="176" fontId="7" fillId="0" borderId="12" xfId="2" applyNumberFormat="1" applyFont="1" applyFill="1" applyBorder="1" applyAlignment="1" applyProtection="1">
      <alignment horizontal="right" vertical="center"/>
    </xf>
    <xf numFmtId="176" fontId="7" fillId="0" borderId="68" xfId="2" applyNumberFormat="1" applyFont="1" applyFill="1" applyBorder="1" applyAlignment="1" applyProtection="1">
      <alignment vertical="center"/>
    </xf>
    <xf numFmtId="176" fontId="7" fillId="0" borderId="76" xfId="2" applyNumberFormat="1" applyFont="1" applyFill="1" applyBorder="1" applyAlignment="1" applyProtection="1">
      <alignment vertical="center"/>
    </xf>
    <xf numFmtId="176" fontId="7" fillId="0" borderId="69" xfId="2" applyNumberFormat="1" applyFont="1" applyFill="1" applyBorder="1" applyAlignment="1" applyProtection="1">
      <alignment vertical="center"/>
    </xf>
    <xf numFmtId="176" fontId="7" fillId="0" borderId="73" xfId="2" applyNumberFormat="1" applyFont="1" applyFill="1" applyBorder="1" applyAlignment="1" applyProtection="1">
      <alignment vertical="center"/>
    </xf>
    <xf numFmtId="176" fontId="7" fillId="0" borderId="77" xfId="2" applyNumberFormat="1" applyFont="1" applyFill="1" applyBorder="1" applyAlignment="1" applyProtection="1">
      <alignment vertical="center"/>
    </xf>
    <xf numFmtId="176" fontId="7" fillId="0" borderId="72" xfId="2" applyNumberFormat="1" applyFont="1" applyFill="1" applyBorder="1" applyAlignment="1" applyProtection="1">
      <alignment vertical="center"/>
    </xf>
    <xf numFmtId="176" fontId="7" fillId="0" borderId="16" xfId="2" applyNumberFormat="1" applyFont="1" applyFill="1" applyBorder="1" applyAlignment="1" applyProtection="1">
      <alignment vertical="center"/>
    </xf>
    <xf numFmtId="0" fontId="7" fillId="0" borderId="94" xfId="2" applyFont="1" applyFill="1" applyBorder="1" applyAlignment="1" applyProtection="1">
      <alignment horizontal="distributed" vertical="center" justifyLastLine="1"/>
      <protection locked="0"/>
    </xf>
    <xf numFmtId="176" fontId="7" fillId="0" borderId="95" xfId="2" applyNumberFormat="1" applyFont="1" applyFill="1" applyBorder="1" applyAlignment="1" applyProtection="1">
      <alignment vertical="center"/>
      <protection locked="0"/>
    </xf>
    <xf numFmtId="176" fontId="7" fillId="0" borderId="98" xfId="2" applyNumberFormat="1" applyFont="1" applyFill="1" applyBorder="1" applyAlignment="1" applyProtection="1">
      <alignment vertical="center"/>
      <protection locked="0"/>
    </xf>
    <xf numFmtId="176" fontId="7" fillId="0" borderId="94" xfId="2" applyNumberFormat="1" applyFont="1" applyFill="1" applyBorder="1" applyAlignment="1" applyProtection="1">
      <alignment vertical="center"/>
      <protection locked="0"/>
    </xf>
    <xf numFmtId="0" fontId="7" fillId="0" borderId="24" xfId="2" applyFont="1" applyFill="1" applyBorder="1" applyAlignment="1" applyProtection="1">
      <alignment horizontal="center" vertical="center"/>
      <protection locked="0"/>
    </xf>
    <xf numFmtId="176" fontId="7" fillId="0" borderId="94" xfId="2" applyNumberFormat="1" applyFont="1" applyFill="1" applyBorder="1" applyAlignment="1" applyProtection="1">
      <alignment vertical="center"/>
    </xf>
    <xf numFmtId="0" fontId="7" fillId="0" borderId="28" xfId="2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vertical="top"/>
      <protection locked="0"/>
    </xf>
    <xf numFmtId="0" fontId="10" fillId="0" borderId="0" xfId="0" applyFont="1" applyFill="1" applyProtection="1">
      <protection locked="0"/>
    </xf>
    <xf numFmtId="0" fontId="10" fillId="0" borderId="27" xfId="0" applyFont="1" applyFill="1" applyBorder="1" applyProtection="1">
      <protection locked="0"/>
    </xf>
    <xf numFmtId="0" fontId="11" fillId="0" borderId="0" xfId="0" applyFont="1" applyFill="1" applyAlignment="1" applyProtection="1">
      <alignment horizontal="right" vertical="center"/>
      <protection locked="0"/>
    </xf>
    <xf numFmtId="0" fontId="7" fillId="0" borderId="1" xfId="0" applyFont="1" applyFill="1" applyBorder="1" applyAlignment="1" applyProtection="1">
      <alignment horizontal="center" vertical="justify" textRotation="255"/>
      <protection locked="0"/>
    </xf>
    <xf numFmtId="0" fontId="7" fillId="0" borderId="103" xfId="0" applyFont="1" applyFill="1" applyBorder="1" applyAlignment="1" applyProtection="1">
      <alignment horizontal="centerContinuous" vertical="center"/>
      <protection locked="0"/>
    </xf>
    <xf numFmtId="0" fontId="7" fillId="0" borderId="101" xfId="0" applyFont="1" applyFill="1" applyBorder="1" applyAlignment="1" applyProtection="1">
      <alignment horizontal="centerContinuous" vertical="center"/>
      <protection locked="0"/>
    </xf>
    <xf numFmtId="0" fontId="7" fillId="0" borderId="104" xfId="0" applyFont="1" applyFill="1" applyBorder="1" applyAlignment="1" applyProtection="1">
      <alignment horizontal="distributed"/>
      <protection locked="0"/>
    </xf>
    <xf numFmtId="0" fontId="7" fillId="0" borderId="9" xfId="0" applyFont="1" applyFill="1" applyBorder="1" applyAlignment="1" applyProtection="1">
      <alignment horizontal="center" vertical="justify" textRotation="255"/>
      <protection locked="0"/>
    </xf>
    <xf numFmtId="0" fontId="7" fillId="0" borderId="107" xfId="0" applyFont="1" applyFill="1" applyBorder="1" applyAlignment="1" applyProtection="1">
      <alignment horizontal="centerContinuous" vertical="center"/>
      <protection locked="0"/>
    </xf>
    <xf numFmtId="0" fontId="7" fillId="0" borderId="105" xfId="0" applyFont="1" applyFill="1" applyBorder="1" applyAlignment="1" applyProtection="1">
      <alignment horizontal="centerContinuous" vertical="center"/>
      <protection locked="0"/>
    </xf>
    <xf numFmtId="0" fontId="7" fillId="0" borderId="108" xfId="0" applyFont="1" applyFill="1" applyBorder="1" applyProtection="1">
      <protection locked="0"/>
    </xf>
    <xf numFmtId="0" fontId="7" fillId="0" borderId="13" xfId="0" applyFont="1" applyFill="1" applyBorder="1" applyAlignment="1" applyProtection="1">
      <alignment horizontal="centerContinuous" vertical="center"/>
      <protection locked="0"/>
    </xf>
    <xf numFmtId="0" fontId="7" fillId="0" borderId="20" xfId="0" quotePrefix="1" applyFont="1" applyFill="1" applyBorder="1" applyAlignment="1" applyProtection="1">
      <alignment horizontal="center" vertical="center"/>
      <protection locked="0"/>
    </xf>
    <xf numFmtId="0" fontId="7" fillId="0" borderId="55" xfId="0" applyFont="1" applyFill="1" applyBorder="1" applyAlignment="1" applyProtection="1">
      <alignment horizontal="center" vertical="distributed" textRotation="255"/>
      <protection locked="0"/>
    </xf>
    <xf numFmtId="0" fontId="7" fillId="0" borderId="111" xfId="0" applyFont="1" applyFill="1" applyBorder="1" applyAlignment="1" applyProtection="1">
      <alignment horizontal="center" vertical="distributed" textRotation="255"/>
      <protection locked="0"/>
    </xf>
    <xf numFmtId="0" fontId="7" fillId="0" borderId="28" xfId="0" applyFont="1" applyFill="1" applyBorder="1" applyAlignment="1" applyProtection="1">
      <alignment horizontal="center" vertical="distributed" textRotation="255"/>
      <protection locked="0"/>
    </xf>
    <xf numFmtId="0" fontId="7" fillId="0" borderId="32" xfId="0" applyFont="1" applyFill="1" applyBorder="1" applyAlignment="1" applyProtection="1">
      <alignment horizontal="center" vertical="distributed" textRotation="255"/>
      <protection locked="0"/>
    </xf>
    <xf numFmtId="0" fontId="7" fillId="0" borderId="28" xfId="0" applyFont="1" applyFill="1" applyBorder="1" applyAlignment="1" applyProtection="1">
      <alignment horizontal="center" vertical="distributed" textRotation="255" indent="1"/>
      <protection locked="0"/>
    </xf>
    <xf numFmtId="0" fontId="13" fillId="0" borderId="112" xfId="2" applyFont="1" applyFill="1" applyBorder="1" applyAlignment="1" applyProtection="1">
      <alignment horizontal="distributed" vertical="center"/>
      <protection locked="0"/>
    </xf>
    <xf numFmtId="0" fontId="13" fillId="0" borderId="34" xfId="2" applyFont="1" applyFill="1" applyBorder="1" applyAlignment="1" applyProtection="1">
      <alignment horizontal="distributed" vertical="center"/>
      <protection locked="0"/>
    </xf>
    <xf numFmtId="176" fontId="7" fillId="0" borderId="15" xfId="0" applyNumberFormat="1" applyFont="1" applyFill="1" applyBorder="1" applyProtection="1">
      <protection locked="0"/>
    </xf>
    <xf numFmtId="176" fontId="7" fillId="0" borderId="51" xfId="0" applyNumberFormat="1" applyFont="1" applyFill="1" applyBorder="1" applyProtection="1">
      <protection locked="0"/>
    </xf>
    <xf numFmtId="0" fontId="7" fillId="0" borderId="0" xfId="0" applyFont="1" applyFill="1" applyProtection="1">
      <protection locked="0"/>
    </xf>
    <xf numFmtId="0" fontId="13" fillId="0" borderId="53" xfId="2" applyFont="1" applyFill="1" applyBorder="1" applyAlignment="1" applyProtection="1">
      <alignment horizontal="distributed"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13" fillId="0" borderId="113" xfId="2" applyFont="1" applyFill="1" applyBorder="1" applyAlignment="1" applyProtection="1">
      <alignment horizontal="distributed" vertical="center"/>
      <protection locked="0"/>
    </xf>
    <xf numFmtId="176" fontId="7" fillId="0" borderId="0" xfId="0" applyNumberFormat="1" applyFont="1" applyFill="1" applyBorder="1" applyProtection="1">
      <protection locked="0"/>
    </xf>
    <xf numFmtId="0" fontId="2" fillId="0" borderId="0" xfId="0" applyFont="1" applyFill="1" applyAlignment="1" applyProtection="1">
      <alignment vertical="top"/>
      <protection locked="0"/>
    </xf>
    <xf numFmtId="0" fontId="10" fillId="0" borderId="0" xfId="0" applyFont="1" applyFill="1" applyAlignment="1" applyProtection="1">
      <alignment vertical="center"/>
      <protection locked="0"/>
    </xf>
    <xf numFmtId="0" fontId="7" fillId="0" borderId="1" xfId="0" applyFont="1" applyFill="1" applyBorder="1" applyAlignment="1" applyProtection="1">
      <alignment horizontal="distributed" vertical="center"/>
      <protection locked="0"/>
    </xf>
    <xf numFmtId="0" fontId="7" fillId="0" borderId="9" xfId="0" applyFont="1" applyFill="1" applyBorder="1" applyAlignment="1" applyProtection="1">
      <alignment vertical="center"/>
      <protection locked="0"/>
    </xf>
    <xf numFmtId="0" fontId="7" fillId="0" borderId="109" xfId="0" applyFont="1" applyFill="1" applyBorder="1" applyAlignment="1" applyProtection="1">
      <alignment vertical="center"/>
      <protection locked="0"/>
    </xf>
    <xf numFmtId="0" fontId="7" fillId="0" borderId="28" xfId="0" applyFont="1" applyFill="1" applyBorder="1" applyAlignment="1" applyProtection="1">
      <alignment horizontal="center" vertical="center" textRotation="255"/>
      <protection locked="0"/>
    </xf>
    <xf numFmtId="176" fontId="7" fillId="0" borderId="43" xfId="0" applyNumberFormat="1" applyFont="1" applyFill="1" applyBorder="1" applyAlignment="1" applyProtection="1">
      <alignment vertical="center"/>
      <protection locked="0"/>
    </xf>
    <xf numFmtId="176" fontId="7" fillId="0" borderId="0" xfId="0" applyNumberFormat="1" applyFont="1" applyFill="1" applyBorder="1" applyAlignment="1" applyProtection="1">
      <alignment vertical="center"/>
      <protection locked="0"/>
    </xf>
    <xf numFmtId="176" fontId="7" fillId="0" borderId="51" xfId="0" applyNumberFormat="1" applyFont="1" applyFill="1" applyBorder="1" applyAlignment="1" applyProtection="1">
      <alignment vertical="center"/>
      <protection locked="0"/>
    </xf>
    <xf numFmtId="176" fontId="7" fillId="0" borderId="16" xfId="0" applyNumberFormat="1" applyFont="1" applyFill="1" applyBorder="1" applyAlignment="1" applyProtection="1">
      <alignment vertical="center"/>
      <protection locked="0"/>
    </xf>
    <xf numFmtId="176" fontId="7" fillId="0" borderId="43" xfId="0" applyNumberFormat="1" applyFont="1" applyFill="1" applyBorder="1" applyProtection="1"/>
    <xf numFmtId="176" fontId="7" fillId="0" borderId="51" xfId="0" applyNumberFormat="1" applyFont="1" applyFill="1" applyBorder="1" applyProtection="1"/>
    <xf numFmtId="176" fontId="7" fillId="0" borderId="16" xfId="0" applyNumberFormat="1" applyFont="1" applyFill="1" applyBorder="1" applyProtection="1"/>
    <xf numFmtId="176" fontId="7" fillId="0" borderId="106" xfId="0" applyNumberFormat="1" applyFont="1" applyFill="1" applyBorder="1" applyAlignment="1" applyProtection="1">
      <alignment vertical="center"/>
    </xf>
    <xf numFmtId="176" fontId="7" fillId="0" borderId="88" xfId="0" applyNumberFormat="1" applyFont="1" applyFill="1" applyBorder="1" applyAlignment="1" applyProtection="1">
      <alignment vertical="center"/>
    </xf>
    <xf numFmtId="0" fontId="14" fillId="0" borderId="0" xfId="0" applyFont="1" applyFill="1" applyProtection="1">
      <protection locked="0"/>
    </xf>
    <xf numFmtId="0" fontId="14" fillId="0" borderId="0" xfId="0" applyFont="1" applyFill="1" applyBorder="1" applyProtection="1">
      <protection locked="0"/>
    </xf>
    <xf numFmtId="0" fontId="7" fillId="0" borderId="116" xfId="0" applyFont="1" applyFill="1" applyBorder="1" applyAlignment="1" applyProtection="1">
      <alignment horizontal="right"/>
      <protection locked="0"/>
    </xf>
    <xf numFmtId="0" fontId="7" fillId="0" borderId="108" xfId="0" applyFont="1" applyFill="1" applyBorder="1" applyAlignment="1" applyProtection="1">
      <alignment horizontal="right" vertical="center" wrapText="1" justifyLastLine="1"/>
      <protection locked="0"/>
    </xf>
    <xf numFmtId="0" fontId="7" fillId="0" borderId="109" xfId="0" applyFont="1" applyFill="1" applyBorder="1" applyAlignment="1" applyProtection="1">
      <alignment horizontal="right" vertical="center" wrapText="1" justifyLastLine="1"/>
      <protection locked="0"/>
    </xf>
    <xf numFmtId="177" fontId="7" fillId="0" borderId="43" xfId="1" applyNumberFormat="1" applyFont="1" applyFill="1" applyBorder="1" applyAlignment="1" applyProtection="1">
      <alignment horizontal="right" vertical="center"/>
      <protection locked="0"/>
    </xf>
    <xf numFmtId="177" fontId="7" fillId="0" borderId="16" xfId="1" applyNumberFormat="1" applyFont="1" applyFill="1" applyBorder="1" applyAlignment="1" applyProtection="1">
      <alignment horizontal="right" vertical="center"/>
      <protection locked="0"/>
    </xf>
    <xf numFmtId="177" fontId="7" fillId="0" borderId="109" xfId="1" applyNumberFormat="1" applyFont="1" applyFill="1" applyBorder="1" applyAlignment="1" applyProtection="1">
      <alignment horizontal="right" vertical="center"/>
      <protection locked="0"/>
    </xf>
    <xf numFmtId="0" fontId="7" fillId="0" borderId="117" xfId="0" applyFont="1" applyFill="1" applyBorder="1" applyAlignment="1" applyProtection="1">
      <alignment horizontal="distributed" vertical="center"/>
      <protection locked="0"/>
    </xf>
    <xf numFmtId="177" fontId="7" fillId="0" borderId="51" xfId="1" applyNumberFormat="1" applyFont="1" applyFill="1" applyBorder="1" applyAlignment="1" applyProtection="1">
      <alignment horizontal="right" vertical="center"/>
      <protection locked="0"/>
    </xf>
    <xf numFmtId="177" fontId="7" fillId="0" borderId="110" xfId="1" applyNumberFormat="1" applyFont="1" applyFill="1" applyBorder="1" applyAlignment="1" applyProtection="1">
      <alignment horizontal="right" vertical="center"/>
      <protection locked="0"/>
    </xf>
    <xf numFmtId="177" fontId="7" fillId="0" borderId="108" xfId="1" applyNumberFormat="1" applyFont="1" applyFill="1" applyBorder="1" applyAlignment="1" applyProtection="1">
      <alignment horizontal="right" vertical="center"/>
      <protection locked="0"/>
    </xf>
    <xf numFmtId="177" fontId="7" fillId="0" borderId="129" xfId="1" applyNumberFormat="1" applyFont="1" applyFill="1" applyBorder="1" applyAlignment="1" applyProtection="1">
      <alignment horizontal="right" vertical="center"/>
      <protection locked="0"/>
    </xf>
    <xf numFmtId="177" fontId="7" fillId="0" borderId="52" xfId="1" applyNumberFormat="1" applyFont="1" applyFill="1" applyBorder="1" applyAlignment="1" applyProtection="1">
      <alignment horizontal="right" vertical="center"/>
      <protection locked="0"/>
    </xf>
    <xf numFmtId="0" fontId="7" fillId="0" borderId="132" xfId="0" applyFont="1" applyFill="1" applyBorder="1" applyAlignment="1" applyProtection="1">
      <alignment horizontal="centerContinuous" vertical="center"/>
      <protection locked="0"/>
    </xf>
    <xf numFmtId="177" fontId="7" fillId="0" borderId="87" xfId="1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0" fillId="0" borderId="0" xfId="0" applyFont="1" applyFill="1" applyBorder="1" applyProtection="1">
      <protection locked="0"/>
    </xf>
    <xf numFmtId="0" fontId="16" fillId="0" borderId="0" xfId="0" applyFont="1" applyFill="1" applyProtection="1">
      <protection locked="0"/>
    </xf>
    <xf numFmtId="179" fontId="7" fillId="0" borderId="38" xfId="0" applyNumberFormat="1" applyFont="1" applyFill="1" applyBorder="1" applyAlignment="1" applyProtection="1">
      <alignment vertical="center"/>
      <protection locked="0"/>
    </xf>
    <xf numFmtId="179" fontId="7" fillId="0" borderId="39" xfId="0" applyNumberFormat="1" applyFont="1" applyFill="1" applyBorder="1" applyAlignment="1" applyProtection="1">
      <alignment vertical="center"/>
      <protection locked="0"/>
    </xf>
    <xf numFmtId="179" fontId="7" fillId="0" borderId="95" xfId="0" applyNumberFormat="1" applyFont="1" applyFill="1" applyBorder="1" applyAlignment="1" applyProtection="1">
      <alignment vertical="center"/>
      <protection locked="0"/>
    </xf>
    <xf numFmtId="179" fontId="7" fillId="0" borderId="4" xfId="0" applyNumberFormat="1" applyFont="1" applyFill="1" applyBorder="1" applyAlignment="1" applyProtection="1">
      <alignment vertical="center"/>
      <protection locked="0"/>
    </xf>
    <xf numFmtId="179" fontId="7" fillId="0" borderId="42" xfId="0" applyNumberFormat="1" applyFont="1" applyFill="1" applyBorder="1" applyAlignment="1" applyProtection="1">
      <alignment vertical="center"/>
      <protection locked="0"/>
    </xf>
    <xf numFmtId="179" fontId="7" fillId="0" borderId="40" xfId="0" applyNumberFormat="1" applyFont="1" applyFill="1" applyBorder="1" applyAlignment="1" applyProtection="1">
      <alignment vertical="center"/>
      <protection locked="0"/>
    </xf>
    <xf numFmtId="179" fontId="7" fillId="0" borderId="125" xfId="1" applyNumberFormat="1" applyFont="1" applyFill="1" applyBorder="1" applyAlignment="1" applyProtection="1">
      <alignment vertical="center"/>
      <protection locked="0"/>
    </xf>
    <xf numFmtId="179" fontId="7" fillId="0" borderId="95" xfId="1" applyNumberFormat="1" applyFont="1" applyFill="1" applyBorder="1" applyAlignment="1" applyProtection="1">
      <alignment vertical="center"/>
      <protection locked="0"/>
    </xf>
    <xf numFmtId="179" fontId="7" fillId="0" borderId="42" xfId="1" applyNumberFormat="1" applyFont="1" applyFill="1" applyBorder="1" applyAlignment="1" applyProtection="1">
      <alignment vertical="center"/>
      <protection locked="0"/>
    </xf>
    <xf numFmtId="179" fontId="7" fillId="0" borderId="112" xfId="0" applyNumberFormat="1" applyFont="1" applyFill="1" applyBorder="1" applyAlignment="1" applyProtection="1">
      <alignment vertical="center"/>
      <protection locked="0"/>
    </xf>
    <xf numFmtId="179" fontId="7" fillId="0" borderId="48" xfId="0" applyNumberFormat="1" applyFont="1" applyFill="1" applyBorder="1" applyAlignment="1" applyProtection="1">
      <alignment vertical="center"/>
      <protection locked="0"/>
    </xf>
    <xf numFmtId="179" fontId="7" fillId="0" borderId="46" xfId="0" applyNumberFormat="1" applyFont="1" applyFill="1" applyBorder="1" applyAlignment="1" applyProtection="1">
      <alignment vertical="center"/>
      <protection locked="0"/>
    </xf>
    <xf numFmtId="179" fontId="7" fillId="0" borderId="98" xfId="0" applyNumberFormat="1" applyFont="1" applyFill="1" applyBorder="1" applyAlignment="1" applyProtection="1">
      <alignment vertical="center"/>
      <protection locked="0"/>
    </xf>
    <xf numFmtId="179" fontId="7" fillId="0" borderId="15" xfId="0" applyNumberFormat="1" applyFont="1" applyFill="1" applyBorder="1" applyAlignment="1" applyProtection="1">
      <alignment vertical="center"/>
      <protection locked="0"/>
    </xf>
    <xf numFmtId="179" fontId="7" fillId="0" borderId="50" xfId="0" applyNumberFormat="1" applyFont="1" applyFill="1" applyBorder="1" applyAlignment="1" applyProtection="1">
      <alignment vertical="center"/>
      <protection locked="0"/>
    </xf>
    <xf numFmtId="179" fontId="7" fillId="0" borderId="47" xfId="0" applyNumberFormat="1" applyFont="1" applyFill="1" applyBorder="1" applyAlignment="1" applyProtection="1">
      <alignment vertical="center"/>
      <protection locked="0"/>
    </xf>
    <xf numFmtId="179" fontId="7" fillId="0" borderId="45" xfId="1" applyNumberFormat="1" applyFont="1" applyFill="1" applyBorder="1" applyAlignment="1" applyProtection="1">
      <alignment vertical="center"/>
      <protection locked="0"/>
    </xf>
    <xf numFmtId="179" fontId="7" fillId="0" borderId="98" xfId="1" applyNumberFormat="1" applyFont="1" applyFill="1" applyBorder="1" applyAlignment="1" applyProtection="1">
      <alignment vertical="center"/>
      <protection locked="0"/>
    </xf>
    <xf numFmtId="179" fontId="7" fillId="0" borderId="50" xfId="1" applyNumberFormat="1" applyFont="1" applyFill="1" applyBorder="1" applyAlignment="1" applyProtection="1">
      <alignment vertical="center"/>
      <protection locked="0"/>
    </xf>
    <xf numFmtId="179" fontId="7" fillId="0" borderId="34" xfId="0" applyNumberFormat="1" applyFont="1" applyFill="1" applyBorder="1" applyAlignment="1" applyProtection="1">
      <alignment vertical="center"/>
      <protection locked="0"/>
    </xf>
    <xf numFmtId="179" fontId="7" fillId="0" borderId="127" xfId="0" applyNumberFormat="1" applyFont="1" applyFill="1" applyBorder="1" applyAlignment="1" applyProtection="1">
      <alignment vertical="center"/>
      <protection locked="0"/>
    </xf>
    <xf numFmtId="179" fontId="7" fillId="0" borderId="11" xfId="0" applyNumberFormat="1" applyFont="1" applyFill="1" applyBorder="1" applyAlignment="1" applyProtection="1">
      <alignment vertical="center"/>
      <protection locked="0"/>
    </xf>
    <xf numFmtId="179" fontId="7" fillId="0" borderId="123" xfId="0" applyNumberFormat="1" applyFont="1" applyFill="1" applyBorder="1" applyAlignment="1" applyProtection="1">
      <alignment vertical="center"/>
      <protection locked="0"/>
    </xf>
    <xf numFmtId="179" fontId="7" fillId="0" borderId="76" xfId="0" applyNumberFormat="1" applyFont="1" applyFill="1" applyBorder="1" applyAlignment="1" applyProtection="1">
      <alignment vertical="center"/>
      <protection locked="0"/>
    </xf>
    <xf numFmtId="179" fontId="7" fillId="0" borderId="75" xfId="0" applyNumberFormat="1" applyFont="1" applyFill="1" applyBorder="1" applyAlignment="1" applyProtection="1">
      <alignment vertical="center"/>
      <protection locked="0"/>
    </xf>
    <xf numFmtId="179" fontId="7" fillId="0" borderId="12" xfId="0" applyNumberFormat="1" applyFont="1" applyFill="1" applyBorder="1" applyAlignment="1" applyProtection="1">
      <alignment vertical="center"/>
      <protection locked="0"/>
    </xf>
    <xf numFmtId="179" fontId="7" fillId="0" borderId="10" xfId="1" applyNumberFormat="1" applyFont="1" applyFill="1" applyBorder="1" applyAlignment="1" applyProtection="1">
      <alignment vertical="center"/>
      <protection locked="0"/>
    </xf>
    <xf numFmtId="179" fontId="7" fillId="0" borderId="123" xfId="1" applyNumberFormat="1" applyFont="1" applyFill="1" applyBorder="1" applyAlignment="1" applyProtection="1">
      <alignment vertical="center"/>
      <protection locked="0"/>
    </xf>
    <xf numFmtId="179" fontId="7" fillId="0" borderId="75" xfId="1" applyNumberFormat="1" applyFont="1" applyFill="1" applyBorder="1" applyAlignment="1" applyProtection="1">
      <alignment vertical="center"/>
      <protection locked="0"/>
    </xf>
    <xf numFmtId="179" fontId="7" fillId="0" borderId="128" xfId="0" applyNumberFormat="1" applyFont="1" applyFill="1" applyBorder="1" applyAlignment="1" applyProtection="1">
      <alignment vertical="center"/>
      <protection locked="0"/>
    </xf>
    <xf numFmtId="179" fontId="7" fillId="0" borderId="48" xfId="0" applyNumberFormat="1" applyFont="1" applyFill="1" applyBorder="1" applyAlignment="1" applyProtection="1">
      <alignment horizontal="right" vertical="center"/>
      <protection locked="0"/>
    </xf>
    <xf numFmtId="179" fontId="7" fillId="0" borderId="43" xfId="0" applyNumberFormat="1" applyFont="1" applyFill="1" applyBorder="1" applyAlignment="1" applyProtection="1">
      <alignment vertical="center"/>
    </xf>
    <xf numFmtId="179" fontId="7" fillId="0" borderId="8" xfId="0" applyNumberFormat="1" applyFont="1" applyFill="1" applyBorder="1" applyAlignment="1" applyProtection="1">
      <alignment vertical="center"/>
    </xf>
    <xf numFmtId="179" fontId="7" fillId="0" borderId="43" xfId="1" applyNumberFormat="1" applyFont="1" applyFill="1" applyBorder="1" applyAlignment="1" applyProtection="1">
      <alignment vertical="center"/>
    </xf>
    <xf numFmtId="179" fontId="7" fillId="0" borderId="44" xfId="1" applyNumberFormat="1" applyFont="1" applyFill="1" applyBorder="1" applyAlignment="1" applyProtection="1">
      <alignment vertical="center"/>
    </xf>
    <xf numFmtId="179" fontId="7" fillId="0" borderId="51" xfId="0" applyNumberFormat="1" applyFont="1" applyFill="1" applyBorder="1" applyAlignment="1" applyProtection="1">
      <alignment vertical="center"/>
    </xf>
    <xf numFmtId="179" fontId="7" fillId="0" borderId="19" xfId="0" applyNumberFormat="1" applyFont="1" applyFill="1" applyBorder="1" applyAlignment="1" applyProtection="1">
      <alignment vertical="center"/>
    </xf>
    <xf numFmtId="179" fontId="7" fillId="0" borderId="51" xfId="1" applyNumberFormat="1" applyFont="1" applyFill="1" applyBorder="1" applyAlignment="1" applyProtection="1">
      <alignment vertical="center"/>
    </xf>
    <xf numFmtId="179" fontId="7" fillId="0" borderId="52" xfId="1" applyNumberFormat="1" applyFont="1" applyFill="1" applyBorder="1" applyAlignment="1" applyProtection="1">
      <alignment vertical="center"/>
    </xf>
    <xf numFmtId="179" fontId="7" fillId="0" borderId="16" xfId="0" applyNumberFormat="1" applyFont="1" applyFill="1" applyBorder="1" applyAlignment="1" applyProtection="1">
      <alignment vertical="center"/>
    </xf>
    <xf numFmtId="179" fontId="7" fillId="0" borderId="100" xfId="0" applyNumberFormat="1" applyFont="1" applyFill="1" applyBorder="1" applyAlignment="1" applyProtection="1">
      <alignment vertical="center"/>
    </xf>
    <xf numFmtId="179" fontId="7" fillId="0" borderId="16" xfId="1" applyNumberFormat="1" applyFont="1" applyFill="1" applyBorder="1" applyAlignment="1" applyProtection="1">
      <alignment vertical="center"/>
    </xf>
    <xf numFmtId="179" fontId="7" fillId="0" borderId="110" xfId="1" applyNumberFormat="1" applyFont="1" applyFill="1" applyBorder="1" applyAlignment="1" applyProtection="1">
      <alignment vertical="center"/>
    </xf>
    <xf numFmtId="176" fontId="7" fillId="0" borderId="113" xfId="1" applyNumberFormat="1" applyFont="1" applyFill="1" applyBorder="1" applyAlignment="1" applyProtection="1">
      <alignment vertical="center"/>
    </xf>
    <xf numFmtId="179" fontId="7" fillId="0" borderId="39" xfId="2" applyNumberFormat="1" applyFont="1" applyFill="1" applyBorder="1" applyAlignment="1" applyProtection="1">
      <alignment vertical="center"/>
      <protection locked="0"/>
    </xf>
    <xf numFmtId="179" fontId="7" fillId="0" borderId="40" xfId="2" applyNumberFormat="1" applyFont="1" applyFill="1" applyBorder="1" applyAlignment="1" applyProtection="1">
      <alignment vertical="center"/>
      <protection locked="0"/>
    </xf>
    <xf numFmtId="179" fontId="7" fillId="0" borderId="46" xfId="2" applyNumberFormat="1" applyFont="1" applyFill="1" applyBorder="1" applyAlignment="1" applyProtection="1">
      <alignment vertical="center"/>
      <protection locked="0"/>
    </xf>
    <xf numFmtId="179" fontId="7" fillId="0" borderId="47" xfId="2" applyNumberFormat="1" applyFont="1" applyFill="1" applyBorder="1" applyAlignment="1" applyProtection="1">
      <alignment vertical="center"/>
      <protection locked="0"/>
    </xf>
    <xf numFmtId="179" fontId="7" fillId="0" borderId="4" xfId="2" applyNumberFormat="1" applyFont="1" applyFill="1" applyBorder="1" applyAlignment="1" applyProtection="1">
      <alignment vertical="center"/>
      <protection locked="0"/>
    </xf>
    <xf numFmtId="179" fontId="7" fillId="0" borderId="15" xfId="2" applyNumberFormat="1" applyFont="1" applyFill="1" applyBorder="1" applyAlignment="1" applyProtection="1">
      <alignment vertical="center"/>
      <protection locked="0"/>
    </xf>
    <xf numFmtId="179" fontId="7" fillId="0" borderId="41" xfId="2" applyNumberFormat="1" applyFont="1" applyFill="1" applyBorder="1" applyAlignment="1" applyProtection="1">
      <alignment vertical="center"/>
      <protection locked="0"/>
    </xf>
    <xf numFmtId="179" fontId="7" fillId="0" borderId="49" xfId="2" applyNumberFormat="1" applyFont="1" applyFill="1" applyBorder="1" applyAlignment="1" applyProtection="1">
      <alignment vertical="center"/>
      <protection locked="0"/>
    </xf>
    <xf numFmtId="179" fontId="7" fillId="0" borderId="42" xfId="2" applyNumberFormat="1" applyFont="1" applyFill="1" applyBorder="1" applyAlignment="1" applyProtection="1">
      <alignment vertical="center"/>
      <protection locked="0"/>
    </xf>
    <xf numFmtId="179" fontId="7" fillId="0" borderId="50" xfId="2" applyNumberFormat="1" applyFont="1" applyFill="1" applyBorder="1" applyAlignment="1" applyProtection="1">
      <alignment vertical="center"/>
      <protection locked="0"/>
    </xf>
    <xf numFmtId="179" fontId="7" fillId="0" borderId="25" xfId="2" applyNumberFormat="1" applyFont="1" applyFill="1" applyBorder="1" applyAlignment="1" applyProtection="1">
      <alignment vertical="center"/>
      <protection locked="0"/>
    </xf>
    <xf numFmtId="179" fontId="7" fillId="0" borderId="26" xfId="2" applyNumberFormat="1" applyFont="1" applyFill="1" applyBorder="1" applyAlignment="1" applyProtection="1">
      <alignment vertical="center"/>
      <protection locked="0"/>
    </xf>
    <xf numFmtId="179" fontId="7" fillId="0" borderId="55" xfId="2" applyNumberFormat="1" applyFont="1" applyFill="1" applyBorder="1" applyAlignment="1" applyProtection="1">
      <alignment vertical="center"/>
      <protection locked="0"/>
    </xf>
    <xf numFmtId="179" fontId="7" fillId="0" borderId="30" xfId="2" applyNumberFormat="1" applyFont="1" applyFill="1" applyBorder="1" applyAlignment="1" applyProtection="1">
      <alignment vertical="center"/>
      <protection locked="0"/>
    </xf>
    <xf numFmtId="179" fontId="7" fillId="0" borderId="31" xfId="2" applyNumberFormat="1" applyFont="1" applyFill="1" applyBorder="1" applyAlignment="1" applyProtection="1">
      <alignment vertical="center"/>
      <protection locked="0"/>
    </xf>
    <xf numFmtId="179" fontId="7" fillId="0" borderId="67" xfId="0" applyNumberFormat="1" applyFont="1" applyFill="1" applyBorder="1" applyAlignment="1" applyProtection="1">
      <alignment vertical="center"/>
      <protection locked="0"/>
    </xf>
    <xf numFmtId="179" fontId="7" fillId="0" borderId="36" xfId="0" applyNumberFormat="1" applyFont="1" applyFill="1" applyBorder="1" applyAlignment="1" applyProtection="1">
      <alignment vertical="center"/>
      <protection locked="0"/>
    </xf>
    <xf numFmtId="179" fontId="7" fillId="0" borderId="37" xfId="0" applyNumberFormat="1" applyFont="1" applyFill="1" applyBorder="1" applyAlignment="1" applyProtection="1">
      <alignment vertical="center"/>
      <protection locked="0"/>
    </xf>
    <xf numFmtId="179" fontId="7" fillId="0" borderId="68" xfId="2" applyNumberFormat="1" applyFont="1" applyFill="1" applyBorder="1" applyAlignment="1" applyProtection="1">
      <alignment vertical="center"/>
      <protection locked="0"/>
    </xf>
    <xf numFmtId="179" fontId="7" fillId="0" borderId="70" xfId="2" applyNumberFormat="1" applyFont="1" applyFill="1" applyBorder="1" applyAlignment="1" applyProtection="1">
      <alignment vertical="center"/>
      <protection locked="0"/>
    </xf>
    <xf numFmtId="179" fontId="7" fillId="0" borderId="37" xfId="2" applyNumberFormat="1" applyFont="1" applyFill="1" applyBorder="1" applyAlignment="1" applyProtection="1">
      <alignment vertical="center"/>
      <protection locked="0"/>
    </xf>
    <xf numFmtId="179" fontId="7" fillId="0" borderId="71" xfId="2" applyNumberFormat="1" applyFont="1" applyFill="1" applyBorder="1" applyAlignment="1" applyProtection="1">
      <alignment vertical="center"/>
      <protection locked="0"/>
    </xf>
    <xf numFmtId="179" fontId="7" fillId="0" borderId="48" xfId="2" applyNumberFormat="1" applyFont="1" applyFill="1" applyBorder="1" applyAlignment="1" applyProtection="1">
      <alignment vertical="center"/>
      <protection locked="0"/>
    </xf>
    <xf numFmtId="179" fontId="7" fillId="0" borderId="67" xfId="2" applyNumberFormat="1" applyFont="1" applyFill="1" applyBorder="1" applyAlignment="1" applyProtection="1">
      <alignment vertical="center"/>
      <protection locked="0"/>
    </xf>
    <xf numFmtId="179" fontId="7" fillId="0" borderId="76" xfId="2" applyNumberFormat="1" applyFont="1" applyFill="1" applyBorder="1" applyAlignment="1" applyProtection="1">
      <alignment vertical="center"/>
      <protection locked="0"/>
    </xf>
    <xf numFmtId="179" fontId="7" fillId="0" borderId="78" xfId="2" applyNumberFormat="1" applyFont="1" applyFill="1" applyBorder="1" applyAlignment="1" applyProtection="1">
      <alignment vertical="center"/>
      <protection locked="0"/>
    </xf>
    <xf numFmtId="179" fontId="7" fillId="0" borderId="12" xfId="2" applyNumberFormat="1" applyFont="1" applyFill="1" applyBorder="1" applyAlignment="1" applyProtection="1">
      <alignment vertical="center"/>
      <protection locked="0"/>
    </xf>
    <xf numFmtId="179" fontId="7" fillId="0" borderId="11" xfId="2" applyNumberFormat="1" applyFont="1" applyFill="1" applyBorder="1" applyAlignment="1" applyProtection="1">
      <alignment vertical="center"/>
      <protection locked="0"/>
    </xf>
    <xf numFmtId="179" fontId="7" fillId="0" borderId="75" xfId="2" applyNumberFormat="1" applyFont="1" applyFill="1" applyBorder="1" applyAlignment="1" applyProtection="1">
      <alignment vertical="center"/>
      <protection locked="0"/>
    </xf>
    <xf numFmtId="179" fontId="7" fillId="0" borderId="98" xfId="2" applyNumberFormat="1" applyFont="1" applyFill="1" applyBorder="1" applyAlignment="1" applyProtection="1">
      <alignment vertical="center"/>
      <protection locked="0"/>
    </xf>
    <xf numFmtId="180" fontId="7" fillId="0" borderId="4" xfId="0" applyNumberFormat="1" applyFont="1" applyFill="1" applyBorder="1" applyProtection="1">
      <protection locked="0"/>
    </xf>
    <xf numFmtId="180" fontId="7" fillId="0" borderId="43" xfId="0" applyNumberFormat="1" applyFont="1" applyFill="1" applyBorder="1" applyProtection="1">
      <protection locked="0"/>
    </xf>
    <xf numFmtId="180" fontId="7" fillId="0" borderId="15" xfId="0" applyNumberFormat="1" applyFont="1" applyFill="1" applyBorder="1" applyProtection="1">
      <protection locked="0"/>
    </xf>
    <xf numFmtId="180" fontId="7" fillId="0" borderId="51" xfId="0" applyNumberFormat="1" applyFont="1" applyFill="1" applyBorder="1" applyProtection="1">
      <protection locked="0"/>
    </xf>
    <xf numFmtId="180" fontId="7" fillId="0" borderId="76" xfId="0" applyNumberFormat="1" applyFont="1" applyFill="1" applyBorder="1" applyProtection="1">
      <protection locked="0"/>
    </xf>
    <xf numFmtId="180" fontId="7" fillId="0" borderId="16" xfId="0" applyNumberFormat="1" applyFont="1" applyFill="1" applyBorder="1" applyProtection="1">
      <protection locked="0"/>
    </xf>
    <xf numFmtId="179" fontId="7" fillId="0" borderId="106" xfId="0" applyNumberFormat="1" applyFont="1" applyFill="1" applyBorder="1" applyAlignment="1" applyProtection="1">
      <alignment vertical="center"/>
      <protection locked="0"/>
    </xf>
    <xf numFmtId="179" fontId="7" fillId="0" borderId="51" xfId="0" applyNumberFormat="1" applyFont="1" applyFill="1" applyBorder="1" applyAlignment="1" applyProtection="1">
      <alignment vertical="center"/>
      <protection locked="0"/>
    </xf>
    <xf numFmtId="179" fontId="7" fillId="0" borderId="109" xfId="0" applyNumberFormat="1" applyFont="1" applyFill="1" applyBorder="1" applyAlignment="1" applyProtection="1">
      <alignment vertical="center"/>
      <protection locked="0"/>
    </xf>
    <xf numFmtId="179" fontId="7" fillId="0" borderId="43" xfId="0" applyNumberFormat="1" applyFont="1" applyFill="1" applyBorder="1" applyAlignment="1" applyProtection="1">
      <alignment vertical="center"/>
      <protection locked="0"/>
    </xf>
    <xf numFmtId="179" fontId="7" fillId="0" borderId="0" xfId="0" applyNumberFormat="1" applyFont="1" applyFill="1" applyBorder="1" applyAlignment="1" applyProtection="1">
      <alignment vertical="center"/>
      <protection locked="0"/>
    </xf>
    <xf numFmtId="179" fontId="7" fillId="0" borderId="16" xfId="0" applyNumberFormat="1" applyFont="1" applyFill="1" applyBorder="1" applyAlignment="1" applyProtection="1">
      <alignment vertical="center"/>
      <protection locked="0"/>
    </xf>
    <xf numFmtId="176" fontId="7" fillId="0" borderId="88" xfId="2" applyNumberFormat="1" applyFont="1" applyFill="1" applyBorder="1" applyAlignment="1" applyProtection="1">
      <alignment horizontal="right" vertical="center"/>
    </xf>
    <xf numFmtId="176" fontId="7" fillId="0" borderId="89" xfId="2" applyNumberFormat="1" applyFont="1" applyFill="1" applyBorder="1" applyAlignment="1" applyProtection="1">
      <alignment horizontal="right" vertical="center"/>
    </xf>
    <xf numFmtId="176" fontId="7" fillId="0" borderId="90" xfId="2" applyNumberFormat="1" applyFont="1" applyFill="1" applyBorder="1" applyAlignment="1" applyProtection="1">
      <alignment horizontal="right" vertical="center"/>
    </xf>
    <xf numFmtId="176" fontId="7" fillId="0" borderId="84" xfId="2" applyNumberFormat="1" applyFont="1" applyFill="1" applyBorder="1" applyAlignment="1" applyProtection="1">
      <alignment horizontal="right" vertical="center"/>
    </xf>
    <xf numFmtId="176" fontId="7" fillId="0" borderId="91" xfId="2" applyNumberFormat="1" applyFont="1" applyFill="1" applyBorder="1" applyAlignment="1" applyProtection="1">
      <alignment horizontal="right" vertical="center"/>
    </xf>
    <xf numFmtId="0" fontId="7" fillId="0" borderId="92" xfId="2" applyFont="1" applyFill="1" applyBorder="1" applyAlignment="1" applyProtection="1">
      <alignment horizontal="distributed" vertical="center"/>
    </xf>
    <xf numFmtId="0" fontId="7" fillId="0" borderId="91" xfId="2" applyFont="1" applyFill="1" applyBorder="1" applyAlignment="1" applyProtection="1">
      <alignment horizontal="distributed" vertical="center"/>
    </xf>
    <xf numFmtId="176" fontId="7" fillId="0" borderId="13" xfId="2" applyNumberFormat="1" applyFont="1" applyFill="1" applyBorder="1" applyAlignment="1" applyProtection="1">
      <alignment horizontal="right" vertical="center"/>
    </xf>
    <xf numFmtId="176" fontId="7" fillId="0" borderId="48" xfId="2" applyNumberFormat="1" applyFont="1" applyFill="1" applyBorder="1" applyAlignment="1" applyProtection="1">
      <alignment horizontal="right" vertical="center"/>
    </xf>
    <xf numFmtId="176" fontId="7" fillId="0" borderId="14" xfId="2" applyNumberFormat="1" applyFont="1" applyFill="1" applyBorder="1" applyAlignment="1" applyProtection="1">
      <alignment horizontal="right" vertical="center"/>
    </xf>
    <xf numFmtId="176" fontId="7" fillId="0" borderId="15" xfId="2" applyNumberFormat="1" applyFont="1" applyFill="1" applyBorder="1" applyAlignment="1" applyProtection="1">
      <alignment horizontal="right" vertical="center"/>
    </xf>
    <xf numFmtId="176" fontId="7" fillId="0" borderId="19" xfId="2" applyNumberFormat="1" applyFont="1" applyFill="1" applyBorder="1" applyAlignment="1" applyProtection="1">
      <alignment horizontal="right" vertical="center"/>
    </xf>
    <xf numFmtId="0" fontId="7" fillId="0" borderId="74" xfId="2" applyFont="1" applyFill="1" applyBorder="1" applyAlignment="1" applyProtection="1">
      <alignment horizontal="distributed" vertical="center"/>
      <protection locked="0"/>
    </xf>
    <xf numFmtId="0" fontId="7" fillId="0" borderId="19" xfId="2" applyFont="1" applyFill="1" applyBorder="1" applyAlignment="1" applyProtection="1">
      <alignment horizontal="distributed" vertical="center"/>
      <protection locked="0"/>
    </xf>
    <xf numFmtId="176" fontId="7" fillId="0" borderId="63" xfId="2" applyNumberFormat="1" applyFont="1" applyFill="1" applyBorder="1" applyAlignment="1" applyProtection="1">
      <alignment horizontal="right" vertical="center"/>
    </xf>
    <xf numFmtId="176" fontId="7" fillId="0" borderId="24" xfId="2" applyNumberFormat="1" applyFont="1" applyFill="1" applyBorder="1" applyAlignment="1" applyProtection="1">
      <alignment horizontal="right" vertical="center"/>
    </xf>
    <xf numFmtId="176" fontId="7" fillId="0" borderId="56" xfId="2" applyNumberFormat="1" applyFont="1" applyFill="1" applyBorder="1" applyAlignment="1" applyProtection="1">
      <alignment horizontal="right" vertical="center"/>
    </xf>
    <xf numFmtId="176" fontId="7" fillId="0" borderId="55" xfId="2" applyNumberFormat="1" applyFont="1" applyFill="1" applyBorder="1" applyAlignment="1" applyProtection="1">
      <alignment horizontal="right" vertical="center"/>
    </xf>
    <xf numFmtId="176" fontId="7" fillId="0" borderId="64" xfId="2" applyNumberFormat="1" applyFont="1" applyFill="1" applyBorder="1" applyAlignment="1" applyProtection="1">
      <alignment horizontal="right" vertical="center"/>
    </xf>
    <xf numFmtId="0" fontId="7" fillId="0" borderId="79" xfId="2" applyFont="1" applyFill="1" applyBorder="1" applyAlignment="1" applyProtection="1">
      <alignment horizontal="distributed" vertical="center"/>
      <protection locked="0"/>
    </xf>
    <xf numFmtId="0" fontId="7" fillId="0" borderId="64" xfId="2" applyFont="1" applyFill="1" applyBorder="1" applyAlignment="1" applyProtection="1">
      <alignment horizontal="distributed" vertical="center"/>
      <protection locked="0"/>
    </xf>
    <xf numFmtId="176" fontId="7" fillId="0" borderId="5" xfId="2" applyNumberFormat="1" applyFont="1" applyFill="1" applyBorder="1" applyAlignment="1" applyProtection="1">
      <alignment horizontal="right" vertical="center"/>
    </xf>
    <xf numFmtId="176" fontId="7" fillId="0" borderId="38" xfId="2" applyNumberFormat="1" applyFont="1" applyFill="1" applyBorder="1" applyAlignment="1" applyProtection="1">
      <alignment horizontal="right" vertical="center"/>
    </xf>
    <xf numFmtId="176" fontId="7" fillId="0" borderId="3" xfId="2" applyNumberFormat="1" applyFont="1" applyFill="1" applyBorder="1" applyAlignment="1" applyProtection="1">
      <alignment horizontal="right" vertical="center"/>
    </xf>
    <xf numFmtId="176" fontId="7" fillId="0" borderId="4" xfId="2" applyNumberFormat="1" applyFont="1" applyFill="1" applyBorder="1" applyAlignment="1" applyProtection="1">
      <alignment horizontal="right" vertical="center"/>
    </xf>
    <xf numFmtId="176" fontId="7" fillId="0" borderId="8" xfId="2" applyNumberFormat="1" applyFont="1" applyFill="1" applyBorder="1" applyAlignment="1" applyProtection="1">
      <alignment horizontal="right" vertical="center"/>
    </xf>
    <xf numFmtId="0" fontId="7" fillId="0" borderId="2" xfId="2" applyFont="1" applyFill="1" applyBorder="1" applyAlignment="1" applyProtection="1">
      <alignment horizontal="distributed" vertical="center"/>
      <protection locked="0"/>
    </xf>
    <xf numFmtId="0" fontId="7" fillId="0" borderId="8" xfId="2" applyFont="1" applyFill="1" applyBorder="1" applyAlignment="1" applyProtection="1">
      <alignment horizontal="distributed" vertical="center"/>
      <protection locked="0"/>
    </xf>
    <xf numFmtId="0" fontId="7" fillId="0" borderId="17" xfId="2" applyFont="1" applyFill="1" applyBorder="1" applyAlignment="1" applyProtection="1">
      <alignment horizontal="center" vertical="center"/>
      <protection locked="0"/>
    </xf>
    <xf numFmtId="0" fontId="7" fillId="0" borderId="29" xfId="2" applyFont="1" applyFill="1" applyBorder="1" applyAlignment="1" applyProtection="1">
      <alignment horizontal="center" vertical="center"/>
      <protection locked="0"/>
    </xf>
    <xf numFmtId="0" fontId="7" fillId="0" borderId="18" xfId="2" applyFont="1" applyFill="1" applyBorder="1" applyAlignment="1" applyProtection="1">
      <alignment horizontal="distributed" vertical="center" justifyLastLine="1"/>
      <protection locked="0"/>
    </xf>
    <xf numFmtId="0" fontId="7" fillId="0" borderId="14" xfId="2" applyFont="1" applyFill="1" applyBorder="1" applyAlignment="1" applyProtection="1">
      <alignment horizontal="distributed" vertical="center" justifyLastLine="1"/>
      <protection locked="0"/>
    </xf>
    <xf numFmtId="0" fontId="7" fillId="0" borderId="15" xfId="2" applyFont="1" applyFill="1" applyBorder="1" applyAlignment="1" applyProtection="1">
      <alignment horizontal="distributed" vertical="center" justifyLastLine="1"/>
      <protection locked="0"/>
    </xf>
    <xf numFmtId="0" fontId="7" fillId="0" borderId="13" xfId="2" applyFont="1" applyFill="1" applyBorder="1" applyAlignment="1" applyProtection="1">
      <alignment horizontal="distributed" vertical="center" justifyLastLine="1"/>
      <protection locked="0"/>
    </xf>
    <xf numFmtId="0" fontId="7" fillId="0" borderId="13" xfId="2" applyFont="1" applyFill="1" applyBorder="1" applyAlignment="1" applyProtection="1">
      <alignment horizontal="center" vertical="center"/>
      <protection locked="0"/>
    </xf>
    <xf numFmtId="0" fontId="7" fillId="0" borderId="14" xfId="2" applyFont="1" applyFill="1" applyBorder="1" applyAlignment="1" applyProtection="1">
      <alignment horizontal="center" vertical="center"/>
      <protection locked="0"/>
    </xf>
    <xf numFmtId="0" fontId="7" fillId="0" borderId="19" xfId="2" applyFont="1" applyFill="1" applyBorder="1" applyAlignment="1" applyProtection="1">
      <alignment horizontal="center" vertical="center"/>
      <protection locked="0"/>
    </xf>
    <xf numFmtId="0" fontId="7" fillId="0" borderId="63" xfId="2" applyFont="1" applyFill="1" applyBorder="1" applyAlignment="1" applyProtection="1">
      <alignment horizontal="center" vertical="center"/>
      <protection locked="0"/>
    </xf>
    <xf numFmtId="0" fontId="7" fillId="0" borderId="24" xfId="2" applyFont="1" applyFill="1" applyBorder="1" applyAlignment="1" applyProtection="1">
      <alignment horizontal="center" vertical="center"/>
      <protection locked="0"/>
    </xf>
    <xf numFmtId="0" fontId="7" fillId="0" borderId="56" xfId="2" applyFont="1" applyFill="1" applyBorder="1" applyAlignment="1" applyProtection="1">
      <alignment horizontal="center" vertical="center"/>
      <protection locked="0"/>
    </xf>
    <xf numFmtId="0" fontId="7" fillId="0" borderId="55" xfId="2" applyFont="1" applyFill="1" applyBorder="1" applyAlignment="1" applyProtection="1">
      <alignment horizontal="center" vertical="center"/>
      <protection locked="0"/>
    </xf>
    <xf numFmtId="0" fontId="7" fillId="0" borderId="64" xfId="2" applyFont="1" applyFill="1" applyBorder="1" applyAlignment="1" applyProtection="1">
      <alignment horizontal="center" vertical="center"/>
      <protection locked="0"/>
    </xf>
    <xf numFmtId="0" fontId="2" fillId="0" borderId="0" xfId="2" applyFont="1" applyFill="1" applyAlignment="1" applyProtection="1">
      <alignment vertical="top"/>
      <protection locked="0"/>
    </xf>
    <xf numFmtId="0" fontId="7" fillId="0" borderId="1" xfId="2" applyFont="1" applyFill="1" applyBorder="1" applyAlignment="1" applyProtection="1">
      <alignment horizontal="center" vertical="center"/>
      <protection locked="0"/>
    </xf>
    <xf numFmtId="0" fontId="7" fillId="0" borderId="9" xfId="2" applyFont="1" applyFill="1" applyBorder="1" applyAlignment="1" applyProtection="1">
      <alignment horizontal="center" vertical="center"/>
      <protection locked="0"/>
    </xf>
    <xf numFmtId="0" fontId="7" fillId="0" borderId="20" xfId="2" applyFont="1" applyFill="1" applyBorder="1" applyAlignment="1" applyProtection="1">
      <alignment horizontal="center" vertical="center"/>
      <protection locked="0"/>
    </xf>
    <xf numFmtId="0" fontId="7" fillId="0" borderId="2" xfId="2" applyFont="1" applyFill="1" applyBorder="1" applyAlignment="1" applyProtection="1">
      <alignment horizontal="center" vertical="center"/>
      <protection locked="0"/>
    </xf>
    <xf numFmtId="0" fontId="7" fillId="0" borderId="3" xfId="2" applyFont="1" applyFill="1" applyBorder="1" applyAlignment="1" applyProtection="1">
      <alignment horizontal="center" vertical="center"/>
      <protection locked="0"/>
    </xf>
    <xf numFmtId="0" fontId="7" fillId="0" borderId="4" xfId="2" applyFont="1" applyFill="1" applyBorder="1" applyAlignment="1" applyProtection="1">
      <alignment horizontal="center" vertical="center"/>
      <protection locked="0"/>
    </xf>
    <xf numFmtId="0" fontId="7" fillId="0" borderId="5" xfId="2" applyFont="1" applyFill="1" applyBorder="1" applyAlignment="1" applyProtection="1">
      <alignment horizontal="center" vertical="center"/>
      <protection locked="0"/>
    </xf>
    <xf numFmtId="0" fontId="7" fillId="0" borderId="6" xfId="2" applyFont="1" applyFill="1" applyBorder="1" applyAlignment="1" applyProtection="1">
      <alignment horizontal="center" vertical="center"/>
      <protection locked="0"/>
    </xf>
    <xf numFmtId="0" fontId="7" fillId="0" borderId="7" xfId="2" applyFont="1" applyFill="1" applyBorder="1" applyAlignment="1" applyProtection="1">
      <alignment horizontal="center" vertical="center"/>
      <protection locked="0"/>
    </xf>
    <xf numFmtId="0" fontId="7" fillId="0" borderId="8" xfId="2" applyFont="1" applyFill="1" applyBorder="1" applyAlignment="1" applyProtection="1">
      <alignment horizontal="center" vertical="center"/>
      <protection locked="0"/>
    </xf>
    <xf numFmtId="0" fontId="7" fillId="0" borderId="58" xfId="2" applyFont="1" applyFill="1" applyBorder="1" applyAlignment="1" applyProtection="1">
      <alignment horizontal="center" vertical="center"/>
      <protection locked="0"/>
    </xf>
    <xf numFmtId="0" fontId="7" fillId="0" borderId="59" xfId="2" applyFont="1" applyFill="1" applyBorder="1" applyAlignment="1" applyProtection="1">
      <alignment horizontal="center" vertical="center"/>
      <protection locked="0"/>
    </xf>
    <xf numFmtId="0" fontId="7" fillId="0" borderId="60" xfId="2" applyFont="1" applyFill="1" applyBorder="1" applyAlignment="1" applyProtection="1">
      <alignment horizontal="center" vertical="center"/>
      <protection locked="0"/>
    </xf>
    <xf numFmtId="0" fontId="7" fillId="0" borderId="61" xfId="2" applyFont="1" applyFill="1" applyBorder="1" applyAlignment="1" applyProtection="1">
      <alignment horizontal="center" vertical="center"/>
      <protection locked="0"/>
    </xf>
    <xf numFmtId="0" fontId="7" fillId="0" borderId="65" xfId="2" applyFont="1" applyFill="1" applyBorder="1" applyAlignment="1" applyProtection="1">
      <alignment horizontal="center" vertical="center"/>
      <protection locked="0"/>
    </xf>
    <xf numFmtId="0" fontId="7" fillId="0" borderId="66" xfId="2" applyFont="1" applyFill="1" applyBorder="1" applyAlignment="1" applyProtection="1">
      <alignment horizontal="center" vertical="center"/>
      <protection locked="0"/>
    </xf>
    <xf numFmtId="0" fontId="7" fillId="0" borderId="16" xfId="2" applyFont="1" applyFill="1" applyBorder="1" applyAlignment="1" applyProtection="1">
      <alignment horizontal="center" vertical="center" wrapText="1" justifyLastLine="1"/>
      <protection locked="0"/>
    </xf>
    <xf numFmtId="0" fontId="7" fillId="0" borderId="28" xfId="2" applyFont="1" applyFill="1" applyBorder="1" applyAlignment="1" applyProtection="1">
      <alignment horizontal="center" vertical="center" wrapText="1" justifyLastLine="1"/>
      <protection locked="0"/>
    </xf>
    <xf numFmtId="0" fontId="7" fillId="0" borderId="17" xfId="2" applyFont="1" applyFill="1" applyBorder="1" applyAlignment="1" applyProtection="1">
      <alignment horizontal="center" vertical="center" justifyLastLine="1"/>
      <protection locked="0"/>
    </xf>
    <xf numFmtId="0" fontId="7" fillId="0" borderId="29" xfId="2" applyFont="1" applyFill="1" applyBorder="1" applyAlignment="1" applyProtection="1">
      <alignment horizontal="center" vertical="center" justifyLastLine="1"/>
      <protection locked="0"/>
    </xf>
    <xf numFmtId="0" fontId="7" fillId="0" borderId="10" xfId="2" applyFont="1" applyFill="1" applyBorder="1" applyAlignment="1" applyProtection="1">
      <alignment horizontal="center" vertical="center" wrapText="1"/>
      <protection locked="0"/>
    </xf>
    <xf numFmtId="0" fontId="7" fillId="0" borderId="21" xfId="2" applyFont="1" applyFill="1" applyBorder="1" applyAlignment="1" applyProtection="1">
      <alignment horizontal="center" vertical="center" wrapText="1"/>
      <protection locked="0"/>
    </xf>
    <xf numFmtId="0" fontId="7" fillId="0" borderId="11" xfId="2" applyFont="1" applyFill="1" applyBorder="1" applyAlignment="1" applyProtection="1">
      <alignment horizontal="center" vertical="center"/>
      <protection locked="0"/>
    </xf>
    <xf numFmtId="0" fontId="7" fillId="0" borderId="22" xfId="2" applyFont="1" applyFill="1" applyBorder="1" applyAlignment="1" applyProtection="1">
      <alignment horizontal="center" vertical="center"/>
      <protection locked="0"/>
    </xf>
    <xf numFmtId="0" fontId="7" fillId="0" borderId="12" xfId="2" applyFont="1" applyFill="1" applyBorder="1" applyAlignment="1" applyProtection="1">
      <alignment horizontal="center" vertical="center"/>
      <protection locked="0"/>
    </xf>
    <xf numFmtId="0" fontId="7" fillId="0" borderId="23" xfId="2" applyFont="1" applyFill="1" applyBorder="1" applyAlignment="1" applyProtection="1">
      <alignment horizontal="center" vertical="center"/>
      <protection locked="0"/>
    </xf>
    <xf numFmtId="0" fontId="7" fillId="0" borderId="15" xfId="2" applyFont="1" applyFill="1" applyBorder="1" applyAlignment="1" applyProtection="1">
      <alignment horizontal="center" vertical="center"/>
      <protection locked="0"/>
    </xf>
    <xf numFmtId="0" fontId="7" fillId="0" borderId="10" xfId="2" applyFont="1" applyFill="1" applyBorder="1" applyAlignment="1" applyProtection="1">
      <alignment horizontal="center" vertical="center"/>
      <protection locked="0"/>
    </xf>
    <xf numFmtId="0" fontId="7" fillId="0" borderId="21" xfId="2" applyFont="1" applyFill="1" applyBorder="1" applyAlignment="1" applyProtection="1">
      <alignment horizontal="center" vertical="center"/>
      <protection locked="0"/>
    </xf>
    <xf numFmtId="0" fontId="7" fillId="0" borderId="19" xfId="2" applyFont="1" applyFill="1" applyBorder="1" applyAlignment="1" applyProtection="1">
      <alignment horizontal="distributed" vertical="center" justifyLastLine="1"/>
      <protection locked="0"/>
    </xf>
    <xf numFmtId="0" fontId="7" fillId="0" borderId="3" xfId="2" applyFont="1" applyFill="1" applyBorder="1" applyAlignment="1" applyProtection="1">
      <alignment horizontal="left" vertical="center"/>
      <protection locked="0"/>
    </xf>
    <xf numFmtId="0" fontId="7" fillId="0" borderId="8" xfId="2" applyFont="1" applyFill="1" applyBorder="1" applyAlignment="1" applyProtection="1">
      <alignment horizontal="left" vertical="center"/>
      <protection locked="0"/>
    </xf>
    <xf numFmtId="0" fontId="7" fillId="0" borderId="74" xfId="2" applyFont="1" applyFill="1" applyBorder="1" applyAlignment="1" applyProtection="1">
      <alignment horizontal="distributed" vertical="center" shrinkToFit="1"/>
      <protection locked="0"/>
    </xf>
    <xf numFmtId="0" fontId="7" fillId="0" borderId="19" xfId="2" applyFont="1" applyFill="1" applyBorder="1" applyAlignment="1" applyProtection="1">
      <alignment horizontal="distributed" vertical="center" shrinkToFit="1"/>
      <protection locked="0"/>
    </xf>
    <xf numFmtId="0" fontId="7" fillId="0" borderId="99" xfId="2" applyFont="1" applyFill="1" applyBorder="1" applyAlignment="1" applyProtection="1">
      <alignment horizontal="distributed" vertical="center"/>
      <protection locked="0"/>
    </xf>
    <xf numFmtId="0" fontId="7" fillId="0" borderId="100" xfId="2" applyFont="1" applyFill="1" applyBorder="1" applyAlignment="1" applyProtection="1">
      <alignment horizontal="distributed" vertical="center"/>
      <protection locked="0"/>
    </xf>
    <xf numFmtId="0" fontId="7" fillId="0" borderId="92" xfId="2" applyFont="1" applyFill="1" applyBorder="1" applyAlignment="1" applyProtection="1">
      <alignment horizontal="distributed" vertical="center"/>
      <protection locked="0"/>
    </xf>
    <xf numFmtId="0" fontId="7" fillId="0" borderId="91" xfId="2" applyFont="1" applyFill="1" applyBorder="1" applyAlignment="1" applyProtection="1">
      <alignment horizontal="distributed" vertical="center"/>
      <protection locked="0"/>
    </xf>
    <xf numFmtId="0" fontId="7" fillId="0" borderId="93" xfId="2" applyFont="1" applyFill="1" applyBorder="1" applyAlignment="1" applyProtection="1">
      <alignment horizontal="center" vertical="center" justifyLastLine="1"/>
      <protection locked="0"/>
    </xf>
    <xf numFmtId="0" fontId="7" fillId="0" borderId="62" xfId="2" applyFont="1" applyFill="1" applyBorder="1" applyAlignment="1" applyProtection="1">
      <alignment horizontal="center" vertical="center" justifyLastLine="1"/>
      <protection locked="0"/>
    </xf>
    <xf numFmtId="0" fontId="7" fillId="0" borderId="96" xfId="2" applyFont="1" applyFill="1" applyBorder="1" applyAlignment="1" applyProtection="1">
      <alignment horizontal="distributed" vertical="center"/>
      <protection locked="0"/>
    </xf>
    <xf numFmtId="0" fontId="7" fillId="0" borderId="97" xfId="2" applyFont="1" applyFill="1" applyBorder="1" applyAlignment="1" applyProtection="1">
      <alignment horizontal="distributed" vertical="center"/>
      <protection locked="0"/>
    </xf>
    <xf numFmtId="0" fontId="7" fillId="0" borderId="74" xfId="2" applyFont="1" applyFill="1" applyBorder="1" applyAlignment="1" applyProtection="1">
      <alignment horizontal="center" vertical="center"/>
      <protection locked="0"/>
    </xf>
    <xf numFmtId="0" fontId="7" fillId="0" borderId="79" xfId="2" applyFont="1" applyFill="1" applyBorder="1" applyAlignment="1" applyProtection="1">
      <alignment horizontal="center" vertical="center"/>
      <protection locked="0"/>
    </xf>
    <xf numFmtId="0" fontId="7" fillId="0" borderId="107" xfId="0" applyFont="1" applyFill="1" applyBorder="1" applyAlignment="1" applyProtection="1">
      <alignment horizontal="center" vertical="center"/>
      <protection locked="0"/>
    </xf>
    <xf numFmtId="0" fontId="7" fillId="0" borderId="105" xfId="0" applyFont="1" applyFill="1" applyBorder="1" applyAlignment="1" applyProtection="1">
      <alignment horizontal="center" vertical="center"/>
      <protection locked="0"/>
    </xf>
    <xf numFmtId="0" fontId="7" fillId="0" borderId="68" xfId="0" applyFont="1" applyFill="1" applyBorder="1" applyAlignment="1" applyProtection="1">
      <alignment horizontal="center" vertical="center"/>
      <protection locked="0"/>
    </xf>
    <xf numFmtId="0" fontId="7" fillId="0" borderId="103" xfId="0" applyFont="1" applyFill="1" applyBorder="1" applyAlignment="1" applyProtection="1">
      <alignment horizontal="center" vertical="center"/>
      <protection locked="0"/>
    </xf>
    <xf numFmtId="0" fontId="7" fillId="0" borderId="101" xfId="0" applyFont="1" applyFill="1" applyBorder="1" applyAlignment="1" applyProtection="1">
      <alignment horizontal="center" vertical="center"/>
      <protection locked="0"/>
    </xf>
    <xf numFmtId="0" fontId="7" fillId="0" borderId="102" xfId="0" applyFont="1" applyFill="1" applyBorder="1" applyAlignment="1" applyProtection="1">
      <alignment horizontal="center" vertical="center"/>
      <protection locked="0"/>
    </xf>
    <xf numFmtId="0" fontId="7" fillId="0" borderId="93" xfId="0" quotePrefix="1" applyFont="1" applyFill="1" applyBorder="1" applyAlignment="1" applyProtection="1">
      <alignment horizontal="center" vertical="distributed" textRotation="255" indent="1"/>
      <protection locked="0"/>
    </xf>
    <xf numFmtId="0" fontId="7" fillId="0" borderId="62" xfId="0" quotePrefix="1" applyFont="1" applyFill="1" applyBorder="1" applyAlignment="1" applyProtection="1">
      <alignment horizontal="center" vertical="distributed" textRotation="255" indent="1"/>
      <protection locked="0"/>
    </xf>
    <xf numFmtId="0" fontId="7" fillId="0" borderId="16" xfId="0" applyFont="1" applyFill="1" applyBorder="1" applyAlignment="1" applyProtection="1">
      <alignment horizontal="center" vertical="distributed" textRotation="255" indent="1"/>
      <protection locked="0"/>
    </xf>
    <xf numFmtId="0" fontId="8" fillId="0" borderId="28" xfId="0" applyFont="1" applyFill="1" applyBorder="1" applyAlignment="1" applyProtection="1">
      <alignment horizontal="center" vertical="distributed" textRotation="255" indent="1"/>
      <protection locked="0"/>
    </xf>
    <xf numFmtId="0" fontId="7" fillId="0" borderId="109" xfId="0" applyFont="1" applyFill="1" applyBorder="1" applyAlignment="1" applyProtection="1">
      <alignment horizontal="center" vertical="center" textRotation="255"/>
      <protection locked="0"/>
    </xf>
    <xf numFmtId="0" fontId="7" fillId="0" borderId="28" xfId="0" quotePrefix="1" applyFont="1" applyFill="1" applyBorder="1" applyAlignment="1" applyProtection="1">
      <alignment horizontal="center" vertical="center" textRotation="255"/>
      <protection locked="0"/>
    </xf>
    <xf numFmtId="0" fontId="7" fillId="0" borderId="109" xfId="0" applyFont="1" applyFill="1" applyBorder="1" applyAlignment="1" applyProtection="1">
      <alignment horizontal="center" vertical="distributed" textRotation="255"/>
      <protection locked="0"/>
    </xf>
    <xf numFmtId="0" fontId="7" fillId="0" borderId="28" xfId="0" applyFont="1" applyFill="1" applyBorder="1" applyAlignment="1" applyProtection="1">
      <alignment horizontal="center" vertical="distributed" textRotation="255"/>
      <protection locked="0"/>
    </xf>
    <xf numFmtId="0" fontId="7" fillId="0" borderId="58" xfId="0" applyFont="1" applyFill="1" applyBorder="1" applyAlignment="1" applyProtection="1">
      <alignment horizontal="center" vertical="center"/>
      <protection locked="0"/>
    </xf>
    <xf numFmtId="0" fontId="7" fillId="0" borderId="96" xfId="0" applyFont="1" applyFill="1" applyBorder="1" applyAlignment="1" applyProtection="1">
      <alignment horizontal="center" vertical="center"/>
      <protection locked="0"/>
    </xf>
    <xf numFmtId="0" fontId="7" fillId="0" borderId="106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 shrinkToFit="1"/>
      <protection locked="0"/>
    </xf>
    <xf numFmtId="0" fontId="7" fillId="0" borderId="15" xfId="0" applyFont="1" applyFill="1" applyBorder="1" applyAlignment="1" applyProtection="1">
      <alignment horizontal="center" vertical="center" shrinkToFit="1"/>
      <protection locked="0"/>
    </xf>
    <xf numFmtId="0" fontId="7" fillId="0" borderId="114" xfId="0" quotePrefix="1" applyFont="1" applyFill="1" applyBorder="1" applyAlignment="1" applyProtection="1">
      <alignment horizontal="center" vertical="distributed" textRotation="255" indent="1"/>
      <protection locked="0"/>
    </xf>
    <xf numFmtId="0" fontId="7" fillId="0" borderId="27" xfId="0" quotePrefix="1" applyFont="1" applyFill="1" applyBorder="1" applyAlignment="1" applyProtection="1">
      <alignment horizontal="center" vertical="distributed" textRotation="255" indent="1"/>
      <protection locked="0"/>
    </xf>
    <xf numFmtId="0" fontId="12" fillId="0" borderId="103" xfId="0" applyFont="1" applyFill="1" applyBorder="1" applyAlignment="1" applyProtection="1">
      <alignment horizontal="center" vertical="center" wrapText="1" shrinkToFit="1"/>
      <protection locked="0"/>
    </xf>
    <xf numFmtId="0" fontId="12" fillId="0" borderId="101" xfId="0" applyFont="1" applyFill="1" applyBorder="1" applyAlignment="1" applyProtection="1">
      <alignment horizontal="center" vertical="center" shrinkToFit="1"/>
      <protection locked="0"/>
    </xf>
    <xf numFmtId="0" fontId="12" fillId="0" borderId="59" xfId="0" applyFont="1" applyFill="1" applyBorder="1" applyAlignment="1" applyProtection="1">
      <alignment horizontal="center" vertical="center" shrinkToFit="1"/>
      <protection locked="0"/>
    </xf>
    <xf numFmtId="0" fontId="12" fillId="0" borderId="107" xfId="0" applyFont="1" applyFill="1" applyBorder="1" applyAlignment="1" applyProtection="1">
      <alignment horizontal="center" vertical="center" shrinkToFit="1"/>
      <protection locked="0"/>
    </xf>
    <xf numFmtId="0" fontId="12" fillId="0" borderId="105" xfId="0" applyFont="1" applyFill="1" applyBorder="1" applyAlignment="1" applyProtection="1">
      <alignment horizontal="center" vertical="center" shrinkToFit="1"/>
      <protection locked="0"/>
    </xf>
    <xf numFmtId="0" fontId="12" fillId="0" borderId="97" xfId="0" applyFont="1" applyFill="1" applyBorder="1" applyAlignment="1" applyProtection="1">
      <alignment horizontal="center" vertical="center" shrinkToFit="1"/>
      <protection locked="0"/>
    </xf>
    <xf numFmtId="0" fontId="7" fillId="0" borderId="76" xfId="0" applyFont="1" applyFill="1" applyBorder="1" applyAlignment="1" applyProtection="1">
      <alignment horizontal="center" vertical="distributed" textRotation="255" indent="1"/>
      <protection locked="0"/>
    </xf>
    <xf numFmtId="0" fontId="7" fillId="0" borderId="111" xfId="0" applyFont="1" applyFill="1" applyBorder="1" applyAlignment="1" applyProtection="1">
      <alignment horizontal="center" vertical="distributed" textRotation="255" indent="1"/>
      <protection locked="0"/>
    </xf>
    <xf numFmtId="0" fontId="7" fillId="0" borderId="28" xfId="0" applyFont="1" applyFill="1" applyBorder="1" applyAlignment="1" applyProtection="1">
      <alignment horizontal="center" vertical="distributed" textRotation="255" indent="1"/>
      <protection locked="0"/>
    </xf>
    <xf numFmtId="0" fontId="12" fillId="0" borderId="110" xfId="0" applyFont="1" applyFill="1" applyBorder="1" applyAlignment="1" applyProtection="1">
      <alignment horizontal="center" vertical="distributed" textRotation="255" wrapText="1" indent="1"/>
      <protection locked="0"/>
    </xf>
    <xf numFmtId="0" fontId="12" fillId="0" borderId="33" xfId="0" applyFont="1" applyFill="1" applyBorder="1" applyAlignment="1" applyProtection="1">
      <alignment horizontal="center" vertical="distributed" textRotation="255" wrapText="1" indent="1"/>
      <protection locked="0"/>
    </xf>
    <xf numFmtId="0" fontId="7" fillId="0" borderId="109" xfId="0" applyFont="1" applyFill="1" applyBorder="1" applyAlignment="1" applyProtection="1">
      <alignment horizontal="center" vertical="distributed" textRotation="255" justifyLastLine="1"/>
      <protection locked="0"/>
    </xf>
    <xf numFmtId="0" fontId="7" fillId="0" borderId="28" xfId="0" applyFont="1" applyFill="1" applyBorder="1" applyAlignment="1" applyProtection="1">
      <alignment horizontal="center" vertical="distributed" textRotation="255" justifyLastLine="1"/>
      <protection locked="0"/>
    </xf>
    <xf numFmtId="0" fontId="8" fillId="0" borderId="28" xfId="0" applyFont="1" applyFill="1" applyBorder="1" applyAlignment="1" applyProtection="1">
      <alignment vertical="distributed" textRotation="255" indent="1"/>
      <protection locked="0"/>
    </xf>
    <xf numFmtId="0" fontId="12" fillId="0" borderId="16" xfId="0" applyFont="1" applyFill="1" applyBorder="1" applyAlignment="1" applyProtection="1">
      <alignment horizontal="center" vertical="distributed" textRotation="255" wrapText="1" indent="1"/>
      <protection locked="0"/>
    </xf>
    <xf numFmtId="0" fontId="12" fillId="0" borderId="28" xfId="0" applyFont="1" applyFill="1" applyBorder="1" applyAlignment="1" applyProtection="1">
      <alignment horizontal="center" vertical="distributed" textRotation="255" wrapText="1" indent="1"/>
      <protection locked="0"/>
    </xf>
    <xf numFmtId="0" fontId="12" fillId="0" borderId="33" xfId="0" applyFont="1" applyFill="1" applyBorder="1" applyAlignment="1" applyProtection="1">
      <alignment horizontal="center" vertical="distributed" textRotation="255" indent="1"/>
      <protection locked="0"/>
    </xf>
    <xf numFmtId="0" fontId="7" fillId="0" borderId="13" xfId="0" applyFont="1" applyFill="1" applyBorder="1" applyAlignment="1" applyProtection="1">
      <alignment horizontal="distributed" vertical="center" justifyLastLine="1"/>
      <protection locked="0"/>
    </xf>
    <xf numFmtId="0" fontId="7" fillId="0" borderId="14" xfId="0" applyFont="1" applyFill="1" applyBorder="1" applyAlignment="1" applyProtection="1">
      <alignment horizontal="distributed" vertical="center" justifyLastLine="1"/>
      <protection locked="0"/>
    </xf>
    <xf numFmtId="0" fontId="7" fillId="0" borderId="15" xfId="0" applyFont="1" applyFill="1" applyBorder="1" applyAlignment="1" applyProtection="1">
      <alignment horizontal="distributed" vertical="center" justifyLastLine="1"/>
      <protection locked="0"/>
    </xf>
    <xf numFmtId="0" fontId="7" fillId="0" borderId="1" xfId="0" applyFont="1" applyFill="1" applyBorder="1" applyAlignment="1" applyProtection="1">
      <alignment horizontal="distributed" vertical="distributed" textRotation="255"/>
      <protection locked="0"/>
    </xf>
    <xf numFmtId="0" fontId="7" fillId="0" borderId="9" xfId="0" applyFont="1" applyFill="1" applyBorder="1" applyAlignment="1" applyProtection="1">
      <alignment horizontal="distributed" vertical="distributed" textRotation="255"/>
      <protection locked="0"/>
    </xf>
    <xf numFmtId="0" fontId="13" fillId="0" borderId="107" xfId="0" applyFont="1" applyFill="1" applyBorder="1" applyAlignment="1" applyProtection="1">
      <alignment horizontal="center" vertical="center"/>
      <protection locked="0"/>
    </xf>
    <xf numFmtId="0" fontId="13" fillId="0" borderId="105" xfId="0" applyFont="1" applyFill="1" applyBorder="1" applyAlignment="1" applyProtection="1">
      <alignment horizontal="center" vertical="center"/>
      <protection locked="0"/>
    </xf>
    <xf numFmtId="0" fontId="13" fillId="0" borderId="68" xfId="0" applyFont="1" applyFill="1" applyBorder="1" applyAlignment="1" applyProtection="1">
      <alignment horizontal="center" vertical="center"/>
      <protection locked="0"/>
    </xf>
    <xf numFmtId="0" fontId="13" fillId="0" borderId="103" xfId="0" applyFont="1" applyFill="1" applyBorder="1" applyAlignment="1" applyProtection="1">
      <alignment horizontal="center" vertical="center"/>
      <protection locked="0"/>
    </xf>
    <xf numFmtId="0" fontId="13" fillId="0" borderId="101" xfId="0" applyFont="1" applyFill="1" applyBorder="1" applyAlignment="1" applyProtection="1">
      <alignment horizontal="center" vertical="center"/>
      <protection locked="0"/>
    </xf>
    <xf numFmtId="0" fontId="13" fillId="0" borderId="102" xfId="0" applyFont="1" applyFill="1" applyBorder="1" applyAlignment="1" applyProtection="1">
      <alignment horizontal="center" vertical="center"/>
      <protection locked="0"/>
    </xf>
    <xf numFmtId="0" fontId="7" fillId="0" borderId="115" xfId="0" applyFont="1" applyFill="1" applyBorder="1" applyAlignment="1" applyProtection="1">
      <alignment horizontal="center" vertical="center" wrapText="1" justifyLastLine="1"/>
      <protection locked="0"/>
    </xf>
    <xf numFmtId="0" fontId="7" fillId="0" borderId="117" xfId="0" applyFont="1" applyFill="1" applyBorder="1" applyAlignment="1" applyProtection="1">
      <alignment horizontal="center" vertical="center" wrapText="1" justifyLastLine="1"/>
      <protection locked="0"/>
    </xf>
    <xf numFmtId="0" fontId="7" fillId="0" borderId="135" xfId="0" applyFont="1" applyFill="1" applyBorder="1" applyAlignment="1" applyProtection="1">
      <alignment horizontal="center" vertical="center" wrapText="1" justifyLastLine="1"/>
      <protection locked="0"/>
    </xf>
    <xf numFmtId="0" fontId="7" fillId="0" borderId="103" xfId="0" applyFont="1" applyFill="1" applyBorder="1" applyAlignment="1" applyProtection="1">
      <alignment horizontal="center" vertical="center" justifyLastLine="1"/>
      <protection locked="0"/>
    </xf>
    <xf numFmtId="0" fontId="7" fillId="0" borderId="101" xfId="0" applyFont="1" applyFill="1" applyBorder="1" applyAlignment="1" applyProtection="1">
      <alignment horizontal="center" vertical="center" justifyLastLine="1"/>
      <protection locked="0"/>
    </xf>
    <xf numFmtId="0" fontId="7" fillId="0" borderId="59" xfId="0" applyFont="1" applyFill="1" applyBorder="1" applyAlignment="1" applyProtection="1">
      <alignment horizontal="center" vertical="center" justifyLastLine="1"/>
      <protection locked="0"/>
    </xf>
    <xf numFmtId="0" fontId="7" fillId="0" borderId="118" xfId="0" applyFont="1" applyFill="1" applyBorder="1" applyAlignment="1" applyProtection="1">
      <alignment horizontal="center" vertical="center" justifyLastLine="1"/>
      <protection locked="0"/>
    </xf>
    <xf numFmtId="0" fontId="7" fillId="0" borderId="0" xfId="0" applyFont="1" applyFill="1" applyBorder="1" applyAlignment="1" applyProtection="1">
      <alignment horizontal="center" vertical="center" justifyLastLine="1"/>
      <protection locked="0"/>
    </xf>
    <xf numFmtId="0" fontId="7" fillId="0" borderId="61" xfId="0" applyFont="1" applyFill="1" applyBorder="1" applyAlignment="1" applyProtection="1">
      <alignment horizontal="center" vertical="center" justifyLastLine="1"/>
      <protection locked="0"/>
    </xf>
    <xf numFmtId="0" fontId="7" fillId="0" borderId="62" xfId="0" applyFont="1" applyFill="1" applyBorder="1" applyAlignment="1" applyProtection="1">
      <alignment horizontal="center" vertical="center" justifyLastLine="1"/>
      <protection locked="0"/>
    </xf>
    <xf numFmtId="0" fontId="7" fillId="0" borderId="27" xfId="0" applyFont="1" applyFill="1" applyBorder="1" applyAlignment="1" applyProtection="1">
      <alignment horizontal="center" vertical="center" justifyLastLine="1"/>
      <protection locked="0"/>
    </xf>
    <xf numFmtId="0" fontId="7" fillId="0" borderId="66" xfId="0" applyFont="1" applyFill="1" applyBorder="1" applyAlignment="1" applyProtection="1">
      <alignment horizontal="center" vertical="center" justifyLastLine="1"/>
      <protection locked="0"/>
    </xf>
    <xf numFmtId="0" fontId="7" fillId="0" borderId="58" xfId="0" applyFont="1" applyFill="1" applyBorder="1" applyAlignment="1" applyProtection="1">
      <alignment horizontal="distributed" vertical="center" justifyLastLine="1"/>
      <protection locked="0"/>
    </xf>
    <xf numFmtId="0" fontId="7" fillId="0" borderId="101" xfId="0" applyFont="1" applyFill="1" applyBorder="1" applyAlignment="1" applyProtection="1">
      <alignment horizontal="distributed" vertical="center" justifyLastLine="1"/>
      <protection locked="0"/>
    </xf>
    <xf numFmtId="0" fontId="7" fillId="0" borderId="102" xfId="0" applyFont="1" applyFill="1" applyBorder="1" applyAlignment="1" applyProtection="1">
      <alignment horizontal="distributed" vertical="center" justifyLastLine="1"/>
      <protection locked="0"/>
    </xf>
    <xf numFmtId="0" fontId="7" fillId="0" borderId="5" xfId="0" applyFont="1" applyFill="1" applyBorder="1" applyAlignment="1" applyProtection="1">
      <alignment horizontal="distributed" vertical="center" justifyLastLine="1"/>
      <protection locked="0"/>
    </xf>
    <xf numFmtId="0" fontId="7" fillId="0" borderId="3" xfId="0" applyFont="1" applyFill="1" applyBorder="1" applyAlignment="1" applyProtection="1">
      <alignment horizontal="distributed" vertical="center" justifyLastLine="1"/>
      <protection locked="0"/>
    </xf>
    <xf numFmtId="0" fontId="7" fillId="0" borderId="8" xfId="0" applyFont="1" applyFill="1" applyBorder="1" applyAlignment="1" applyProtection="1">
      <alignment horizontal="distributed" vertical="center" justifyLastLine="1"/>
      <protection locked="0"/>
    </xf>
    <xf numFmtId="0" fontId="7" fillId="0" borderId="2" xfId="0" applyFont="1" applyFill="1" applyBorder="1" applyAlignment="1" applyProtection="1">
      <alignment horizontal="distributed" vertical="center" justifyLastLine="1"/>
      <protection locked="0"/>
    </xf>
    <xf numFmtId="0" fontId="7" fillId="0" borderId="10" xfId="0" applyFont="1" applyFill="1" applyBorder="1" applyAlignment="1" applyProtection="1">
      <alignment horizontal="distributed" vertical="distributed" textRotation="255"/>
      <protection locked="0"/>
    </xf>
    <xf numFmtId="0" fontId="7" fillId="0" borderId="119" xfId="0" applyFont="1" applyFill="1" applyBorder="1" applyAlignment="1" applyProtection="1">
      <alignment horizontal="distributed" vertical="distributed" textRotation="255"/>
      <protection locked="0"/>
    </xf>
    <xf numFmtId="0" fontId="7" fillId="0" borderId="11" xfId="0" applyFont="1" applyFill="1" applyBorder="1" applyAlignment="1" applyProtection="1">
      <alignment horizontal="distributed" vertical="distributed" textRotation="255"/>
      <protection locked="0"/>
    </xf>
    <xf numFmtId="0" fontId="7" fillId="0" borderId="120" xfId="0" applyFont="1" applyFill="1" applyBorder="1" applyAlignment="1" applyProtection="1">
      <alignment horizontal="distributed" vertical="distributed" textRotation="255"/>
      <protection locked="0"/>
    </xf>
    <xf numFmtId="0" fontId="7" fillId="0" borderId="11" xfId="0" applyFont="1" applyFill="1" applyBorder="1" applyAlignment="1" applyProtection="1">
      <alignment horizontal="distributed" vertical="distributed" textRotation="255" wrapText="1"/>
      <protection locked="0"/>
    </xf>
    <xf numFmtId="0" fontId="8" fillId="0" borderId="120" xfId="0" applyFont="1" applyFill="1" applyBorder="1" applyAlignment="1" applyProtection="1">
      <alignment vertical="distributed" textRotation="255"/>
      <protection locked="0"/>
    </xf>
    <xf numFmtId="0" fontId="7" fillId="0" borderId="120" xfId="0" applyFont="1" applyFill="1" applyBorder="1" applyAlignment="1" applyProtection="1">
      <alignment horizontal="distributed" vertical="distributed" textRotation="255" wrapText="1"/>
      <protection locked="0"/>
    </xf>
    <xf numFmtId="0" fontId="7" fillId="0" borderId="12" xfId="0" applyFont="1" applyFill="1" applyBorder="1" applyAlignment="1" applyProtection="1">
      <alignment horizontal="distributed" vertical="distributed" textRotation="255"/>
      <protection locked="0"/>
    </xf>
    <xf numFmtId="0" fontId="7" fillId="0" borderId="121" xfId="0" applyFont="1" applyFill="1" applyBorder="1" applyAlignment="1" applyProtection="1">
      <alignment horizontal="distributed" vertical="distributed" textRotation="255"/>
      <protection locked="0"/>
    </xf>
    <xf numFmtId="0" fontId="7" fillId="0" borderId="63" xfId="0" applyFont="1" applyFill="1" applyBorder="1" applyAlignment="1" applyProtection="1">
      <alignment horizontal="distributed" vertical="center"/>
      <protection locked="0"/>
    </xf>
    <xf numFmtId="0" fontId="7" fillId="0" borderId="56" xfId="0" applyFont="1" applyFill="1" applyBorder="1" applyAlignment="1" applyProtection="1">
      <alignment horizontal="distributed" vertical="center"/>
      <protection locked="0"/>
    </xf>
    <xf numFmtId="0" fontId="7" fillId="0" borderId="64" xfId="0" applyFont="1" applyFill="1" applyBorder="1" applyAlignment="1" applyProtection="1">
      <alignment horizontal="distributed" vertical="center"/>
      <protection locked="0"/>
    </xf>
    <xf numFmtId="0" fontId="7" fillId="0" borderId="99" xfId="0" applyFont="1" applyFill="1" applyBorder="1" applyAlignment="1" applyProtection="1">
      <alignment horizontal="distributed" vertical="center"/>
      <protection locked="0"/>
    </xf>
    <xf numFmtId="0" fontId="7" fillId="0" borderId="114" xfId="0" applyFont="1" applyFill="1" applyBorder="1" applyAlignment="1" applyProtection="1">
      <alignment horizontal="distributed" vertical="center"/>
      <protection locked="0"/>
    </xf>
    <xf numFmtId="0" fontId="7" fillId="0" borderId="100" xfId="0" applyFont="1" applyFill="1" applyBorder="1" applyAlignment="1" applyProtection="1">
      <alignment horizontal="distributed" vertical="center"/>
      <protection locked="0"/>
    </xf>
    <xf numFmtId="177" fontId="7" fillId="0" borderId="88" xfId="1" applyNumberFormat="1" applyFont="1" applyFill="1" applyBorder="1" applyAlignment="1" applyProtection="1">
      <alignment horizontal="center" vertical="center"/>
      <protection locked="0"/>
    </xf>
    <xf numFmtId="177" fontId="7" fillId="0" borderId="90" xfId="1" applyNumberFormat="1" applyFont="1" applyFill="1" applyBorder="1" applyAlignment="1" applyProtection="1">
      <alignment horizontal="center" vertical="center"/>
      <protection locked="0"/>
    </xf>
    <xf numFmtId="177" fontId="7" fillId="0" borderId="91" xfId="1" applyNumberFormat="1" applyFont="1" applyFill="1" applyBorder="1" applyAlignment="1" applyProtection="1">
      <alignment horizontal="center" vertical="center"/>
      <protection locked="0"/>
    </xf>
    <xf numFmtId="0" fontId="7" fillId="0" borderId="92" xfId="0" applyFont="1" applyFill="1" applyBorder="1" applyAlignment="1" applyProtection="1">
      <alignment horizontal="center" vertical="center"/>
      <protection locked="0"/>
    </xf>
    <xf numFmtId="0" fontId="7" fillId="0" borderId="90" xfId="0" applyFont="1" applyFill="1" applyBorder="1" applyAlignment="1" applyProtection="1">
      <alignment horizontal="center" vertical="center"/>
      <protection locked="0"/>
    </xf>
    <xf numFmtId="0" fontId="7" fillId="0" borderId="91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distributed" vertical="center"/>
      <protection locked="0"/>
    </xf>
    <xf numFmtId="0" fontId="7" fillId="0" borderId="3" xfId="0" applyFont="1" applyFill="1" applyBorder="1" applyAlignment="1" applyProtection="1">
      <alignment horizontal="distributed" vertical="center"/>
      <protection locked="0"/>
    </xf>
    <xf numFmtId="0" fontId="7" fillId="0" borderId="8" xfId="0" applyFont="1" applyFill="1" applyBorder="1" applyAlignment="1" applyProtection="1">
      <alignment horizontal="distributed" vertical="center"/>
      <protection locked="0"/>
    </xf>
    <xf numFmtId="0" fontId="7" fillId="0" borderId="58" xfId="0" applyFont="1" applyFill="1" applyBorder="1" applyAlignment="1" applyProtection="1">
      <alignment horizontal="distributed" vertical="center"/>
      <protection locked="0"/>
    </xf>
    <xf numFmtId="0" fontId="7" fillId="0" borderId="101" xfId="0" applyFont="1" applyFill="1" applyBorder="1" applyAlignment="1" applyProtection="1">
      <alignment horizontal="distributed" vertical="center"/>
      <protection locked="0"/>
    </xf>
    <xf numFmtId="0" fontId="7" fillId="0" borderId="59" xfId="0" applyFont="1" applyFill="1" applyBorder="1" applyAlignment="1" applyProtection="1">
      <alignment horizontal="distributed" vertical="center"/>
      <protection locked="0"/>
    </xf>
    <xf numFmtId="0" fontId="7" fillId="0" borderId="13" xfId="0" applyFont="1" applyFill="1" applyBorder="1" applyAlignment="1" applyProtection="1">
      <alignment horizontal="distributed" vertical="center"/>
      <protection locked="0"/>
    </xf>
    <xf numFmtId="0" fontId="7" fillId="0" borderId="14" xfId="0" applyFont="1" applyFill="1" applyBorder="1" applyAlignment="1" applyProtection="1">
      <alignment horizontal="distributed" vertical="center"/>
      <protection locked="0"/>
    </xf>
    <xf numFmtId="0" fontId="7" fillId="0" borderId="19" xfId="0" applyFont="1" applyFill="1" applyBorder="1" applyAlignment="1" applyProtection="1">
      <alignment horizontal="distributed" vertical="center"/>
      <protection locked="0"/>
    </xf>
    <xf numFmtId="0" fontId="7" fillId="0" borderId="74" xfId="0" applyFont="1" applyFill="1" applyBorder="1" applyAlignment="1" applyProtection="1">
      <alignment horizontal="distributed" vertical="center"/>
      <protection locked="0"/>
    </xf>
    <xf numFmtId="0" fontId="7" fillId="0" borderId="93" xfId="0" applyFont="1" applyFill="1" applyBorder="1" applyAlignment="1" applyProtection="1">
      <alignment horizontal="distributed" vertical="center"/>
      <protection locked="0"/>
    </xf>
    <xf numFmtId="0" fontId="7" fillId="0" borderId="60" xfId="0" applyFont="1" applyFill="1" applyBorder="1" applyAlignment="1" applyProtection="1">
      <alignment horizontal="distributed" vertical="center"/>
      <protection locked="0"/>
    </xf>
    <xf numFmtId="0" fontId="7" fillId="0" borderId="0" xfId="0" applyFont="1" applyFill="1" applyBorder="1" applyAlignment="1" applyProtection="1">
      <alignment horizontal="distributed" vertical="center"/>
      <protection locked="0"/>
    </xf>
    <xf numFmtId="0" fontId="7" fillId="0" borderId="61" xfId="0" applyFont="1" applyFill="1" applyBorder="1" applyAlignment="1" applyProtection="1">
      <alignment horizontal="distributed" vertical="center"/>
      <protection locked="0"/>
    </xf>
    <xf numFmtId="0" fontId="7" fillId="0" borderId="59" xfId="0" applyFont="1" applyFill="1" applyBorder="1" applyAlignment="1" applyProtection="1">
      <alignment horizontal="center" vertical="center"/>
      <protection locked="0"/>
    </xf>
    <xf numFmtId="0" fontId="7" fillId="0" borderId="6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61" xfId="0" applyFont="1" applyFill="1" applyBorder="1" applyAlignment="1" applyProtection="1">
      <alignment horizontal="center" vertical="center"/>
      <protection locked="0"/>
    </xf>
    <xf numFmtId="0" fontId="7" fillId="0" borderId="65" xfId="0" applyFont="1" applyFill="1" applyBorder="1" applyAlignment="1" applyProtection="1">
      <alignment horizontal="center" vertical="center"/>
      <protection locked="0"/>
    </xf>
    <xf numFmtId="0" fontId="7" fillId="0" borderId="27" xfId="0" applyFont="1" applyFill="1" applyBorder="1" applyAlignment="1" applyProtection="1">
      <alignment horizontal="center" vertical="center"/>
      <protection locked="0"/>
    </xf>
    <xf numFmtId="0" fontId="7" fillId="0" borderId="66" xfId="0" applyFont="1" applyFill="1" applyBorder="1" applyAlignment="1" applyProtection="1">
      <alignment horizontal="center" vertical="center"/>
      <protection locked="0"/>
    </xf>
    <xf numFmtId="0" fontId="7" fillId="0" borderId="74" xfId="0" applyFont="1" applyFill="1" applyBorder="1" applyAlignment="1" applyProtection="1">
      <alignment horizontal="distributed" vertical="center" justifyLastLine="1"/>
      <protection locked="0"/>
    </xf>
    <xf numFmtId="0" fontId="7" fillId="0" borderId="109" xfId="0" applyFont="1" applyFill="1" applyBorder="1" applyAlignment="1" applyProtection="1">
      <alignment horizontal="distributed" vertical="center" textRotation="255"/>
      <protection locked="0"/>
    </xf>
    <xf numFmtId="0" fontId="7" fillId="0" borderId="28" xfId="0" applyFont="1" applyFill="1" applyBorder="1" applyAlignment="1" applyProtection="1">
      <alignment horizontal="distributed" vertical="center" textRotation="255"/>
      <protection locked="0"/>
    </xf>
    <xf numFmtId="0" fontId="7" fillId="0" borderId="16" xfId="0" applyFont="1" applyFill="1" applyBorder="1" applyAlignment="1" applyProtection="1">
      <alignment vertical="distributed" textRotation="255" wrapText="1"/>
      <protection locked="0"/>
    </xf>
    <xf numFmtId="0" fontId="7" fillId="0" borderId="28" xfId="0" applyFont="1" applyFill="1" applyBorder="1" applyAlignment="1" applyProtection="1">
      <alignment vertical="distributed" textRotation="255" wrapText="1"/>
      <protection locked="0"/>
    </xf>
    <xf numFmtId="0" fontId="7" fillId="0" borderId="75" xfId="0" applyFont="1" applyFill="1" applyBorder="1" applyAlignment="1" applyProtection="1">
      <alignment horizontal="distributed" vertical="distributed" textRotation="255"/>
      <protection locked="0"/>
    </xf>
    <xf numFmtId="0" fontId="7" fillId="0" borderId="122" xfId="0" applyFont="1" applyFill="1" applyBorder="1" applyAlignment="1" applyProtection="1">
      <alignment horizontal="distributed" vertical="distributed" textRotation="255"/>
      <protection locked="0"/>
    </xf>
  </cellXfs>
  <cellStyles count="3">
    <cellStyle name="桁区切り" xfId="1" builtinId="6"/>
    <cellStyle name="標準" xfId="0" builtinId="0"/>
    <cellStyle name="標準_児童生徒教職員数入力枠" xfId="2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02\Personal-05\&#25945;&#32946;&#25919;&#31574;&#35506;\05&#25945;&#32946;&#24773;&#22577;&#21270;&#25512;&#36914;&#23460;\00_&#32113;&#35336;\05_&#20304;&#36032;&#30476;&#12398;&#23398;&#26657;\H23\&#20304;&#36032;&#30476;&#12398;&#23398;&#26657;&#21407;&#31295;\0803&#20844;&#31435;&#23398;&#26657;&#12398;&#29366;&#278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配置状況"/>
      <sheetName val="(1)総括表"/>
      <sheetName val="総括表印刷専用"/>
      <sheetName val="(1)①②市町別学級別男女別児童生徒数"/>
      <sheetName val="(1-1)公立小生徒数"/>
      <sheetName val="(1-2)公立小職員数"/>
      <sheetName val="(2-1)公立中生徒数"/>
      <sheetName val="(2-2)公立中職員数"/>
      <sheetName val="(3-1)県立高校生徒数"/>
      <sheetName val="(3-2)県立高校教職員"/>
      <sheetName val="(４－1）①特別支援学級数"/>
      <sheetName val="（４－１）②特別支援児童生徒数"/>
      <sheetName val="（４－１）③ 障害種別生徒数"/>
      <sheetName val="(４－２）特別支援学級数教職員数"/>
      <sheetName val="教職員データ（小）"/>
      <sheetName val="教職員データ（中）"/>
      <sheetName val="〈小中）教職員課データ"/>
      <sheetName val="教職員データ（高特）"/>
      <sheetName val="教職員データ（県立中）"/>
      <sheetName val="Sheet1"/>
      <sheetName val="速報値集計表"/>
      <sheetName val="速報値印刷用"/>
      <sheetName val="県立高校生徒数〈定時通信）"/>
      <sheetName val="(1)③④市町別小中学校職員数"/>
      <sheetName val="(1)①②市町別学級別男女別児童生徒数 (県立除く）)"/>
      <sheetName val="Sheet4"/>
      <sheetName val="様式１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E3" t="str">
            <v>勧興小</v>
          </cell>
          <cell r="F3">
            <v>21005</v>
          </cell>
          <cell r="G3">
            <v>25</v>
          </cell>
          <cell r="H3">
            <v>22</v>
          </cell>
          <cell r="I3">
            <v>0</v>
          </cell>
          <cell r="J3">
            <v>0</v>
          </cell>
          <cell r="K3">
            <v>4</v>
          </cell>
          <cell r="L3">
            <v>0</v>
          </cell>
          <cell r="M3">
            <v>31</v>
          </cell>
          <cell r="N3">
            <v>23</v>
          </cell>
          <cell r="O3">
            <v>1</v>
          </cell>
          <cell r="P3">
            <v>0</v>
          </cell>
          <cell r="Q3">
            <v>2</v>
          </cell>
          <cell r="R3">
            <v>0</v>
          </cell>
          <cell r="S3">
            <v>27</v>
          </cell>
          <cell r="T3">
            <v>26</v>
          </cell>
          <cell r="U3">
            <v>1</v>
          </cell>
          <cell r="V3">
            <v>0</v>
          </cell>
          <cell r="W3">
            <v>0</v>
          </cell>
          <cell r="X3">
            <v>0</v>
          </cell>
          <cell r="Y3">
            <v>33</v>
          </cell>
          <cell r="Z3">
            <v>20</v>
          </cell>
          <cell r="AA3">
            <v>1</v>
          </cell>
          <cell r="AB3">
            <v>4</v>
          </cell>
          <cell r="AC3">
            <v>0</v>
          </cell>
          <cell r="AD3">
            <v>0</v>
          </cell>
          <cell r="AE3">
            <v>23</v>
          </cell>
          <cell r="AF3">
            <v>22</v>
          </cell>
          <cell r="AG3">
            <v>0</v>
          </cell>
          <cell r="AH3">
            <v>0</v>
          </cell>
          <cell r="AI3">
            <v>2</v>
          </cell>
          <cell r="AJ3">
            <v>0</v>
          </cell>
          <cell r="AK3">
            <v>29</v>
          </cell>
          <cell r="AL3">
            <v>30</v>
          </cell>
          <cell r="AM3">
            <v>1</v>
          </cell>
          <cell r="AN3">
            <v>0</v>
          </cell>
          <cell r="AO3">
            <v>0</v>
          </cell>
          <cell r="AP3">
            <v>0</v>
          </cell>
          <cell r="AQ3">
            <v>319</v>
          </cell>
          <cell r="AR3">
            <v>2</v>
          </cell>
          <cell r="AS3">
            <v>0</v>
          </cell>
          <cell r="AT3">
            <v>1</v>
          </cell>
          <cell r="AU3">
            <v>2</v>
          </cell>
          <cell r="AV3">
            <v>0</v>
          </cell>
          <cell r="AW3">
            <v>1</v>
          </cell>
          <cell r="AX3">
            <v>2</v>
          </cell>
          <cell r="AY3">
            <v>0</v>
          </cell>
          <cell r="AZ3">
            <v>0</v>
          </cell>
          <cell r="BA3">
            <v>2</v>
          </cell>
          <cell r="BB3">
            <v>0</v>
          </cell>
          <cell r="BC3">
            <v>0</v>
          </cell>
          <cell r="BD3">
            <v>2</v>
          </cell>
          <cell r="BE3">
            <v>0</v>
          </cell>
          <cell r="BF3">
            <v>1</v>
          </cell>
          <cell r="BG3">
            <v>2</v>
          </cell>
          <cell r="BH3">
            <v>0</v>
          </cell>
          <cell r="BI3">
            <v>0</v>
          </cell>
          <cell r="BJ3">
            <v>15</v>
          </cell>
          <cell r="BK3">
            <v>2</v>
          </cell>
          <cell r="BL3">
            <v>1</v>
          </cell>
          <cell r="BM3">
            <v>2</v>
          </cell>
          <cell r="BN3">
            <v>1</v>
          </cell>
          <cell r="BO3">
            <v>2</v>
          </cell>
          <cell r="BP3">
            <v>0</v>
          </cell>
          <cell r="BQ3">
            <v>2</v>
          </cell>
          <cell r="BR3">
            <v>0</v>
          </cell>
          <cell r="BS3">
            <v>2</v>
          </cell>
          <cell r="BT3">
            <v>1</v>
          </cell>
          <cell r="BU3">
            <v>2</v>
          </cell>
          <cell r="BV3">
            <v>0</v>
          </cell>
          <cell r="BW3">
            <v>15</v>
          </cell>
          <cell r="BX3">
            <v>0</v>
          </cell>
          <cell r="BY3">
            <v>0</v>
          </cell>
          <cell r="BZ3">
            <v>25</v>
          </cell>
          <cell r="CA3">
            <v>22</v>
          </cell>
          <cell r="CB3">
            <v>32</v>
          </cell>
          <cell r="CC3">
            <v>23</v>
          </cell>
          <cell r="CD3">
            <v>28</v>
          </cell>
          <cell r="CE3">
            <v>26</v>
          </cell>
          <cell r="CF3">
            <v>34</v>
          </cell>
          <cell r="CG3">
            <v>24</v>
          </cell>
          <cell r="CH3">
            <v>23</v>
          </cell>
          <cell r="CI3">
            <v>22</v>
          </cell>
          <cell r="CJ3">
            <v>30</v>
          </cell>
          <cell r="CK3">
            <v>30</v>
          </cell>
          <cell r="CL3">
            <v>3</v>
          </cell>
          <cell r="CM3">
            <v>0</v>
          </cell>
          <cell r="CN3">
            <v>1</v>
          </cell>
          <cell r="CP3">
            <v>1</v>
          </cell>
          <cell r="CR3">
            <v>22</v>
          </cell>
          <cell r="CS3">
            <v>1</v>
          </cell>
          <cell r="CU3">
            <v>1</v>
          </cell>
          <cell r="CY3">
            <v>1</v>
          </cell>
          <cell r="DD3">
            <v>1</v>
          </cell>
          <cell r="DG3">
            <v>0</v>
          </cell>
        </row>
        <row r="4">
          <cell r="E4" t="str">
            <v>循誘小</v>
          </cell>
          <cell r="F4">
            <v>21005</v>
          </cell>
          <cell r="G4">
            <v>40</v>
          </cell>
          <cell r="H4">
            <v>48</v>
          </cell>
          <cell r="I4">
            <v>0</v>
          </cell>
          <cell r="J4">
            <v>1</v>
          </cell>
          <cell r="K4">
            <v>3</v>
          </cell>
          <cell r="L4">
            <v>0</v>
          </cell>
          <cell r="M4">
            <v>35</v>
          </cell>
          <cell r="N4">
            <v>42</v>
          </cell>
          <cell r="O4">
            <v>1</v>
          </cell>
          <cell r="P4">
            <v>0</v>
          </cell>
          <cell r="Q4">
            <v>1</v>
          </cell>
          <cell r="R4">
            <v>0</v>
          </cell>
          <cell r="S4">
            <v>35</v>
          </cell>
          <cell r="T4">
            <v>29</v>
          </cell>
          <cell r="U4">
            <v>1</v>
          </cell>
          <cell r="V4">
            <v>0</v>
          </cell>
          <cell r="W4">
            <v>0</v>
          </cell>
          <cell r="X4">
            <v>0</v>
          </cell>
          <cell r="Y4">
            <v>41</v>
          </cell>
          <cell r="Z4">
            <v>33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55</v>
          </cell>
          <cell r="AF4">
            <v>46</v>
          </cell>
          <cell r="AG4">
            <v>0</v>
          </cell>
          <cell r="AH4">
            <v>1</v>
          </cell>
          <cell r="AI4">
            <v>0</v>
          </cell>
          <cell r="AJ4">
            <v>0</v>
          </cell>
          <cell r="AK4">
            <v>38</v>
          </cell>
          <cell r="AL4">
            <v>45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491</v>
          </cell>
          <cell r="AR4">
            <v>3</v>
          </cell>
          <cell r="AS4">
            <v>0</v>
          </cell>
          <cell r="AT4">
            <v>1</v>
          </cell>
          <cell r="AU4">
            <v>3</v>
          </cell>
          <cell r="AV4">
            <v>0</v>
          </cell>
          <cell r="AW4">
            <v>1</v>
          </cell>
          <cell r="AX4">
            <v>2</v>
          </cell>
          <cell r="AY4">
            <v>0</v>
          </cell>
          <cell r="AZ4">
            <v>0</v>
          </cell>
          <cell r="BA4">
            <v>2</v>
          </cell>
          <cell r="BB4">
            <v>0</v>
          </cell>
          <cell r="BC4">
            <v>0</v>
          </cell>
          <cell r="BD4">
            <v>3</v>
          </cell>
          <cell r="BE4">
            <v>0</v>
          </cell>
          <cell r="BF4">
            <v>0</v>
          </cell>
          <cell r="BG4">
            <v>3</v>
          </cell>
          <cell r="BH4">
            <v>0</v>
          </cell>
          <cell r="BI4">
            <v>0</v>
          </cell>
          <cell r="BJ4">
            <v>17</v>
          </cell>
          <cell r="BK4">
            <v>3</v>
          </cell>
          <cell r="BL4">
            <v>1</v>
          </cell>
          <cell r="BM4">
            <v>2</v>
          </cell>
          <cell r="BN4">
            <v>1</v>
          </cell>
          <cell r="BO4">
            <v>2</v>
          </cell>
          <cell r="BP4">
            <v>0</v>
          </cell>
          <cell r="BQ4">
            <v>2</v>
          </cell>
          <cell r="BR4">
            <v>0</v>
          </cell>
          <cell r="BS4">
            <v>3</v>
          </cell>
          <cell r="BT4">
            <v>0</v>
          </cell>
          <cell r="BU4">
            <v>3</v>
          </cell>
          <cell r="BV4">
            <v>0</v>
          </cell>
          <cell r="BW4">
            <v>17</v>
          </cell>
          <cell r="BX4">
            <v>0</v>
          </cell>
          <cell r="BY4">
            <v>0</v>
          </cell>
          <cell r="BZ4">
            <v>40</v>
          </cell>
          <cell r="CA4">
            <v>49</v>
          </cell>
          <cell r="CB4">
            <v>36</v>
          </cell>
          <cell r="CC4">
            <v>42</v>
          </cell>
          <cell r="CD4">
            <v>36</v>
          </cell>
          <cell r="CE4">
            <v>29</v>
          </cell>
          <cell r="CF4">
            <v>41</v>
          </cell>
          <cell r="CG4">
            <v>33</v>
          </cell>
          <cell r="CH4">
            <v>55</v>
          </cell>
          <cell r="CI4">
            <v>47</v>
          </cell>
          <cell r="CJ4">
            <v>38</v>
          </cell>
          <cell r="CK4">
            <v>45</v>
          </cell>
          <cell r="CL4">
            <v>2</v>
          </cell>
          <cell r="CM4">
            <v>0</v>
          </cell>
          <cell r="CN4">
            <v>1</v>
          </cell>
          <cell r="CP4">
            <v>1</v>
          </cell>
          <cell r="CR4">
            <v>22</v>
          </cell>
          <cell r="CS4">
            <v>1</v>
          </cell>
          <cell r="CU4">
            <v>3</v>
          </cell>
          <cell r="CY4">
            <v>1</v>
          </cell>
          <cell r="CZ4">
            <v>1</v>
          </cell>
          <cell r="DD4">
            <v>1</v>
          </cell>
          <cell r="DG4">
            <v>0</v>
          </cell>
        </row>
        <row r="5">
          <cell r="E5" t="str">
            <v>日新小</v>
          </cell>
          <cell r="F5">
            <v>21005</v>
          </cell>
          <cell r="G5">
            <v>36</v>
          </cell>
          <cell r="H5">
            <v>38</v>
          </cell>
          <cell r="I5">
            <v>1</v>
          </cell>
          <cell r="J5">
            <v>0</v>
          </cell>
          <cell r="K5">
            <v>3</v>
          </cell>
          <cell r="L5">
            <v>0</v>
          </cell>
          <cell r="M5">
            <v>35</v>
          </cell>
          <cell r="N5">
            <v>43</v>
          </cell>
          <cell r="O5">
            <v>1</v>
          </cell>
          <cell r="P5">
            <v>0</v>
          </cell>
          <cell r="Q5">
            <v>0</v>
          </cell>
          <cell r="R5">
            <v>0</v>
          </cell>
          <cell r="S5">
            <v>40</v>
          </cell>
          <cell r="T5">
            <v>39</v>
          </cell>
          <cell r="U5">
            <v>1</v>
          </cell>
          <cell r="V5">
            <v>0</v>
          </cell>
          <cell r="W5">
            <v>0</v>
          </cell>
          <cell r="X5">
            <v>0</v>
          </cell>
          <cell r="Y5">
            <v>46</v>
          </cell>
          <cell r="Z5">
            <v>35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54</v>
          </cell>
          <cell r="AF5">
            <v>41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55</v>
          </cell>
          <cell r="AL5">
            <v>37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502</v>
          </cell>
          <cell r="AR5">
            <v>3</v>
          </cell>
          <cell r="AS5">
            <v>0</v>
          </cell>
          <cell r="AT5">
            <v>1</v>
          </cell>
          <cell r="AU5">
            <v>3</v>
          </cell>
          <cell r="AV5">
            <v>0</v>
          </cell>
          <cell r="AW5">
            <v>0</v>
          </cell>
          <cell r="AX5">
            <v>2</v>
          </cell>
          <cell r="AY5">
            <v>0</v>
          </cell>
          <cell r="AZ5">
            <v>0</v>
          </cell>
          <cell r="BA5">
            <v>3</v>
          </cell>
          <cell r="BB5">
            <v>0</v>
          </cell>
          <cell r="BC5">
            <v>0</v>
          </cell>
          <cell r="BD5">
            <v>3</v>
          </cell>
          <cell r="BE5">
            <v>0</v>
          </cell>
          <cell r="BF5">
            <v>0</v>
          </cell>
          <cell r="BG5">
            <v>3</v>
          </cell>
          <cell r="BH5">
            <v>0</v>
          </cell>
          <cell r="BI5">
            <v>0</v>
          </cell>
          <cell r="BJ5">
            <v>17</v>
          </cell>
          <cell r="BK5">
            <v>3</v>
          </cell>
          <cell r="BL5">
            <v>1</v>
          </cell>
          <cell r="BM5">
            <v>2</v>
          </cell>
          <cell r="BN5">
            <v>0</v>
          </cell>
          <cell r="BO5">
            <v>2</v>
          </cell>
          <cell r="BP5">
            <v>0</v>
          </cell>
          <cell r="BQ5">
            <v>3</v>
          </cell>
          <cell r="BR5">
            <v>0</v>
          </cell>
          <cell r="BS5">
            <v>3</v>
          </cell>
          <cell r="BT5">
            <v>0</v>
          </cell>
          <cell r="BU5">
            <v>3</v>
          </cell>
          <cell r="BV5">
            <v>0</v>
          </cell>
          <cell r="BW5">
            <v>17</v>
          </cell>
          <cell r="BX5">
            <v>0</v>
          </cell>
          <cell r="BY5">
            <v>0</v>
          </cell>
          <cell r="BZ5">
            <v>37</v>
          </cell>
          <cell r="CA5">
            <v>38</v>
          </cell>
          <cell r="CB5">
            <v>36</v>
          </cell>
          <cell r="CC5">
            <v>43</v>
          </cell>
          <cell r="CD5">
            <v>41</v>
          </cell>
          <cell r="CE5">
            <v>39</v>
          </cell>
          <cell r="CF5">
            <v>46</v>
          </cell>
          <cell r="CG5">
            <v>35</v>
          </cell>
          <cell r="CH5">
            <v>54</v>
          </cell>
          <cell r="CI5">
            <v>41</v>
          </cell>
          <cell r="CJ5">
            <v>55</v>
          </cell>
          <cell r="CK5">
            <v>37</v>
          </cell>
          <cell r="CL5">
            <v>1</v>
          </cell>
          <cell r="CM5">
            <v>0</v>
          </cell>
          <cell r="CN5">
            <v>1</v>
          </cell>
          <cell r="CP5">
            <v>1</v>
          </cell>
          <cell r="CR5">
            <v>22</v>
          </cell>
          <cell r="CS5">
            <v>1</v>
          </cell>
          <cell r="CU5">
            <v>2</v>
          </cell>
          <cell r="CZ5">
            <v>1</v>
          </cell>
          <cell r="DD5">
            <v>1</v>
          </cell>
          <cell r="DG5">
            <v>1</v>
          </cell>
        </row>
        <row r="6">
          <cell r="E6" t="str">
            <v>赤松小</v>
          </cell>
          <cell r="F6">
            <v>21005</v>
          </cell>
          <cell r="G6">
            <v>56</v>
          </cell>
          <cell r="H6">
            <v>35</v>
          </cell>
          <cell r="I6">
            <v>2</v>
          </cell>
          <cell r="J6">
            <v>0</v>
          </cell>
          <cell r="K6">
            <v>9</v>
          </cell>
          <cell r="L6">
            <v>0</v>
          </cell>
          <cell r="M6">
            <v>49</v>
          </cell>
          <cell r="N6">
            <v>45</v>
          </cell>
          <cell r="O6">
            <v>0</v>
          </cell>
          <cell r="P6">
            <v>0</v>
          </cell>
          <cell r="Q6">
            <v>3</v>
          </cell>
          <cell r="R6">
            <v>0</v>
          </cell>
          <cell r="S6">
            <v>51</v>
          </cell>
          <cell r="T6">
            <v>48</v>
          </cell>
          <cell r="U6">
            <v>2</v>
          </cell>
          <cell r="V6">
            <v>0</v>
          </cell>
          <cell r="W6">
            <v>0</v>
          </cell>
          <cell r="X6">
            <v>0</v>
          </cell>
          <cell r="Y6">
            <v>50</v>
          </cell>
          <cell r="Z6">
            <v>48</v>
          </cell>
          <cell r="AA6">
            <v>2</v>
          </cell>
          <cell r="AB6">
            <v>1</v>
          </cell>
          <cell r="AC6">
            <v>0</v>
          </cell>
          <cell r="AD6">
            <v>0</v>
          </cell>
          <cell r="AE6">
            <v>43</v>
          </cell>
          <cell r="AF6">
            <v>58</v>
          </cell>
          <cell r="AG6">
            <v>0</v>
          </cell>
          <cell r="AH6">
            <v>2</v>
          </cell>
          <cell r="AI6">
            <v>0</v>
          </cell>
          <cell r="AJ6">
            <v>0</v>
          </cell>
          <cell r="AK6">
            <v>45</v>
          </cell>
          <cell r="AL6">
            <v>46</v>
          </cell>
          <cell r="AM6">
            <v>1</v>
          </cell>
          <cell r="AN6">
            <v>2</v>
          </cell>
          <cell r="AO6">
            <v>0</v>
          </cell>
          <cell r="AP6">
            <v>0</v>
          </cell>
          <cell r="AQ6">
            <v>586</v>
          </cell>
          <cell r="AR6">
            <v>3</v>
          </cell>
          <cell r="AS6">
            <v>0</v>
          </cell>
          <cell r="AT6">
            <v>2</v>
          </cell>
          <cell r="AU6">
            <v>3</v>
          </cell>
          <cell r="AV6">
            <v>0</v>
          </cell>
          <cell r="AW6">
            <v>1</v>
          </cell>
          <cell r="AX6">
            <v>3</v>
          </cell>
          <cell r="AY6">
            <v>0</v>
          </cell>
          <cell r="AZ6">
            <v>0</v>
          </cell>
          <cell r="BA6">
            <v>3</v>
          </cell>
          <cell r="BB6">
            <v>0</v>
          </cell>
          <cell r="BC6">
            <v>0</v>
          </cell>
          <cell r="BD6">
            <v>3</v>
          </cell>
          <cell r="BE6">
            <v>0</v>
          </cell>
          <cell r="BF6">
            <v>0</v>
          </cell>
          <cell r="BG6">
            <v>3</v>
          </cell>
          <cell r="BH6">
            <v>0</v>
          </cell>
          <cell r="BI6">
            <v>0</v>
          </cell>
          <cell r="BJ6">
            <v>21</v>
          </cell>
          <cell r="BK6">
            <v>3</v>
          </cell>
          <cell r="BL6">
            <v>2</v>
          </cell>
          <cell r="BM6">
            <v>3</v>
          </cell>
          <cell r="BN6">
            <v>1</v>
          </cell>
          <cell r="BO6">
            <v>3</v>
          </cell>
          <cell r="BP6">
            <v>0</v>
          </cell>
          <cell r="BQ6">
            <v>3</v>
          </cell>
          <cell r="BR6">
            <v>0</v>
          </cell>
          <cell r="BS6">
            <v>3</v>
          </cell>
          <cell r="BT6">
            <v>0</v>
          </cell>
          <cell r="BU6">
            <v>3</v>
          </cell>
          <cell r="BV6">
            <v>0</v>
          </cell>
          <cell r="BW6">
            <v>21</v>
          </cell>
          <cell r="BX6">
            <v>0</v>
          </cell>
          <cell r="BY6">
            <v>0</v>
          </cell>
          <cell r="BZ6">
            <v>58</v>
          </cell>
          <cell r="CA6">
            <v>35</v>
          </cell>
          <cell r="CB6">
            <v>49</v>
          </cell>
          <cell r="CC6">
            <v>45</v>
          </cell>
          <cell r="CD6">
            <v>53</v>
          </cell>
          <cell r="CE6">
            <v>48</v>
          </cell>
          <cell r="CF6">
            <v>52</v>
          </cell>
          <cell r="CG6">
            <v>49</v>
          </cell>
          <cell r="CH6">
            <v>43</v>
          </cell>
          <cell r="CI6">
            <v>60</v>
          </cell>
          <cell r="CJ6">
            <v>46</v>
          </cell>
          <cell r="CK6">
            <v>48</v>
          </cell>
          <cell r="CL6">
            <v>3</v>
          </cell>
          <cell r="CM6">
            <v>0</v>
          </cell>
          <cell r="CN6">
            <v>1</v>
          </cell>
          <cell r="CP6">
            <v>1</v>
          </cell>
          <cell r="CQ6">
            <v>1</v>
          </cell>
          <cell r="CR6">
            <v>24</v>
          </cell>
          <cell r="CS6">
            <v>1</v>
          </cell>
          <cell r="CU6">
            <v>3</v>
          </cell>
          <cell r="CZ6">
            <v>2</v>
          </cell>
          <cell r="DD6">
            <v>1</v>
          </cell>
          <cell r="DG6">
            <v>2</v>
          </cell>
        </row>
        <row r="7">
          <cell r="E7" t="str">
            <v>神野小</v>
          </cell>
          <cell r="F7">
            <v>21005</v>
          </cell>
          <cell r="G7">
            <v>62</v>
          </cell>
          <cell r="H7">
            <v>67</v>
          </cell>
          <cell r="I7">
            <v>1</v>
          </cell>
          <cell r="J7">
            <v>0</v>
          </cell>
          <cell r="K7">
            <v>7</v>
          </cell>
          <cell r="L7">
            <v>0</v>
          </cell>
          <cell r="M7">
            <v>54</v>
          </cell>
          <cell r="N7">
            <v>76</v>
          </cell>
          <cell r="O7">
            <v>1</v>
          </cell>
          <cell r="P7">
            <v>0</v>
          </cell>
          <cell r="Q7">
            <v>4</v>
          </cell>
          <cell r="R7">
            <v>0</v>
          </cell>
          <cell r="S7">
            <v>65</v>
          </cell>
          <cell r="T7">
            <v>64</v>
          </cell>
          <cell r="U7">
            <v>1</v>
          </cell>
          <cell r="V7">
            <v>0</v>
          </cell>
          <cell r="W7">
            <v>0</v>
          </cell>
          <cell r="X7">
            <v>0</v>
          </cell>
          <cell r="Y7">
            <v>54</v>
          </cell>
          <cell r="Z7">
            <v>55</v>
          </cell>
          <cell r="AA7">
            <v>0</v>
          </cell>
          <cell r="AB7">
            <v>2</v>
          </cell>
          <cell r="AC7">
            <v>0</v>
          </cell>
          <cell r="AD7">
            <v>0</v>
          </cell>
          <cell r="AE7">
            <v>74</v>
          </cell>
          <cell r="AF7">
            <v>69</v>
          </cell>
          <cell r="AG7">
            <v>0</v>
          </cell>
          <cell r="AH7">
            <v>1</v>
          </cell>
          <cell r="AI7">
            <v>0</v>
          </cell>
          <cell r="AJ7">
            <v>0</v>
          </cell>
          <cell r="AK7">
            <v>50</v>
          </cell>
          <cell r="AL7">
            <v>42</v>
          </cell>
          <cell r="AM7">
            <v>4</v>
          </cell>
          <cell r="AN7">
            <v>1</v>
          </cell>
          <cell r="AO7">
            <v>0</v>
          </cell>
          <cell r="AP7">
            <v>0</v>
          </cell>
          <cell r="AQ7">
            <v>743</v>
          </cell>
          <cell r="AR7">
            <v>4</v>
          </cell>
          <cell r="AS7">
            <v>0</v>
          </cell>
          <cell r="AT7">
            <v>1</v>
          </cell>
          <cell r="AU7">
            <v>4</v>
          </cell>
          <cell r="AV7">
            <v>0</v>
          </cell>
          <cell r="AW7">
            <v>1</v>
          </cell>
          <cell r="AX7">
            <v>4</v>
          </cell>
          <cell r="AY7">
            <v>0</v>
          </cell>
          <cell r="AZ7">
            <v>0</v>
          </cell>
          <cell r="BA7">
            <v>3</v>
          </cell>
          <cell r="BB7">
            <v>0</v>
          </cell>
          <cell r="BC7">
            <v>0</v>
          </cell>
          <cell r="BD7">
            <v>4</v>
          </cell>
          <cell r="BE7">
            <v>0</v>
          </cell>
          <cell r="BF7">
            <v>0</v>
          </cell>
          <cell r="BG7">
            <v>3</v>
          </cell>
          <cell r="BH7">
            <v>0</v>
          </cell>
          <cell r="BI7">
            <v>0</v>
          </cell>
          <cell r="BJ7">
            <v>24</v>
          </cell>
          <cell r="BK7">
            <v>4</v>
          </cell>
          <cell r="BL7">
            <v>1</v>
          </cell>
          <cell r="BM7">
            <v>4</v>
          </cell>
          <cell r="BN7">
            <v>1</v>
          </cell>
          <cell r="BO7">
            <v>4</v>
          </cell>
          <cell r="BP7">
            <v>0</v>
          </cell>
          <cell r="BQ7">
            <v>3</v>
          </cell>
          <cell r="BR7">
            <v>0</v>
          </cell>
          <cell r="BS7">
            <v>4</v>
          </cell>
          <cell r="BT7">
            <v>0</v>
          </cell>
          <cell r="BU7">
            <v>3</v>
          </cell>
          <cell r="BV7">
            <v>0</v>
          </cell>
          <cell r="BW7">
            <v>24</v>
          </cell>
          <cell r="BX7">
            <v>0</v>
          </cell>
          <cell r="BY7">
            <v>0</v>
          </cell>
          <cell r="BZ7">
            <v>63</v>
          </cell>
          <cell r="CA7">
            <v>67</v>
          </cell>
          <cell r="CB7">
            <v>55</v>
          </cell>
          <cell r="CC7">
            <v>76</v>
          </cell>
          <cell r="CD7">
            <v>66</v>
          </cell>
          <cell r="CE7">
            <v>64</v>
          </cell>
          <cell r="CF7">
            <v>54</v>
          </cell>
          <cell r="CG7">
            <v>57</v>
          </cell>
          <cell r="CH7">
            <v>74</v>
          </cell>
          <cell r="CI7">
            <v>70</v>
          </cell>
          <cell r="CJ7">
            <v>54</v>
          </cell>
          <cell r="CK7">
            <v>43</v>
          </cell>
          <cell r="CL7">
            <v>2</v>
          </cell>
          <cell r="CM7">
            <v>0</v>
          </cell>
          <cell r="CN7">
            <v>1</v>
          </cell>
          <cell r="CP7">
            <v>1</v>
          </cell>
          <cell r="CQ7">
            <v>1</v>
          </cell>
          <cell r="CR7">
            <v>27</v>
          </cell>
          <cell r="CS7">
            <v>1</v>
          </cell>
          <cell r="CU7">
            <v>3</v>
          </cell>
          <cell r="CX7">
            <v>1</v>
          </cell>
          <cell r="DD7">
            <v>1</v>
          </cell>
          <cell r="DE7">
            <v>1</v>
          </cell>
          <cell r="DG7">
            <v>0</v>
          </cell>
        </row>
        <row r="8">
          <cell r="E8" t="str">
            <v>西与賀小</v>
          </cell>
          <cell r="F8">
            <v>21005</v>
          </cell>
          <cell r="G8">
            <v>17</v>
          </cell>
          <cell r="H8">
            <v>15</v>
          </cell>
          <cell r="I8">
            <v>0</v>
          </cell>
          <cell r="J8">
            <v>0</v>
          </cell>
          <cell r="K8">
            <v>3</v>
          </cell>
          <cell r="L8">
            <v>0</v>
          </cell>
          <cell r="M8">
            <v>24</v>
          </cell>
          <cell r="N8">
            <v>23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22</v>
          </cell>
          <cell r="T8">
            <v>16</v>
          </cell>
          <cell r="U8">
            <v>0</v>
          </cell>
          <cell r="V8">
            <v>1</v>
          </cell>
          <cell r="W8">
            <v>0</v>
          </cell>
          <cell r="X8">
            <v>0</v>
          </cell>
          <cell r="Y8">
            <v>25</v>
          </cell>
          <cell r="Z8">
            <v>29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22</v>
          </cell>
          <cell r="AF8">
            <v>24</v>
          </cell>
          <cell r="AG8">
            <v>1</v>
          </cell>
          <cell r="AH8">
            <v>0</v>
          </cell>
          <cell r="AI8">
            <v>0</v>
          </cell>
          <cell r="AJ8">
            <v>0</v>
          </cell>
          <cell r="AK8">
            <v>23</v>
          </cell>
          <cell r="AL8">
            <v>31</v>
          </cell>
          <cell r="AM8">
            <v>0</v>
          </cell>
          <cell r="AN8">
            <v>1</v>
          </cell>
          <cell r="AO8">
            <v>0</v>
          </cell>
          <cell r="AP8">
            <v>0</v>
          </cell>
          <cell r="AQ8">
            <v>274</v>
          </cell>
          <cell r="AR8">
            <v>1</v>
          </cell>
          <cell r="AS8">
            <v>0</v>
          </cell>
          <cell r="AT8">
            <v>1</v>
          </cell>
          <cell r="AU8">
            <v>2</v>
          </cell>
          <cell r="AV8">
            <v>0</v>
          </cell>
          <cell r="AW8">
            <v>0</v>
          </cell>
          <cell r="AX8">
            <v>1</v>
          </cell>
          <cell r="AY8">
            <v>0</v>
          </cell>
          <cell r="AZ8">
            <v>0</v>
          </cell>
          <cell r="BA8">
            <v>2</v>
          </cell>
          <cell r="BB8">
            <v>0</v>
          </cell>
          <cell r="BC8">
            <v>0</v>
          </cell>
          <cell r="BD8">
            <v>2</v>
          </cell>
          <cell r="BE8">
            <v>0</v>
          </cell>
          <cell r="BF8">
            <v>0</v>
          </cell>
          <cell r="BG8">
            <v>2</v>
          </cell>
          <cell r="BH8">
            <v>0</v>
          </cell>
          <cell r="BI8">
            <v>0</v>
          </cell>
          <cell r="BJ8">
            <v>11</v>
          </cell>
          <cell r="BK8">
            <v>1</v>
          </cell>
          <cell r="BL8">
            <v>1</v>
          </cell>
          <cell r="BM8">
            <v>2</v>
          </cell>
          <cell r="BN8">
            <v>0</v>
          </cell>
          <cell r="BO8">
            <v>1</v>
          </cell>
          <cell r="BP8">
            <v>0</v>
          </cell>
          <cell r="BQ8">
            <v>2</v>
          </cell>
          <cell r="BR8">
            <v>0</v>
          </cell>
          <cell r="BS8">
            <v>2</v>
          </cell>
          <cell r="BT8">
            <v>0</v>
          </cell>
          <cell r="BU8">
            <v>2</v>
          </cell>
          <cell r="BV8">
            <v>0</v>
          </cell>
          <cell r="BW8">
            <v>11</v>
          </cell>
          <cell r="BX8">
            <v>0</v>
          </cell>
          <cell r="BY8">
            <v>0</v>
          </cell>
          <cell r="BZ8">
            <v>17</v>
          </cell>
          <cell r="CA8">
            <v>15</v>
          </cell>
          <cell r="CB8">
            <v>24</v>
          </cell>
          <cell r="CC8">
            <v>23</v>
          </cell>
          <cell r="CD8">
            <v>22</v>
          </cell>
          <cell r="CE8">
            <v>17</v>
          </cell>
          <cell r="CF8">
            <v>25</v>
          </cell>
          <cell r="CG8">
            <v>29</v>
          </cell>
          <cell r="CH8">
            <v>23</v>
          </cell>
          <cell r="CI8">
            <v>24</v>
          </cell>
          <cell r="CJ8">
            <v>23</v>
          </cell>
          <cell r="CK8">
            <v>32</v>
          </cell>
          <cell r="CL8">
            <v>1</v>
          </cell>
          <cell r="CM8">
            <v>0</v>
          </cell>
          <cell r="CN8">
            <v>1</v>
          </cell>
          <cell r="CP8">
            <v>1</v>
          </cell>
          <cell r="CR8">
            <v>13</v>
          </cell>
          <cell r="CS8">
            <v>1</v>
          </cell>
          <cell r="CU8">
            <v>2</v>
          </cell>
          <cell r="CZ8">
            <v>1</v>
          </cell>
          <cell r="DD8">
            <v>1</v>
          </cell>
          <cell r="DG8">
            <v>0</v>
          </cell>
        </row>
        <row r="9">
          <cell r="E9" t="str">
            <v>嘉瀬小</v>
          </cell>
          <cell r="F9">
            <v>21005</v>
          </cell>
          <cell r="G9">
            <v>20</v>
          </cell>
          <cell r="H9">
            <v>25</v>
          </cell>
          <cell r="I9">
            <v>1</v>
          </cell>
          <cell r="J9">
            <v>0</v>
          </cell>
          <cell r="K9">
            <v>2</v>
          </cell>
          <cell r="L9">
            <v>0</v>
          </cell>
          <cell r="M9">
            <v>20</v>
          </cell>
          <cell r="N9">
            <v>24</v>
          </cell>
          <cell r="O9">
            <v>0</v>
          </cell>
          <cell r="P9">
            <v>0</v>
          </cell>
          <cell r="Q9">
            <v>5</v>
          </cell>
          <cell r="R9">
            <v>0</v>
          </cell>
          <cell r="S9">
            <v>20</v>
          </cell>
          <cell r="T9">
            <v>17</v>
          </cell>
          <cell r="U9">
            <v>1</v>
          </cell>
          <cell r="V9">
            <v>0</v>
          </cell>
          <cell r="W9">
            <v>0</v>
          </cell>
          <cell r="X9">
            <v>0</v>
          </cell>
          <cell r="Y9">
            <v>20</v>
          </cell>
          <cell r="Z9">
            <v>14</v>
          </cell>
          <cell r="AA9">
            <v>2</v>
          </cell>
          <cell r="AB9">
            <v>0</v>
          </cell>
          <cell r="AC9">
            <v>0</v>
          </cell>
          <cell r="AD9">
            <v>0</v>
          </cell>
          <cell r="AE9">
            <v>31</v>
          </cell>
          <cell r="AF9">
            <v>19</v>
          </cell>
          <cell r="AG9">
            <v>0</v>
          </cell>
          <cell r="AH9">
            <v>2</v>
          </cell>
          <cell r="AI9">
            <v>0</v>
          </cell>
          <cell r="AJ9">
            <v>0</v>
          </cell>
          <cell r="AK9">
            <v>12</v>
          </cell>
          <cell r="AL9">
            <v>19</v>
          </cell>
          <cell r="AM9">
            <v>1</v>
          </cell>
          <cell r="AN9">
            <v>0</v>
          </cell>
          <cell r="AO9">
            <v>0</v>
          </cell>
          <cell r="AP9">
            <v>0</v>
          </cell>
          <cell r="AQ9">
            <v>248</v>
          </cell>
          <cell r="AR9">
            <v>2</v>
          </cell>
          <cell r="AS9">
            <v>0</v>
          </cell>
          <cell r="AT9">
            <v>1</v>
          </cell>
          <cell r="AU9">
            <v>2</v>
          </cell>
          <cell r="AV9">
            <v>0</v>
          </cell>
          <cell r="AW9">
            <v>1</v>
          </cell>
          <cell r="AX9">
            <v>1</v>
          </cell>
          <cell r="AY9">
            <v>0</v>
          </cell>
          <cell r="AZ9">
            <v>0</v>
          </cell>
          <cell r="BA9">
            <v>1</v>
          </cell>
          <cell r="BB9">
            <v>0</v>
          </cell>
          <cell r="BC9">
            <v>0</v>
          </cell>
          <cell r="BD9">
            <v>2</v>
          </cell>
          <cell r="BE9">
            <v>0</v>
          </cell>
          <cell r="BF9">
            <v>0</v>
          </cell>
          <cell r="BG9">
            <v>1</v>
          </cell>
          <cell r="BH9">
            <v>0</v>
          </cell>
          <cell r="BI9">
            <v>0</v>
          </cell>
          <cell r="BJ9">
            <v>11</v>
          </cell>
          <cell r="BK9">
            <v>2</v>
          </cell>
          <cell r="BL9">
            <v>1</v>
          </cell>
          <cell r="BM9">
            <v>2</v>
          </cell>
          <cell r="BN9">
            <v>1</v>
          </cell>
          <cell r="BO9">
            <v>1</v>
          </cell>
          <cell r="BP9">
            <v>0</v>
          </cell>
          <cell r="BQ9">
            <v>1</v>
          </cell>
          <cell r="BR9">
            <v>0</v>
          </cell>
          <cell r="BS9">
            <v>2</v>
          </cell>
          <cell r="BT9">
            <v>0</v>
          </cell>
          <cell r="BU9">
            <v>1</v>
          </cell>
          <cell r="BV9">
            <v>0</v>
          </cell>
          <cell r="BW9">
            <v>11</v>
          </cell>
          <cell r="BX9">
            <v>0</v>
          </cell>
          <cell r="BY9">
            <v>0</v>
          </cell>
          <cell r="BZ9">
            <v>21</v>
          </cell>
          <cell r="CA9">
            <v>25</v>
          </cell>
          <cell r="CB9">
            <v>20</v>
          </cell>
          <cell r="CC9">
            <v>24</v>
          </cell>
          <cell r="CD9">
            <v>21</v>
          </cell>
          <cell r="CE9">
            <v>17</v>
          </cell>
          <cell r="CF9">
            <v>22</v>
          </cell>
          <cell r="CG9">
            <v>14</v>
          </cell>
          <cell r="CH9">
            <v>31</v>
          </cell>
          <cell r="CI9">
            <v>21</v>
          </cell>
          <cell r="CJ9">
            <v>13</v>
          </cell>
          <cell r="CK9">
            <v>19</v>
          </cell>
          <cell r="CL9">
            <v>2</v>
          </cell>
          <cell r="CM9">
            <v>0</v>
          </cell>
          <cell r="CN9">
            <v>1</v>
          </cell>
          <cell r="CP9">
            <v>1</v>
          </cell>
          <cell r="CR9">
            <v>13</v>
          </cell>
          <cell r="CS9">
            <v>1</v>
          </cell>
          <cell r="CU9">
            <v>3</v>
          </cell>
          <cell r="CV9">
            <v>1</v>
          </cell>
          <cell r="CW9">
            <v>1</v>
          </cell>
          <cell r="CZ9">
            <v>1</v>
          </cell>
          <cell r="DD9">
            <v>1</v>
          </cell>
          <cell r="DG9">
            <v>0</v>
          </cell>
        </row>
        <row r="10">
          <cell r="E10" t="str">
            <v>巨勢小</v>
          </cell>
          <cell r="F10">
            <v>21005</v>
          </cell>
          <cell r="G10">
            <v>23</v>
          </cell>
          <cell r="H10">
            <v>16</v>
          </cell>
          <cell r="I10">
            <v>1</v>
          </cell>
          <cell r="J10">
            <v>0</v>
          </cell>
          <cell r="K10">
            <v>4</v>
          </cell>
          <cell r="L10">
            <v>0</v>
          </cell>
          <cell r="M10">
            <v>16</v>
          </cell>
          <cell r="N10">
            <v>17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12</v>
          </cell>
          <cell r="T10">
            <v>32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15</v>
          </cell>
          <cell r="Z10">
            <v>18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22</v>
          </cell>
          <cell r="AF10">
            <v>18</v>
          </cell>
          <cell r="AG10">
            <v>2</v>
          </cell>
          <cell r="AH10">
            <v>0</v>
          </cell>
          <cell r="AI10">
            <v>0</v>
          </cell>
          <cell r="AJ10">
            <v>0</v>
          </cell>
          <cell r="AK10">
            <v>29</v>
          </cell>
          <cell r="AL10">
            <v>18</v>
          </cell>
          <cell r="AM10">
            <v>1</v>
          </cell>
          <cell r="AN10">
            <v>0</v>
          </cell>
          <cell r="AO10">
            <v>0</v>
          </cell>
          <cell r="AP10">
            <v>0</v>
          </cell>
          <cell r="AQ10">
            <v>240</v>
          </cell>
          <cell r="AR10">
            <v>2</v>
          </cell>
          <cell r="AS10">
            <v>0</v>
          </cell>
          <cell r="AT10">
            <v>1</v>
          </cell>
          <cell r="AU10">
            <v>1</v>
          </cell>
          <cell r="AV10">
            <v>0</v>
          </cell>
          <cell r="AW10">
            <v>0</v>
          </cell>
          <cell r="AX10">
            <v>2</v>
          </cell>
          <cell r="AY10">
            <v>0</v>
          </cell>
          <cell r="AZ10">
            <v>0</v>
          </cell>
          <cell r="BA10">
            <v>1</v>
          </cell>
          <cell r="BB10">
            <v>0</v>
          </cell>
          <cell r="BC10">
            <v>0</v>
          </cell>
          <cell r="BD10">
            <v>1</v>
          </cell>
          <cell r="BE10">
            <v>0</v>
          </cell>
          <cell r="BF10">
            <v>0</v>
          </cell>
          <cell r="BG10">
            <v>2</v>
          </cell>
          <cell r="BH10">
            <v>0</v>
          </cell>
          <cell r="BI10">
            <v>0</v>
          </cell>
          <cell r="BJ10">
            <v>10</v>
          </cell>
          <cell r="BK10">
            <v>2</v>
          </cell>
          <cell r="BL10">
            <v>1</v>
          </cell>
          <cell r="BM10">
            <v>1</v>
          </cell>
          <cell r="BN10">
            <v>0</v>
          </cell>
          <cell r="BO10">
            <v>2</v>
          </cell>
          <cell r="BP10">
            <v>0</v>
          </cell>
          <cell r="BQ10">
            <v>1</v>
          </cell>
          <cell r="BR10">
            <v>0</v>
          </cell>
          <cell r="BS10">
            <v>1</v>
          </cell>
          <cell r="BT10">
            <v>0</v>
          </cell>
          <cell r="BU10">
            <v>2</v>
          </cell>
          <cell r="BV10">
            <v>0</v>
          </cell>
          <cell r="BW10">
            <v>10</v>
          </cell>
          <cell r="BX10">
            <v>0</v>
          </cell>
          <cell r="BY10">
            <v>0</v>
          </cell>
          <cell r="BZ10">
            <v>24</v>
          </cell>
          <cell r="CA10">
            <v>16</v>
          </cell>
          <cell r="CB10">
            <v>16</v>
          </cell>
          <cell r="CC10">
            <v>17</v>
          </cell>
          <cell r="CD10">
            <v>12</v>
          </cell>
          <cell r="CE10">
            <v>32</v>
          </cell>
          <cell r="CF10">
            <v>15</v>
          </cell>
          <cell r="CG10">
            <v>18</v>
          </cell>
          <cell r="CH10">
            <v>24</v>
          </cell>
          <cell r="CI10">
            <v>18</v>
          </cell>
          <cell r="CJ10">
            <v>30</v>
          </cell>
          <cell r="CK10">
            <v>18</v>
          </cell>
          <cell r="CL10">
            <v>1</v>
          </cell>
          <cell r="CM10">
            <v>0</v>
          </cell>
          <cell r="CN10">
            <v>1</v>
          </cell>
          <cell r="CP10">
            <v>1</v>
          </cell>
          <cell r="CR10">
            <v>12</v>
          </cell>
          <cell r="CS10">
            <v>1</v>
          </cell>
          <cell r="CU10">
            <v>2</v>
          </cell>
          <cell r="DD10">
            <v>1</v>
          </cell>
          <cell r="DG10">
            <v>0</v>
          </cell>
        </row>
        <row r="11">
          <cell r="E11" t="str">
            <v>兵庫小</v>
          </cell>
          <cell r="F11">
            <v>21005</v>
          </cell>
          <cell r="G11">
            <v>66</v>
          </cell>
          <cell r="H11">
            <v>50</v>
          </cell>
          <cell r="I11">
            <v>0</v>
          </cell>
          <cell r="J11">
            <v>0</v>
          </cell>
          <cell r="K11">
            <v>3</v>
          </cell>
          <cell r="L11">
            <v>0</v>
          </cell>
          <cell r="M11">
            <v>50</v>
          </cell>
          <cell r="N11">
            <v>51</v>
          </cell>
          <cell r="O11">
            <v>0</v>
          </cell>
          <cell r="P11">
            <v>0</v>
          </cell>
          <cell r="Q11">
            <v>2</v>
          </cell>
          <cell r="R11">
            <v>0</v>
          </cell>
          <cell r="S11">
            <v>62</v>
          </cell>
          <cell r="T11">
            <v>60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50</v>
          </cell>
          <cell r="Z11">
            <v>48</v>
          </cell>
          <cell r="AA11">
            <v>1</v>
          </cell>
          <cell r="AB11">
            <v>0</v>
          </cell>
          <cell r="AC11">
            <v>0</v>
          </cell>
          <cell r="AD11">
            <v>0</v>
          </cell>
          <cell r="AE11">
            <v>62</v>
          </cell>
          <cell r="AF11">
            <v>60</v>
          </cell>
          <cell r="AG11">
            <v>3</v>
          </cell>
          <cell r="AH11">
            <v>1</v>
          </cell>
          <cell r="AI11">
            <v>0</v>
          </cell>
          <cell r="AJ11">
            <v>0</v>
          </cell>
          <cell r="AK11">
            <v>64</v>
          </cell>
          <cell r="AL11">
            <v>58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686</v>
          </cell>
          <cell r="AR11">
            <v>4</v>
          </cell>
          <cell r="AS11">
            <v>0</v>
          </cell>
          <cell r="AT11">
            <v>1</v>
          </cell>
          <cell r="AU11">
            <v>3</v>
          </cell>
          <cell r="AV11">
            <v>0</v>
          </cell>
          <cell r="AW11">
            <v>1</v>
          </cell>
          <cell r="AX11">
            <v>4</v>
          </cell>
          <cell r="AY11">
            <v>0</v>
          </cell>
          <cell r="AZ11">
            <v>0</v>
          </cell>
          <cell r="BA11">
            <v>3</v>
          </cell>
          <cell r="BB11">
            <v>0</v>
          </cell>
          <cell r="BC11">
            <v>0</v>
          </cell>
          <cell r="BD11">
            <v>4</v>
          </cell>
          <cell r="BE11">
            <v>0</v>
          </cell>
          <cell r="BF11">
            <v>0</v>
          </cell>
          <cell r="BG11">
            <v>4</v>
          </cell>
          <cell r="BH11">
            <v>0</v>
          </cell>
          <cell r="BI11">
            <v>0</v>
          </cell>
          <cell r="BJ11">
            <v>24</v>
          </cell>
          <cell r="BK11">
            <v>4</v>
          </cell>
          <cell r="BL11">
            <v>1</v>
          </cell>
          <cell r="BM11">
            <v>3</v>
          </cell>
          <cell r="BN11">
            <v>1</v>
          </cell>
          <cell r="BO11">
            <v>4</v>
          </cell>
          <cell r="BP11">
            <v>0</v>
          </cell>
          <cell r="BQ11">
            <v>3</v>
          </cell>
          <cell r="BR11">
            <v>0</v>
          </cell>
          <cell r="BS11">
            <v>4</v>
          </cell>
          <cell r="BT11">
            <v>0</v>
          </cell>
          <cell r="BU11">
            <v>4</v>
          </cell>
          <cell r="BV11">
            <v>0</v>
          </cell>
          <cell r="BW11">
            <v>24</v>
          </cell>
          <cell r="BX11">
            <v>0</v>
          </cell>
          <cell r="BY11">
            <v>0</v>
          </cell>
          <cell r="BZ11">
            <v>66</v>
          </cell>
          <cell r="CA11">
            <v>50</v>
          </cell>
          <cell r="CB11">
            <v>50</v>
          </cell>
          <cell r="CC11">
            <v>51</v>
          </cell>
          <cell r="CD11">
            <v>62</v>
          </cell>
          <cell r="CE11">
            <v>60</v>
          </cell>
          <cell r="CF11">
            <v>51</v>
          </cell>
          <cell r="CG11">
            <v>48</v>
          </cell>
          <cell r="CH11">
            <v>65</v>
          </cell>
          <cell r="CI11">
            <v>61</v>
          </cell>
          <cell r="CJ11">
            <v>64</v>
          </cell>
          <cell r="CK11">
            <v>58</v>
          </cell>
          <cell r="CL11">
            <v>2</v>
          </cell>
          <cell r="CM11">
            <v>0</v>
          </cell>
          <cell r="CN11">
            <v>1</v>
          </cell>
          <cell r="CP11">
            <v>1</v>
          </cell>
          <cell r="CQ11">
            <v>1</v>
          </cell>
          <cell r="CR11">
            <v>26</v>
          </cell>
          <cell r="CS11">
            <v>1</v>
          </cell>
          <cell r="CU11">
            <v>5</v>
          </cell>
          <cell r="CX11">
            <v>1</v>
          </cell>
          <cell r="CZ11">
            <v>1</v>
          </cell>
          <cell r="DD11">
            <v>1</v>
          </cell>
          <cell r="DG11">
            <v>1</v>
          </cell>
        </row>
        <row r="12">
          <cell r="E12" t="str">
            <v>高木瀬小</v>
          </cell>
          <cell r="F12">
            <v>21005</v>
          </cell>
          <cell r="G12">
            <v>74</v>
          </cell>
          <cell r="H12">
            <v>70</v>
          </cell>
          <cell r="I12">
            <v>0</v>
          </cell>
          <cell r="J12">
            <v>1</v>
          </cell>
          <cell r="K12">
            <v>10</v>
          </cell>
          <cell r="L12">
            <v>0</v>
          </cell>
          <cell r="M12">
            <v>65</v>
          </cell>
          <cell r="N12">
            <v>57</v>
          </cell>
          <cell r="O12">
            <v>0</v>
          </cell>
          <cell r="P12">
            <v>1</v>
          </cell>
          <cell r="Q12">
            <v>5</v>
          </cell>
          <cell r="R12">
            <v>0</v>
          </cell>
          <cell r="S12">
            <v>73</v>
          </cell>
          <cell r="T12">
            <v>77</v>
          </cell>
          <cell r="U12">
            <v>3</v>
          </cell>
          <cell r="V12">
            <v>1</v>
          </cell>
          <cell r="W12">
            <v>0</v>
          </cell>
          <cell r="X12">
            <v>0</v>
          </cell>
          <cell r="Y12">
            <v>62</v>
          </cell>
          <cell r="Z12">
            <v>67</v>
          </cell>
          <cell r="AA12">
            <v>3</v>
          </cell>
          <cell r="AB12">
            <v>0</v>
          </cell>
          <cell r="AC12">
            <v>0</v>
          </cell>
          <cell r="AD12">
            <v>0</v>
          </cell>
          <cell r="AE12">
            <v>60</v>
          </cell>
          <cell r="AF12">
            <v>64</v>
          </cell>
          <cell r="AG12">
            <v>3</v>
          </cell>
          <cell r="AH12">
            <v>1</v>
          </cell>
          <cell r="AI12">
            <v>0</v>
          </cell>
          <cell r="AJ12">
            <v>0</v>
          </cell>
          <cell r="AK12">
            <v>77</v>
          </cell>
          <cell r="AL12">
            <v>85</v>
          </cell>
          <cell r="AM12">
            <v>2</v>
          </cell>
          <cell r="AN12">
            <v>0</v>
          </cell>
          <cell r="AO12">
            <v>0</v>
          </cell>
          <cell r="AP12">
            <v>0</v>
          </cell>
          <cell r="AQ12">
            <v>846</v>
          </cell>
          <cell r="AR12">
            <v>5</v>
          </cell>
          <cell r="AS12">
            <v>0</v>
          </cell>
          <cell r="AT12">
            <v>2</v>
          </cell>
          <cell r="AU12">
            <v>4</v>
          </cell>
          <cell r="AV12">
            <v>0</v>
          </cell>
          <cell r="AW12">
            <v>1</v>
          </cell>
          <cell r="AX12">
            <v>4</v>
          </cell>
          <cell r="AY12">
            <v>0</v>
          </cell>
          <cell r="AZ12">
            <v>0</v>
          </cell>
          <cell r="BA12">
            <v>4</v>
          </cell>
          <cell r="BB12">
            <v>0</v>
          </cell>
          <cell r="BC12">
            <v>0</v>
          </cell>
          <cell r="BD12">
            <v>4</v>
          </cell>
          <cell r="BE12">
            <v>0</v>
          </cell>
          <cell r="BF12">
            <v>0</v>
          </cell>
          <cell r="BG12">
            <v>5</v>
          </cell>
          <cell r="BH12">
            <v>0</v>
          </cell>
          <cell r="BI12">
            <v>0</v>
          </cell>
          <cell r="BJ12">
            <v>29</v>
          </cell>
          <cell r="BK12">
            <v>5</v>
          </cell>
          <cell r="BL12">
            <v>2</v>
          </cell>
          <cell r="BM12">
            <v>4</v>
          </cell>
          <cell r="BN12">
            <v>1</v>
          </cell>
          <cell r="BO12">
            <v>4</v>
          </cell>
          <cell r="BP12">
            <v>0</v>
          </cell>
          <cell r="BQ12">
            <v>4</v>
          </cell>
          <cell r="BR12">
            <v>0</v>
          </cell>
          <cell r="BS12">
            <v>4</v>
          </cell>
          <cell r="BT12">
            <v>0</v>
          </cell>
          <cell r="BU12">
            <v>5</v>
          </cell>
          <cell r="BV12">
            <v>0</v>
          </cell>
          <cell r="BW12">
            <v>29</v>
          </cell>
          <cell r="BX12">
            <v>0</v>
          </cell>
          <cell r="BY12">
            <v>0</v>
          </cell>
          <cell r="BZ12">
            <v>74</v>
          </cell>
          <cell r="CA12">
            <v>71</v>
          </cell>
          <cell r="CB12">
            <v>65</v>
          </cell>
          <cell r="CC12">
            <v>58</v>
          </cell>
          <cell r="CD12">
            <v>76</v>
          </cell>
          <cell r="CE12">
            <v>78</v>
          </cell>
          <cell r="CF12">
            <v>65</v>
          </cell>
          <cell r="CG12">
            <v>67</v>
          </cell>
          <cell r="CH12">
            <v>63</v>
          </cell>
          <cell r="CI12">
            <v>65</v>
          </cell>
          <cell r="CJ12">
            <v>79</v>
          </cell>
          <cell r="CK12">
            <v>85</v>
          </cell>
          <cell r="CL12">
            <v>3</v>
          </cell>
          <cell r="CM12">
            <v>0</v>
          </cell>
          <cell r="CN12">
            <v>1</v>
          </cell>
          <cell r="CP12">
            <v>1</v>
          </cell>
          <cell r="CQ12">
            <v>1</v>
          </cell>
          <cell r="CR12">
            <v>34</v>
          </cell>
          <cell r="CS12">
            <v>1</v>
          </cell>
          <cell r="CU12">
            <v>5</v>
          </cell>
          <cell r="CW12">
            <v>1</v>
          </cell>
          <cell r="CY12">
            <v>1</v>
          </cell>
          <cell r="DD12">
            <v>3</v>
          </cell>
          <cell r="DG12">
            <v>1</v>
          </cell>
        </row>
        <row r="13">
          <cell r="E13" t="str">
            <v>北川副小</v>
          </cell>
          <cell r="F13">
            <v>21005</v>
          </cell>
          <cell r="G13">
            <v>43</v>
          </cell>
          <cell r="H13">
            <v>46</v>
          </cell>
          <cell r="I13">
            <v>0</v>
          </cell>
          <cell r="J13">
            <v>0</v>
          </cell>
          <cell r="K13">
            <v>6</v>
          </cell>
          <cell r="L13">
            <v>0</v>
          </cell>
          <cell r="M13">
            <v>52</v>
          </cell>
          <cell r="N13">
            <v>42</v>
          </cell>
          <cell r="O13">
            <v>1</v>
          </cell>
          <cell r="P13">
            <v>0</v>
          </cell>
          <cell r="Q13">
            <v>2</v>
          </cell>
          <cell r="R13">
            <v>0</v>
          </cell>
          <cell r="S13">
            <v>41</v>
          </cell>
          <cell r="T13">
            <v>44</v>
          </cell>
          <cell r="U13">
            <v>1</v>
          </cell>
          <cell r="V13">
            <v>1</v>
          </cell>
          <cell r="W13">
            <v>0</v>
          </cell>
          <cell r="X13">
            <v>0</v>
          </cell>
          <cell r="Y13">
            <v>40</v>
          </cell>
          <cell r="Z13">
            <v>54</v>
          </cell>
          <cell r="AA13">
            <v>1</v>
          </cell>
          <cell r="AB13">
            <v>1</v>
          </cell>
          <cell r="AC13">
            <v>0</v>
          </cell>
          <cell r="AD13">
            <v>0</v>
          </cell>
          <cell r="AE13">
            <v>55</v>
          </cell>
          <cell r="AF13">
            <v>52</v>
          </cell>
          <cell r="AG13">
            <v>1</v>
          </cell>
          <cell r="AH13">
            <v>2</v>
          </cell>
          <cell r="AI13">
            <v>0</v>
          </cell>
          <cell r="AJ13">
            <v>0</v>
          </cell>
          <cell r="AK13">
            <v>50</v>
          </cell>
          <cell r="AL13">
            <v>53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580</v>
          </cell>
          <cell r="AR13">
            <v>3</v>
          </cell>
          <cell r="AS13">
            <v>0</v>
          </cell>
          <cell r="AT13">
            <v>1</v>
          </cell>
          <cell r="AU13">
            <v>3</v>
          </cell>
          <cell r="AV13">
            <v>0</v>
          </cell>
          <cell r="AW13">
            <v>1</v>
          </cell>
          <cell r="AX13">
            <v>3</v>
          </cell>
          <cell r="AY13">
            <v>0</v>
          </cell>
          <cell r="AZ13">
            <v>0</v>
          </cell>
          <cell r="BA13">
            <v>3</v>
          </cell>
          <cell r="BB13">
            <v>0</v>
          </cell>
          <cell r="BC13">
            <v>0</v>
          </cell>
          <cell r="BD13">
            <v>3</v>
          </cell>
          <cell r="BE13">
            <v>0</v>
          </cell>
          <cell r="BF13">
            <v>0</v>
          </cell>
          <cell r="BG13">
            <v>3</v>
          </cell>
          <cell r="BH13">
            <v>0</v>
          </cell>
          <cell r="BI13">
            <v>0</v>
          </cell>
          <cell r="BJ13">
            <v>20</v>
          </cell>
          <cell r="BK13">
            <v>3</v>
          </cell>
          <cell r="BL13">
            <v>1</v>
          </cell>
          <cell r="BM13">
            <v>3</v>
          </cell>
          <cell r="BN13">
            <v>1</v>
          </cell>
          <cell r="BO13">
            <v>3</v>
          </cell>
          <cell r="BP13">
            <v>0</v>
          </cell>
          <cell r="BQ13">
            <v>3</v>
          </cell>
          <cell r="BR13">
            <v>0</v>
          </cell>
          <cell r="BS13">
            <v>3</v>
          </cell>
          <cell r="BT13">
            <v>0</v>
          </cell>
          <cell r="BU13">
            <v>3</v>
          </cell>
          <cell r="BV13">
            <v>0</v>
          </cell>
          <cell r="BW13">
            <v>20</v>
          </cell>
          <cell r="BX13">
            <v>0</v>
          </cell>
          <cell r="BY13">
            <v>0</v>
          </cell>
          <cell r="BZ13">
            <v>43</v>
          </cell>
          <cell r="CA13">
            <v>46</v>
          </cell>
          <cell r="CB13">
            <v>53</v>
          </cell>
          <cell r="CC13">
            <v>42</v>
          </cell>
          <cell r="CD13">
            <v>42</v>
          </cell>
          <cell r="CE13">
            <v>45</v>
          </cell>
          <cell r="CF13">
            <v>41</v>
          </cell>
          <cell r="CG13">
            <v>55</v>
          </cell>
          <cell r="CH13">
            <v>56</v>
          </cell>
          <cell r="CI13">
            <v>54</v>
          </cell>
          <cell r="CJ13">
            <v>50</v>
          </cell>
          <cell r="CK13">
            <v>53</v>
          </cell>
          <cell r="CL13">
            <v>2</v>
          </cell>
          <cell r="CM13">
            <v>0</v>
          </cell>
          <cell r="CN13">
            <v>1</v>
          </cell>
          <cell r="CP13">
            <v>1</v>
          </cell>
          <cell r="CQ13">
            <v>1</v>
          </cell>
          <cell r="CR13">
            <v>28</v>
          </cell>
          <cell r="CS13">
            <v>1</v>
          </cell>
          <cell r="CU13">
            <v>5</v>
          </cell>
          <cell r="CV13">
            <v>1</v>
          </cell>
          <cell r="CW13">
            <v>2</v>
          </cell>
          <cell r="CZ13">
            <v>2</v>
          </cell>
          <cell r="DD13">
            <v>1</v>
          </cell>
          <cell r="DG13">
            <v>3</v>
          </cell>
        </row>
        <row r="14">
          <cell r="E14" t="str">
            <v>本庄小</v>
          </cell>
          <cell r="F14">
            <v>21005</v>
          </cell>
          <cell r="G14">
            <v>33</v>
          </cell>
          <cell r="H14">
            <v>46</v>
          </cell>
          <cell r="I14">
            <v>1</v>
          </cell>
          <cell r="J14">
            <v>2</v>
          </cell>
          <cell r="K14">
            <v>5</v>
          </cell>
          <cell r="L14">
            <v>0</v>
          </cell>
          <cell r="M14">
            <v>39</v>
          </cell>
          <cell r="N14">
            <v>43</v>
          </cell>
          <cell r="O14">
            <v>0</v>
          </cell>
          <cell r="P14">
            <v>0</v>
          </cell>
          <cell r="Q14">
            <v>2</v>
          </cell>
          <cell r="R14">
            <v>0</v>
          </cell>
          <cell r="S14">
            <v>42</v>
          </cell>
          <cell r="T14">
            <v>36</v>
          </cell>
          <cell r="U14">
            <v>0</v>
          </cell>
          <cell r="V14">
            <v>2</v>
          </cell>
          <cell r="W14">
            <v>0</v>
          </cell>
          <cell r="X14">
            <v>0</v>
          </cell>
          <cell r="Y14">
            <v>57</v>
          </cell>
          <cell r="Z14">
            <v>30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34</v>
          </cell>
          <cell r="AF14">
            <v>43</v>
          </cell>
          <cell r="AG14">
            <v>1</v>
          </cell>
          <cell r="AH14">
            <v>0</v>
          </cell>
          <cell r="AI14">
            <v>0</v>
          </cell>
          <cell r="AJ14">
            <v>0</v>
          </cell>
          <cell r="AK14">
            <v>56</v>
          </cell>
          <cell r="AL14">
            <v>55</v>
          </cell>
          <cell r="AM14">
            <v>1</v>
          </cell>
          <cell r="AN14">
            <v>0</v>
          </cell>
          <cell r="AO14">
            <v>0</v>
          </cell>
          <cell r="AP14">
            <v>0</v>
          </cell>
          <cell r="AQ14">
            <v>521</v>
          </cell>
          <cell r="AR14">
            <v>3</v>
          </cell>
          <cell r="AS14">
            <v>0</v>
          </cell>
          <cell r="AT14">
            <v>1</v>
          </cell>
          <cell r="AU14">
            <v>3</v>
          </cell>
          <cell r="AV14">
            <v>0</v>
          </cell>
          <cell r="AW14">
            <v>1</v>
          </cell>
          <cell r="AX14">
            <v>2</v>
          </cell>
          <cell r="AY14">
            <v>0</v>
          </cell>
          <cell r="AZ14">
            <v>0</v>
          </cell>
          <cell r="BA14">
            <v>3</v>
          </cell>
          <cell r="BB14">
            <v>0</v>
          </cell>
          <cell r="BC14">
            <v>0</v>
          </cell>
          <cell r="BD14">
            <v>2</v>
          </cell>
          <cell r="BE14">
            <v>0</v>
          </cell>
          <cell r="BF14">
            <v>0</v>
          </cell>
          <cell r="BG14">
            <v>3</v>
          </cell>
          <cell r="BH14">
            <v>0</v>
          </cell>
          <cell r="BI14">
            <v>0</v>
          </cell>
          <cell r="BJ14">
            <v>18</v>
          </cell>
          <cell r="BK14">
            <v>3</v>
          </cell>
          <cell r="BL14">
            <v>1</v>
          </cell>
          <cell r="BM14">
            <v>3</v>
          </cell>
          <cell r="BN14">
            <v>1</v>
          </cell>
          <cell r="BO14">
            <v>2</v>
          </cell>
          <cell r="BP14">
            <v>0</v>
          </cell>
          <cell r="BQ14">
            <v>3</v>
          </cell>
          <cell r="BR14">
            <v>0</v>
          </cell>
          <cell r="BS14">
            <v>2</v>
          </cell>
          <cell r="BT14">
            <v>0</v>
          </cell>
          <cell r="BU14">
            <v>3</v>
          </cell>
          <cell r="BV14">
            <v>0</v>
          </cell>
          <cell r="BW14">
            <v>18</v>
          </cell>
          <cell r="BX14">
            <v>0</v>
          </cell>
          <cell r="BY14">
            <v>0</v>
          </cell>
          <cell r="BZ14">
            <v>34</v>
          </cell>
          <cell r="CA14">
            <v>48</v>
          </cell>
          <cell r="CB14">
            <v>39</v>
          </cell>
          <cell r="CC14">
            <v>43</v>
          </cell>
          <cell r="CD14">
            <v>42</v>
          </cell>
          <cell r="CE14">
            <v>38</v>
          </cell>
          <cell r="CF14">
            <v>57</v>
          </cell>
          <cell r="CG14">
            <v>30</v>
          </cell>
          <cell r="CH14">
            <v>35</v>
          </cell>
          <cell r="CI14">
            <v>43</v>
          </cell>
          <cell r="CJ14">
            <v>57</v>
          </cell>
          <cell r="CK14">
            <v>55</v>
          </cell>
          <cell r="CL14">
            <v>2</v>
          </cell>
          <cell r="CM14">
            <v>0</v>
          </cell>
          <cell r="CN14">
            <v>1</v>
          </cell>
          <cell r="CP14">
            <v>1</v>
          </cell>
          <cell r="CR14">
            <v>23</v>
          </cell>
          <cell r="CS14">
            <v>1</v>
          </cell>
          <cell r="CU14">
            <v>1</v>
          </cell>
          <cell r="DD14">
            <v>1</v>
          </cell>
          <cell r="DG14">
            <v>1</v>
          </cell>
        </row>
        <row r="15">
          <cell r="E15" t="str">
            <v>鍋島小</v>
          </cell>
          <cell r="F15">
            <v>21005</v>
          </cell>
          <cell r="G15">
            <v>71</v>
          </cell>
          <cell r="H15">
            <v>65</v>
          </cell>
          <cell r="I15">
            <v>0</v>
          </cell>
          <cell r="J15">
            <v>0</v>
          </cell>
          <cell r="K15">
            <v>4</v>
          </cell>
          <cell r="L15">
            <v>0</v>
          </cell>
          <cell r="M15">
            <v>70</v>
          </cell>
          <cell r="N15">
            <v>73</v>
          </cell>
          <cell r="O15">
            <v>0</v>
          </cell>
          <cell r="P15">
            <v>0</v>
          </cell>
          <cell r="Q15">
            <v>5</v>
          </cell>
          <cell r="R15">
            <v>0</v>
          </cell>
          <cell r="S15">
            <v>64</v>
          </cell>
          <cell r="T15">
            <v>78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70</v>
          </cell>
          <cell r="Z15">
            <v>72</v>
          </cell>
          <cell r="AA15">
            <v>4</v>
          </cell>
          <cell r="AB15">
            <v>1</v>
          </cell>
          <cell r="AC15">
            <v>0</v>
          </cell>
          <cell r="AD15">
            <v>0</v>
          </cell>
          <cell r="AE15">
            <v>73</v>
          </cell>
          <cell r="AF15">
            <v>81</v>
          </cell>
          <cell r="AG15">
            <v>1</v>
          </cell>
          <cell r="AH15">
            <v>1</v>
          </cell>
          <cell r="AI15">
            <v>1</v>
          </cell>
          <cell r="AJ15">
            <v>0</v>
          </cell>
          <cell r="AK15">
            <v>75</v>
          </cell>
          <cell r="AL15">
            <v>77</v>
          </cell>
          <cell r="AM15">
            <v>2</v>
          </cell>
          <cell r="AN15">
            <v>1</v>
          </cell>
          <cell r="AO15">
            <v>0</v>
          </cell>
          <cell r="AP15">
            <v>0</v>
          </cell>
          <cell r="AQ15">
            <v>879</v>
          </cell>
          <cell r="AR15">
            <v>4</v>
          </cell>
          <cell r="AS15">
            <v>0</v>
          </cell>
          <cell r="AT15">
            <v>1</v>
          </cell>
          <cell r="AU15">
            <v>5</v>
          </cell>
          <cell r="AV15">
            <v>0</v>
          </cell>
          <cell r="AW15">
            <v>1</v>
          </cell>
          <cell r="AX15">
            <v>4</v>
          </cell>
          <cell r="AY15">
            <v>0</v>
          </cell>
          <cell r="AZ15">
            <v>0</v>
          </cell>
          <cell r="BA15">
            <v>4</v>
          </cell>
          <cell r="BB15">
            <v>0</v>
          </cell>
          <cell r="BC15">
            <v>0</v>
          </cell>
          <cell r="BD15">
            <v>4</v>
          </cell>
          <cell r="BE15">
            <v>0</v>
          </cell>
          <cell r="BF15">
            <v>1</v>
          </cell>
          <cell r="BG15">
            <v>4</v>
          </cell>
          <cell r="BH15">
            <v>0</v>
          </cell>
          <cell r="BI15">
            <v>0</v>
          </cell>
          <cell r="BJ15">
            <v>27</v>
          </cell>
          <cell r="BK15">
            <v>4</v>
          </cell>
          <cell r="BL15">
            <v>1</v>
          </cell>
          <cell r="BM15">
            <v>4</v>
          </cell>
          <cell r="BN15">
            <v>1</v>
          </cell>
          <cell r="BO15">
            <v>4</v>
          </cell>
          <cell r="BP15">
            <v>0</v>
          </cell>
          <cell r="BQ15">
            <v>4</v>
          </cell>
          <cell r="BR15">
            <v>0</v>
          </cell>
          <cell r="BS15">
            <v>4</v>
          </cell>
          <cell r="BT15">
            <v>1</v>
          </cell>
          <cell r="BU15">
            <v>4</v>
          </cell>
          <cell r="BV15">
            <v>0</v>
          </cell>
          <cell r="BW15">
            <v>27</v>
          </cell>
          <cell r="BX15">
            <v>0</v>
          </cell>
          <cell r="BY15">
            <v>0</v>
          </cell>
          <cell r="BZ15">
            <v>71</v>
          </cell>
          <cell r="CA15">
            <v>65</v>
          </cell>
          <cell r="CB15">
            <v>70</v>
          </cell>
          <cell r="CC15">
            <v>73</v>
          </cell>
          <cell r="CD15">
            <v>64</v>
          </cell>
          <cell r="CE15">
            <v>78</v>
          </cell>
          <cell r="CF15">
            <v>74</v>
          </cell>
          <cell r="CG15">
            <v>73</v>
          </cell>
          <cell r="CH15">
            <v>74</v>
          </cell>
          <cell r="CI15">
            <v>82</v>
          </cell>
          <cell r="CJ15">
            <v>77</v>
          </cell>
          <cell r="CK15">
            <v>78</v>
          </cell>
          <cell r="CL15">
            <v>3</v>
          </cell>
          <cell r="CM15">
            <v>0</v>
          </cell>
          <cell r="CN15">
            <v>1</v>
          </cell>
          <cell r="CP15">
            <v>1</v>
          </cell>
          <cell r="CQ15">
            <v>1</v>
          </cell>
          <cell r="CR15">
            <v>33</v>
          </cell>
          <cell r="CS15">
            <v>2</v>
          </cell>
          <cell r="CU15">
            <v>3</v>
          </cell>
          <cell r="CZ15">
            <v>1</v>
          </cell>
          <cell r="DD15">
            <v>2</v>
          </cell>
          <cell r="DG15">
            <v>1</v>
          </cell>
        </row>
        <row r="16">
          <cell r="E16" t="str">
            <v>金立小</v>
          </cell>
          <cell r="F16">
            <v>21005</v>
          </cell>
          <cell r="G16">
            <v>24</v>
          </cell>
          <cell r="H16">
            <v>15</v>
          </cell>
          <cell r="I16">
            <v>0</v>
          </cell>
          <cell r="J16">
            <v>1</v>
          </cell>
          <cell r="K16">
            <v>9</v>
          </cell>
          <cell r="L16">
            <v>0</v>
          </cell>
          <cell r="M16">
            <v>15</v>
          </cell>
          <cell r="N16">
            <v>13</v>
          </cell>
          <cell r="O16">
            <v>0</v>
          </cell>
          <cell r="P16">
            <v>1</v>
          </cell>
          <cell r="Q16">
            <v>2</v>
          </cell>
          <cell r="R16">
            <v>0</v>
          </cell>
          <cell r="S16">
            <v>18</v>
          </cell>
          <cell r="T16">
            <v>21</v>
          </cell>
          <cell r="U16">
            <v>1</v>
          </cell>
          <cell r="V16">
            <v>1</v>
          </cell>
          <cell r="W16">
            <v>0</v>
          </cell>
          <cell r="X16">
            <v>0</v>
          </cell>
          <cell r="Y16">
            <v>28</v>
          </cell>
          <cell r="Z16">
            <v>17</v>
          </cell>
          <cell r="AA16">
            <v>2</v>
          </cell>
          <cell r="AB16">
            <v>0</v>
          </cell>
          <cell r="AC16">
            <v>0</v>
          </cell>
          <cell r="AD16">
            <v>0</v>
          </cell>
          <cell r="AE16">
            <v>20</v>
          </cell>
          <cell r="AF16">
            <v>16</v>
          </cell>
          <cell r="AG16">
            <v>0</v>
          </cell>
          <cell r="AH16">
            <v>1</v>
          </cell>
          <cell r="AI16">
            <v>0</v>
          </cell>
          <cell r="AJ16">
            <v>0</v>
          </cell>
          <cell r="AK16">
            <v>24</v>
          </cell>
          <cell r="AL16">
            <v>14</v>
          </cell>
          <cell r="AM16">
            <v>2</v>
          </cell>
          <cell r="AN16">
            <v>2</v>
          </cell>
          <cell r="AO16">
            <v>0</v>
          </cell>
          <cell r="AP16">
            <v>0</v>
          </cell>
          <cell r="AQ16">
            <v>236</v>
          </cell>
          <cell r="AR16">
            <v>2</v>
          </cell>
          <cell r="AS16">
            <v>0</v>
          </cell>
          <cell r="AT16">
            <v>2</v>
          </cell>
          <cell r="AU16">
            <v>1</v>
          </cell>
          <cell r="AV16">
            <v>0</v>
          </cell>
          <cell r="AW16">
            <v>1</v>
          </cell>
          <cell r="AX16">
            <v>1</v>
          </cell>
          <cell r="AY16">
            <v>0</v>
          </cell>
          <cell r="AZ16">
            <v>0</v>
          </cell>
          <cell r="BA16">
            <v>2</v>
          </cell>
          <cell r="BB16">
            <v>0</v>
          </cell>
          <cell r="BC16">
            <v>0</v>
          </cell>
          <cell r="BD16">
            <v>1</v>
          </cell>
          <cell r="BE16">
            <v>0</v>
          </cell>
          <cell r="BF16">
            <v>0</v>
          </cell>
          <cell r="BG16">
            <v>1</v>
          </cell>
          <cell r="BH16">
            <v>0</v>
          </cell>
          <cell r="BI16">
            <v>0</v>
          </cell>
          <cell r="BJ16">
            <v>11</v>
          </cell>
          <cell r="BK16">
            <v>2</v>
          </cell>
          <cell r="BL16">
            <v>2</v>
          </cell>
          <cell r="BM16">
            <v>1</v>
          </cell>
          <cell r="BN16">
            <v>1</v>
          </cell>
          <cell r="BO16">
            <v>1</v>
          </cell>
          <cell r="BP16">
            <v>0</v>
          </cell>
          <cell r="BQ16">
            <v>2</v>
          </cell>
          <cell r="BR16">
            <v>0</v>
          </cell>
          <cell r="BS16">
            <v>1</v>
          </cell>
          <cell r="BT16">
            <v>0</v>
          </cell>
          <cell r="BU16">
            <v>1</v>
          </cell>
          <cell r="BV16">
            <v>0</v>
          </cell>
          <cell r="BW16">
            <v>11</v>
          </cell>
          <cell r="BX16">
            <v>0</v>
          </cell>
          <cell r="BY16">
            <v>0</v>
          </cell>
          <cell r="BZ16">
            <v>24</v>
          </cell>
          <cell r="CA16">
            <v>16</v>
          </cell>
          <cell r="CB16">
            <v>15</v>
          </cell>
          <cell r="CC16">
            <v>14</v>
          </cell>
          <cell r="CD16">
            <v>19</v>
          </cell>
          <cell r="CE16">
            <v>22</v>
          </cell>
          <cell r="CF16">
            <v>30</v>
          </cell>
          <cell r="CG16">
            <v>17</v>
          </cell>
          <cell r="CH16">
            <v>20</v>
          </cell>
          <cell r="CI16">
            <v>17</v>
          </cell>
          <cell r="CJ16">
            <v>26</v>
          </cell>
          <cell r="CK16">
            <v>16</v>
          </cell>
          <cell r="CL16">
            <v>3</v>
          </cell>
          <cell r="CM16">
            <v>0</v>
          </cell>
          <cell r="CN16">
            <v>1</v>
          </cell>
          <cell r="CP16">
            <v>1</v>
          </cell>
          <cell r="CR16">
            <v>13</v>
          </cell>
          <cell r="CS16">
            <v>1</v>
          </cell>
          <cell r="DD16">
            <v>1</v>
          </cell>
          <cell r="DG16">
            <v>0</v>
          </cell>
        </row>
        <row r="17">
          <cell r="E17" t="str">
            <v>久保泉小</v>
          </cell>
          <cell r="F17">
            <v>21005</v>
          </cell>
          <cell r="G17">
            <v>14</v>
          </cell>
          <cell r="H17">
            <v>15</v>
          </cell>
          <cell r="I17">
            <v>0</v>
          </cell>
          <cell r="J17">
            <v>0</v>
          </cell>
          <cell r="K17">
            <v>2</v>
          </cell>
          <cell r="L17">
            <v>0</v>
          </cell>
          <cell r="M17">
            <v>15</v>
          </cell>
          <cell r="N17">
            <v>15</v>
          </cell>
          <cell r="O17">
            <v>1</v>
          </cell>
          <cell r="P17">
            <v>0</v>
          </cell>
          <cell r="Q17">
            <v>1</v>
          </cell>
          <cell r="R17">
            <v>0</v>
          </cell>
          <cell r="S17">
            <v>10</v>
          </cell>
          <cell r="T17">
            <v>15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15</v>
          </cell>
          <cell r="Z17">
            <v>14</v>
          </cell>
          <cell r="AA17">
            <v>0</v>
          </cell>
          <cell r="AB17">
            <v>1</v>
          </cell>
          <cell r="AC17">
            <v>0</v>
          </cell>
          <cell r="AD17">
            <v>0</v>
          </cell>
          <cell r="AE17">
            <v>13</v>
          </cell>
          <cell r="AF17">
            <v>9</v>
          </cell>
          <cell r="AG17">
            <v>1</v>
          </cell>
          <cell r="AH17">
            <v>0</v>
          </cell>
          <cell r="AI17">
            <v>0</v>
          </cell>
          <cell r="AJ17">
            <v>0</v>
          </cell>
          <cell r="AK17">
            <v>20</v>
          </cell>
          <cell r="AL17">
            <v>14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172</v>
          </cell>
          <cell r="AR17">
            <v>1</v>
          </cell>
          <cell r="AS17">
            <v>0</v>
          </cell>
          <cell r="AT17">
            <v>1</v>
          </cell>
          <cell r="AU17">
            <v>1</v>
          </cell>
          <cell r="AV17">
            <v>0</v>
          </cell>
          <cell r="AW17">
            <v>1</v>
          </cell>
          <cell r="AX17">
            <v>1</v>
          </cell>
          <cell r="AY17">
            <v>0</v>
          </cell>
          <cell r="AZ17">
            <v>0</v>
          </cell>
          <cell r="BA17">
            <v>1</v>
          </cell>
          <cell r="BB17">
            <v>0</v>
          </cell>
          <cell r="BC17">
            <v>0</v>
          </cell>
          <cell r="BD17">
            <v>1</v>
          </cell>
          <cell r="BE17">
            <v>0</v>
          </cell>
          <cell r="BF17">
            <v>0</v>
          </cell>
          <cell r="BG17">
            <v>1</v>
          </cell>
          <cell r="BH17">
            <v>0</v>
          </cell>
          <cell r="BI17">
            <v>0</v>
          </cell>
          <cell r="BJ17">
            <v>8</v>
          </cell>
          <cell r="BK17">
            <v>1</v>
          </cell>
          <cell r="BL17">
            <v>1</v>
          </cell>
          <cell r="BM17">
            <v>1</v>
          </cell>
          <cell r="BN17">
            <v>1</v>
          </cell>
          <cell r="BO17">
            <v>1</v>
          </cell>
          <cell r="BP17">
            <v>0</v>
          </cell>
          <cell r="BQ17">
            <v>1</v>
          </cell>
          <cell r="BR17">
            <v>0</v>
          </cell>
          <cell r="BS17">
            <v>1</v>
          </cell>
          <cell r="BT17">
            <v>0</v>
          </cell>
          <cell r="BU17">
            <v>1</v>
          </cell>
          <cell r="BV17">
            <v>0</v>
          </cell>
          <cell r="BW17">
            <v>8</v>
          </cell>
          <cell r="BX17">
            <v>0</v>
          </cell>
          <cell r="BY17">
            <v>0</v>
          </cell>
          <cell r="BZ17">
            <v>14</v>
          </cell>
          <cell r="CA17">
            <v>15</v>
          </cell>
          <cell r="CB17">
            <v>16</v>
          </cell>
          <cell r="CC17">
            <v>15</v>
          </cell>
          <cell r="CD17">
            <v>10</v>
          </cell>
          <cell r="CE17">
            <v>15</v>
          </cell>
          <cell r="CF17">
            <v>15</v>
          </cell>
          <cell r="CG17">
            <v>15</v>
          </cell>
          <cell r="CH17">
            <v>14</v>
          </cell>
          <cell r="CI17">
            <v>9</v>
          </cell>
          <cell r="CJ17">
            <v>20</v>
          </cell>
          <cell r="CK17">
            <v>14</v>
          </cell>
          <cell r="CL17">
            <v>2</v>
          </cell>
          <cell r="CM17">
            <v>0</v>
          </cell>
          <cell r="CN17">
            <v>1</v>
          </cell>
          <cell r="CP17">
            <v>1</v>
          </cell>
          <cell r="CR17">
            <v>10</v>
          </cell>
          <cell r="CS17">
            <v>1</v>
          </cell>
          <cell r="CU17">
            <v>1</v>
          </cell>
          <cell r="CZ17">
            <v>1</v>
          </cell>
          <cell r="DD17">
            <v>1</v>
          </cell>
          <cell r="DG17">
            <v>0</v>
          </cell>
        </row>
        <row r="18">
          <cell r="E18" t="str">
            <v>芙蓉小</v>
          </cell>
          <cell r="F18">
            <v>21005</v>
          </cell>
          <cell r="G18">
            <v>9</v>
          </cell>
          <cell r="H18">
            <v>6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4</v>
          </cell>
          <cell r="N18">
            <v>7</v>
          </cell>
          <cell r="O18">
            <v>1</v>
          </cell>
          <cell r="P18">
            <v>0</v>
          </cell>
          <cell r="Q18">
            <v>2</v>
          </cell>
          <cell r="R18">
            <v>0</v>
          </cell>
          <cell r="S18">
            <v>5</v>
          </cell>
          <cell r="T18">
            <v>13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7</v>
          </cell>
          <cell r="Z18">
            <v>6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12</v>
          </cell>
          <cell r="AF18">
            <v>8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6</v>
          </cell>
          <cell r="AL18">
            <v>6</v>
          </cell>
          <cell r="AM18">
            <v>1</v>
          </cell>
          <cell r="AN18">
            <v>0</v>
          </cell>
          <cell r="AO18">
            <v>0</v>
          </cell>
          <cell r="AP18">
            <v>0</v>
          </cell>
          <cell r="AQ18">
            <v>91</v>
          </cell>
          <cell r="AR18">
            <v>1</v>
          </cell>
          <cell r="AS18">
            <v>0</v>
          </cell>
          <cell r="AT18">
            <v>0</v>
          </cell>
          <cell r="AU18">
            <v>1</v>
          </cell>
          <cell r="AV18">
            <v>0</v>
          </cell>
          <cell r="AW18">
            <v>1</v>
          </cell>
          <cell r="AX18">
            <v>1</v>
          </cell>
          <cell r="AY18">
            <v>0</v>
          </cell>
          <cell r="AZ18">
            <v>0</v>
          </cell>
          <cell r="BA18">
            <v>1</v>
          </cell>
          <cell r="BB18">
            <v>0</v>
          </cell>
          <cell r="BC18">
            <v>0</v>
          </cell>
          <cell r="BD18">
            <v>1</v>
          </cell>
          <cell r="BE18">
            <v>0</v>
          </cell>
          <cell r="BF18">
            <v>0</v>
          </cell>
          <cell r="BG18">
            <v>1</v>
          </cell>
          <cell r="BH18">
            <v>0</v>
          </cell>
          <cell r="BI18">
            <v>0</v>
          </cell>
          <cell r="BJ18">
            <v>7</v>
          </cell>
          <cell r="BK18">
            <v>1</v>
          </cell>
          <cell r="BL18">
            <v>0</v>
          </cell>
          <cell r="BM18">
            <v>1</v>
          </cell>
          <cell r="BN18">
            <v>1</v>
          </cell>
          <cell r="BO18">
            <v>1</v>
          </cell>
          <cell r="BP18">
            <v>0</v>
          </cell>
          <cell r="BQ18">
            <v>1</v>
          </cell>
          <cell r="BR18">
            <v>0</v>
          </cell>
          <cell r="BS18">
            <v>1</v>
          </cell>
          <cell r="BT18">
            <v>0</v>
          </cell>
          <cell r="BU18">
            <v>1</v>
          </cell>
          <cell r="BV18">
            <v>0</v>
          </cell>
          <cell r="BW18">
            <v>7</v>
          </cell>
          <cell r="BX18">
            <v>0</v>
          </cell>
          <cell r="BY18">
            <v>0</v>
          </cell>
          <cell r="BZ18">
            <v>9</v>
          </cell>
          <cell r="CA18">
            <v>6</v>
          </cell>
          <cell r="CB18">
            <v>5</v>
          </cell>
          <cell r="CC18">
            <v>7</v>
          </cell>
          <cell r="CD18">
            <v>5</v>
          </cell>
          <cell r="CE18">
            <v>13</v>
          </cell>
          <cell r="CF18">
            <v>7</v>
          </cell>
          <cell r="CG18">
            <v>6</v>
          </cell>
          <cell r="CH18">
            <v>12</v>
          </cell>
          <cell r="CI18">
            <v>8</v>
          </cell>
          <cell r="CJ18">
            <v>7</v>
          </cell>
          <cell r="CK18">
            <v>6</v>
          </cell>
          <cell r="CL18">
            <v>1</v>
          </cell>
          <cell r="CM18">
            <v>0</v>
          </cell>
          <cell r="CP18">
            <v>1</v>
          </cell>
          <cell r="CR18">
            <v>10</v>
          </cell>
          <cell r="CS18">
            <v>1</v>
          </cell>
          <cell r="CV18">
            <v>1</v>
          </cell>
          <cell r="DG18">
            <v>0</v>
          </cell>
        </row>
        <row r="19">
          <cell r="E19" t="str">
            <v>新栄小</v>
          </cell>
          <cell r="F19">
            <v>21005</v>
          </cell>
          <cell r="G19">
            <v>29</v>
          </cell>
          <cell r="H19">
            <v>23</v>
          </cell>
          <cell r="I19">
            <v>0</v>
          </cell>
          <cell r="J19">
            <v>0</v>
          </cell>
          <cell r="K19">
            <v>4</v>
          </cell>
          <cell r="L19">
            <v>0</v>
          </cell>
          <cell r="M19">
            <v>39</v>
          </cell>
          <cell r="N19">
            <v>37</v>
          </cell>
          <cell r="O19">
            <v>0</v>
          </cell>
          <cell r="P19">
            <v>0</v>
          </cell>
          <cell r="Q19">
            <v>3</v>
          </cell>
          <cell r="R19">
            <v>0</v>
          </cell>
          <cell r="S19">
            <v>47</v>
          </cell>
          <cell r="T19">
            <v>36</v>
          </cell>
          <cell r="U19">
            <v>1</v>
          </cell>
          <cell r="V19">
            <v>0</v>
          </cell>
          <cell r="W19">
            <v>0</v>
          </cell>
          <cell r="X19">
            <v>0</v>
          </cell>
          <cell r="Y19">
            <v>28</v>
          </cell>
          <cell r="Z19">
            <v>38</v>
          </cell>
          <cell r="AA19">
            <v>2</v>
          </cell>
          <cell r="AB19">
            <v>0</v>
          </cell>
          <cell r="AC19">
            <v>0</v>
          </cell>
          <cell r="AD19">
            <v>0</v>
          </cell>
          <cell r="AE19">
            <v>45</v>
          </cell>
          <cell r="AF19">
            <v>41</v>
          </cell>
          <cell r="AG19">
            <v>1</v>
          </cell>
          <cell r="AH19">
            <v>0</v>
          </cell>
          <cell r="AI19">
            <v>0</v>
          </cell>
          <cell r="AJ19">
            <v>0</v>
          </cell>
          <cell r="AK19">
            <v>47</v>
          </cell>
          <cell r="AL19">
            <v>38</v>
          </cell>
          <cell r="AM19">
            <v>2</v>
          </cell>
          <cell r="AN19">
            <v>1</v>
          </cell>
          <cell r="AO19">
            <v>0</v>
          </cell>
          <cell r="AP19">
            <v>0</v>
          </cell>
          <cell r="AQ19">
            <v>455</v>
          </cell>
          <cell r="AR19">
            <v>2</v>
          </cell>
          <cell r="AS19">
            <v>0</v>
          </cell>
          <cell r="AT19">
            <v>1</v>
          </cell>
          <cell r="AU19">
            <v>3</v>
          </cell>
          <cell r="AV19">
            <v>0</v>
          </cell>
          <cell r="AW19">
            <v>1</v>
          </cell>
          <cell r="AX19">
            <v>3</v>
          </cell>
          <cell r="AY19">
            <v>0</v>
          </cell>
          <cell r="AZ19">
            <v>0</v>
          </cell>
          <cell r="BA19">
            <v>2</v>
          </cell>
          <cell r="BB19">
            <v>0</v>
          </cell>
          <cell r="BC19">
            <v>0</v>
          </cell>
          <cell r="BD19">
            <v>3</v>
          </cell>
          <cell r="BE19">
            <v>0</v>
          </cell>
          <cell r="BF19">
            <v>0</v>
          </cell>
          <cell r="BG19">
            <v>3</v>
          </cell>
          <cell r="BH19">
            <v>0</v>
          </cell>
          <cell r="BI19">
            <v>0</v>
          </cell>
          <cell r="BJ19">
            <v>17</v>
          </cell>
          <cell r="BK19">
            <v>2</v>
          </cell>
          <cell r="BL19">
            <v>1</v>
          </cell>
          <cell r="BM19">
            <v>2</v>
          </cell>
          <cell r="BN19">
            <v>1</v>
          </cell>
          <cell r="BO19">
            <v>3</v>
          </cell>
          <cell r="BP19">
            <v>0</v>
          </cell>
          <cell r="BQ19">
            <v>2</v>
          </cell>
          <cell r="BR19">
            <v>0</v>
          </cell>
          <cell r="BS19">
            <v>3</v>
          </cell>
          <cell r="BT19">
            <v>0</v>
          </cell>
          <cell r="BU19">
            <v>3</v>
          </cell>
          <cell r="BV19">
            <v>0</v>
          </cell>
          <cell r="BW19">
            <v>17</v>
          </cell>
          <cell r="BX19">
            <v>0</v>
          </cell>
          <cell r="BY19">
            <v>0</v>
          </cell>
          <cell r="BZ19">
            <v>29</v>
          </cell>
          <cell r="CA19">
            <v>23</v>
          </cell>
          <cell r="CB19">
            <v>39</v>
          </cell>
          <cell r="CC19">
            <v>37</v>
          </cell>
          <cell r="CD19">
            <v>48</v>
          </cell>
          <cell r="CE19">
            <v>36</v>
          </cell>
          <cell r="CF19">
            <v>30</v>
          </cell>
          <cell r="CG19">
            <v>38</v>
          </cell>
          <cell r="CH19">
            <v>46</v>
          </cell>
          <cell r="CI19">
            <v>41</v>
          </cell>
          <cell r="CJ19">
            <v>49</v>
          </cell>
          <cell r="CK19">
            <v>39</v>
          </cell>
          <cell r="CL19">
            <v>2</v>
          </cell>
          <cell r="CM19">
            <v>0</v>
          </cell>
          <cell r="CN19">
            <v>1</v>
          </cell>
          <cell r="CP19">
            <v>1</v>
          </cell>
          <cell r="CR19">
            <v>22</v>
          </cell>
          <cell r="CS19">
            <v>1</v>
          </cell>
          <cell r="CU19">
            <v>2</v>
          </cell>
          <cell r="CY19">
            <v>1</v>
          </cell>
          <cell r="CZ19">
            <v>1</v>
          </cell>
          <cell r="DD19">
            <v>1</v>
          </cell>
          <cell r="DF19">
            <v>1</v>
          </cell>
          <cell r="DG19">
            <v>1</v>
          </cell>
        </row>
        <row r="20">
          <cell r="E20" t="str">
            <v>若楠小</v>
          </cell>
          <cell r="F20">
            <v>21005</v>
          </cell>
          <cell r="G20">
            <v>35</v>
          </cell>
          <cell r="H20">
            <v>30</v>
          </cell>
          <cell r="I20">
            <v>2</v>
          </cell>
          <cell r="J20">
            <v>0</v>
          </cell>
          <cell r="K20">
            <v>7</v>
          </cell>
          <cell r="L20">
            <v>0</v>
          </cell>
          <cell r="M20">
            <v>30</v>
          </cell>
          <cell r="N20">
            <v>32</v>
          </cell>
          <cell r="O20">
            <v>1</v>
          </cell>
          <cell r="P20">
            <v>0</v>
          </cell>
          <cell r="Q20">
            <v>4</v>
          </cell>
          <cell r="R20">
            <v>0</v>
          </cell>
          <cell r="S20">
            <v>35</v>
          </cell>
          <cell r="T20">
            <v>40</v>
          </cell>
          <cell r="U20">
            <v>2</v>
          </cell>
          <cell r="V20">
            <v>0</v>
          </cell>
          <cell r="W20">
            <v>0</v>
          </cell>
          <cell r="X20">
            <v>0</v>
          </cell>
          <cell r="Y20">
            <v>52</v>
          </cell>
          <cell r="Z20">
            <v>49</v>
          </cell>
          <cell r="AA20">
            <v>1</v>
          </cell>
          <cell r="AB20">
            <v>2</v>
          </cell>
          <cell r="AC20">
            <v>0</v>
          </cell>
          <cell r="AD20">
            <v>0</v>
          </cell>
          <cell r="AE20">
            <v>40</v>
          </cell>
          <cell r="AF20">
            <v>40</v>
          </cell>
          <cell r="AG20">
            <v>0</v>
          </cell>
          <cell r="AH20">
            <v>1</v>
          </cell>
          <cell r="AI20">
            <v>0</v>
          </cell>
          <cell r="AJ20">
            <v>0</v>
          </cell>
          <cell r="AK20">
            <v>46</v>
          </cell>
          <cell r="AL20">
            <v>36</v>
          </cell>
          <cell r="AM20">
            <v>1</v>
          </cell>
          <cell r="AN20">
            <v>1</v>
          </cell>
          <cell r="AO20">
            <v>0</v>
          </cell>
          <cell r="AP20">
            <v>0</v>
          </cell>
          <cell r="AQ20">
            <v>476</v>
          </cell>
          <cell r="AR20">
            <v>2</v>
          </cell>
          <cell r="AS20">
            <v>0</v>
          </cell>
          <cell r="AT20">
            <v>1</v>
          </cell>
          <cell r="AU20">
            <v>2</v>
          </cell>
          <cell r="AV20">
            <v>0</v>
          </cell>
          <cell r="AW20">
            <v>1</v>
          </cell>
          <cell r="AX20">
            <v>2</v>
          </cell>
          <cell r="AY20">
            <v>0</v>
          </cell>
          <cell r="AZ20">
            <v>0</v>
          </cell>
          <cell r="BA20">
            <v>3</v>
          </cell>
          <cell r="BB20">
            <v>0</v>
          </cell>
          <cell r="BC20">
            <v>0</v>
          </cell>
          <cell r="BD20">
            <v>2</v>
          </cell>
          <cell r="BE20">
            <v>0</v>
          </cell>
          <cell r="BF20">
            <v>0</v>
          </cell>
          <cell r="BG20">
            <v>3</v>
          </cell>
          <cell r="BH20">
            <v>0</v>
          </cell>
          <cell r="BI20">
            <v>0</v>
          </cell>
          <cell r="BJ20">
            <v>16</v>
          </cell>
          <cell r="BK20">
            <v>2</v>
          </cell>
          <cell r="BL20">
            <v>1</v>
          </cell>
          <cell r="BM20">
            <v>2</v>
          </cell>
          <cell r="BN20">
            <v>1</v>
          </cell>
          <cell r="BO20">
            <v>2</v>
          </cell>
          <cell r="BP20">
            <v>0</v>
          </cell>
          <cell r="BQ20">
            <v>3</v>
          </cell>
          <cell r="BR20">
            <v>0</v>
          </cell>
          <cell r="BS20">
            <v>2</v>
          </cell>
          <cell r="BT20">
            <v>0</v>
          </cell>
          <cell r="BU20">
            <v>3</v>
          </cell>
          <cell r="BV20">
            <v>0</v>
          </cell>
          <cell r="BW20">
            <v>16</v>
          </cell>
          <cell r="BX20">
            <v>0</v>
          </cell>
          <cell r="BY20">
            <v>0</v>
          </cell>
          <cell r="BZ20">
            <v>37</v>
          </cell>
          <cell r="CA20">
            <v>30</v>
          </cell>
          <cell r="CB20">
            <v>31</v>
          </cell>
          <cell r="CC20">
            <v>32</v>
          </cell>
          <cell r="CD20">
            <v>37</v>
          </cell>
          <cell r="CE20">
            <v>40</v>
          </cell>
          <cell r="CF20">
            <v>53</v>
          </cell>
          <cell r="CG20">
            <v>51</v>
          </cell>
          <cell r="CH20">
            <v>40</v>
          </cell>
          <cell r="CI20">
            <v>41</v>
          </cell>
          <cell r="CJ20">
            <v>47</v>
          </cell>
          <cell r="CK20">
            <v>37</v>
          </cell>
          <cell r="CL20">
            <v>2</v>
          </cell>
          <cell r="CM20">
            <v>0</v>
          </cell>
          <cell r="CN20">
            <v>1</v>
          </cell>
          <cell r="CP20">
            <v>1</v>
          </cell>
          <cell r="CR20">
            <v>19</v>
          </cell>
          <cell r="CS20">
            <v>1</v>
          </cell>
          <cell r="CU20">
            <v>3</v>
          </cell>
          <cell r="CY20">
            <v>1</v>
          </cell>
          <cell r="CZ20">
            <v>1</v>
          </cell>
          <cell r="DD20">
            <v>2</v>
          </cell>
          <cell r="DE20">
            <v>1</v>
          </cell>
          <cell r="DG20">
            <v>0</v>
          </cell>
        </row>
        <row r="21">
          <cell r="E21" t="str">
            <v>開成小</v>
          </cell>
          <cell r="F21">
            <v>21005</v>
          </cell>
          <cell r="G21">
            <v>51</v>
          </cell>
          <cell r="H21">
            <v>53</v>
          </cell>
          <cell r="I21">
            <v>0</v>
          </cell>
          <cell r="J21">
            <v>0</v>
          </cell>
          <cell r="K21">
            <v>2</v>
          </cell>
          <cell r="L21">
            <v>0</v>
          </cell>
          <cell r="M21">
            <v>56</v>
          </cell>
          <cell r="N21">
            <v>37</v>
          </cell>
          <cell r="O21">
            <v>1</v>
          </cell>
          <cell r="P21">
            <v>1</v>
          </cell>
          <cell r="Q21">
            <v>5</v>
          </cell>
          <cell r="R21">
            <v>0</v>
          </cell>
          <cell r="S21">
            <v>57</v>
          </cell>
          <cell r="T21">
            <v>46</v>
          </cell>
          <cell r="U21">
            <v>2</v>
          </cell>
          <cell r="V21">
            <v>0</v>
          </cell>
          <cell r="W21">
            <v>0</v>
          </cell>
          <cell r="X21">
            <v>0</v>
          </cell>
          <cell r="Y21">
            <v>53</v>
          </cell>
          <cell r="Z21">
            <v>59</v>
          </cell>
          <cell r="AA21">
            <v>1</v>
          </cell>
          <cell r="AB21">
            <v>0</v>
          </cell>
          <cell r="AC21">
            <v>0</v>
          </cell>
          <cell r="AD21">
            <v>0</v>
          </cell>
          <cell r="AE21">
            <v>56</v>
          </cell>
          <cell r="AF21">
            <v>59</v>
          </cell>
          <cell r="AG21">
            <v>0</v>
          </cell>
          <cell r="AH21">
            <v>1</v>
          </cell>
          <cell r="AI21">
            <v>0</v>
          </cell>
          <cell r="AJ21">
            <v>0</v>
          </cell>
          <cell r="AK21">
            <v>55</v>
          </cell>
          <cell r="AL21">
            <v>40</v>
          </cell>
          <cell r="AM21">
            <v>0</v>
          </cell>
          <cell r="AN21">
            <v>1</v>
          </cell>
          <cell r="AO21">
            <v>0</v>
          </cell>
          <cell r="AP21">
            <v>0</v>
          </cell>
          <cell r="AQ21">
            <v>629</v>
          </cell>
          <cell r="AR21">
            <v>3</v>
          </cell>
          <cell r="AS21">
            <v>0</v>
          </cell>
          <cell r="AT21">
            <v>1</v>
          </cell>
          <cell r="AU21">
            <v>3</v>
          </cell>
          <cell r="AV21">
            <v>0</v>
          </cell>
          <cell r="AW21">
            <v>1</v>
          </cell>
          <cell r="AX21">
            <v>3</v>
          </cell>
          <cell r="AY21">
            <v>0</v>
          </cell>
          <cell r="AZ21">
            <v>0</v>
          </cell>
          <cell r="BA21">
            <v>3</v>
          </cell>
          <cell r="BB21">
            <v>0</v>
          </cell>
          <cell r="BC21">
            <v>0</v>
          </cell>
          <cell r="BD21">
            <v>3</v>
          </cell>
          <cell r="BE21">
            <v>0</v>
          </cell>
          <cell r="BF21">
            <v>0</v>
          </cell>
          <cell r="BG21">
            <v>3</v>
          </cell>
          <cell r="BH21">
            <v>0</v>
          </cell>
          <cell r="BI21">
            <v>0</v>
          </cell>
          <cell r="BJ21">
            <v>20</v>
          </cell>
          <cell r="BK21">
            <v>3</v>
          </cell>
          <cell r="BL21">
            <v>1</v>
          </cell>
          <cell r="BM21">
            <v>3</v>
          </cell>
          <cell r="BN21">
            <v>1</v>
          </cell>
          <cell r="BO21">
            <v>3</v>
          </cell>
          <cell r="BP21">
            <v>0</v>
          </cell>
          <cell r="BQ21">
            <v>3</v>
          </cell>
          <cell r="BR21">
            <v>0</v>
          </cell>
          <cell r="BS21">
            <v>3</v>
          </cell>
          <cell r="BT21">
            <v>0</v>
          </cell>
          <cell r="BU21">
            <v>3</v>
          </cell>
          <cell r="BV21">
            <v>0</v>
          </cell>
          <cell r="BW21">
            <v>20</v>
          </cell>
          <cell r="BX21">
            <v>0</v>
          </cell>
          <cell r="BY21">
            <v>0</v>
          </cell>
          <cell r="BZ21">
            <v>51</v>
          </cell>
          <cell r="CA21">
            <v>53</v>
          </cell>
          <cell r="CB21">
            <v>57</v>
          </cell>
          <cell r="CC21">
            <v>38</v>
          </cell>
          <cell r="CD21">
            <v>59</v>
          </cell>
          <cell r="CE21">
            <v>46</v>
          </cell>
          <cell r="CF21">
            <v>54</v>
          </cell>
          <cell r="CG21">
            <v>59</v>
          </cell>
          <cell r="CH21">
            <v>56</v>
          </cell>
          <cell r="CI21">
            <v>60</v>
          </cell>
          <cell r="CJ21">
            <v>55</v>
          </cell>
          <cell r="CK21">
            <v>41</v>
          </cell>
          <cell r="CL21">
            <v>2</v>
          </cell>
          <cell r="CM21">
            <v>0</v>
          </cell>
          <cell r="CN21">
            <v>1</v>
          </cell>
          <cell r="CP21">
            <v>1</v>
          </cell>
          <cell r="CR21">
            <v>23</v>
          </cell>
          <cell r="CS21">
            <v>1</v>
          </cell>
          <cell r="CU21">
            <v>3</v>
          </cell>
          <cell r="CW21">
            <v>1</v>
          </cell>
          <cell r="CZ21">
            <v>1</v>
          </cell>
          <cell r="DD21">
            <v>1</v>
          </cell>
          <cell r="DG21">
            <v>1</v>
          </cell>
        </row>
        <row r="22">
          <cell r="E22" t="str">
            <v>諸富北小</v>
          </cell>
          <cell r="F22">
            <v>21005</v>
          </cell>
          <cell r="G22">
            <v>25</v>
          </cell>
          <cell r="H22">
            <v>16</v>
          </cell>
          <cell r="I22">
            <v>0</v>
          </cell>
          <cell r="J22">
            <v>0</v>
          </cell>
          <cell r="K22">
            <v>4</v>
          </cell>
          <cell r="L22">
            <v>0</v>
          </cell>
          <cell r="M22">
            <v>31</v>
          </cell>
          <cell r="N22">
            <v>25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21</v>
          </cell>
          <cell r="T22">
            <v>30</v>
          </cell>
          <cell r="U22">
            <v>1</v>
          </cell>
          <cell r="V22">
            <v>0</v>
          </cell>
          <cell r="W22">
            <v>0</v>
          </cell>
          <cell r="X22">
            <v>0</v>
          </cell>
          <cell r="Y22">
            <v>27</v>
          </cell>
          <cell r="Z22">
            <v>27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31</v>
          </cell>
          <cell r="AF22">
            <v>15</v>
          </cell>
          <cell r="AG22">
            <v>2</v>
          </cell>
          <cell r="AH22">
            <v>0</v>
          </cell>
          <cell r="AI22">
            <v>0</v>
          </cell>
          <cell r="AJ22">
            <v>0</v>
          </cell>
          <cell r="AK22">
            <v>28</v>
          </cell>
          <cell r="AL22">
            <v>24</v>
          </cell>
          <cell r="AM22">
            <v>0</v>
          </cell>
          <cell r="AN22">
            <v>1</v>
          </cell>
          <cell r="AO22">
            <v>0</v>
          </cell>
          <cell r="AP22">
            <v>0</v>
          </cell>
          <cell r="AQ22">
            <v>304</v>
          </cell>
          <cell r="AR22">
            <v>2</v>
          </cell>
          <cell r="AS22">
            <v>0</v>
          </cell>
          <cell r="AT22">
            <v>1</v>
          </cell>
          <cell r="AU22">
            <v>2</v>
          </cell>
          <cell r="AV22">
            <v>0</v>
          </cell>
          <cell r="AW22">
            <v>0</v>
          </cell>
          <cell r="AX22">
            <v>2</v>
          </cell>
          <cell r="AY22">
            <v>0</v>
          </cell>
          <cell r="AZ22">
            <v>0</v>
          </cell>
          <cell r="BA22">
            <v>2</v>
          </cell>
          <cell r="BB22">
            <v>0</v>
          </cell>
          <cell r="BC22">
            <v>0</v>
          </cell>
          <cell r="BD22">
            <v>2</v>
          </cell>
          <cell r="BE22">
            <v>0</v>
          </cell>
          <cell r="BF22">
            <v>0</v>
          </cell>
          <cell r="BG22">
            <v>2</v>
          </cell>
          <cell r="BH22">
            <v>0</v>
          </cell>
          <cell r="BI22">
            <v>0</v>
          </cell>
          <cell r="BJ22">
            <v>13</v>
          </cell>
          <cell r="BK22">
            <v>2</v>
          </cell>
          <cell r="BL22">
            <v>1</v>
          </cell>
          <cell r="BM22">
            <v>2</v>
          </cell>
          <cell r="BN22">
            <v>0</v>
          </cell>
          <cell r="BO22">
            <v>2</v>
          </cell>
          <cell r="BP22">
            <v>0</v>
          </cell>
          <cell r="BQ22">
            <v>2</v>
          </cell>
          <cell r="BR22">
            <v>0</v>
          </cell>
          <cell r="BS22">
            <v>2</v>
          </cell>
          <cell r="BT22">
            <v>0</v>
          </cell>
          <cell r="BU22">
            <v>2</v>
          </cell>
          <cell r="BV22">
            <v>0</v>
          </cell>
          <cell r="BW22">
            <v>13</v>
          </cell>
          <cell r="BX22">
            <v>0</v>
          </cell>
          <cell r="BY22">
            <v>0</v>
          </cell>
          <cell r="BZ22">
            <v>25</v>
          </cell>
          <cell r="CA22">
            <v>16</v>
          </cell>
          <cell r="CB22">
            <v>31</v>
          </cell>
          <cell r="CC22">
            <v>25</v>
          </cell>
          <cell r="CD22">
            <v>22</v>
          </cell>
          <cell r="CE22">
            <v>30</v>
          </cell>
          <cell r="CF22">
            <v>27</v>
          </cell>
          <cell r="CG22">
            <v>27</v>
          </cell>
          <cell r="CH22">
            <v>33</v>
          </cell>
          <cell r="CI22">
            <v>15</v>
          </cell>
          <cell r="CJ22">
            <v>28</v>
          </cell>
          <cell r="CK22">
            <v>25</v>
          </cell>
          <cell r="CL22">
            <v>1</v>
          </cell>
          <cell r="CM22">
            <v>0</v>
          </cell>
          <cell r="CN22">
            <v>1</v>
          </cell>
          <cell r="CP22">
            <v>1</v>
          </cell>
          <cell r="CR22">
            <v>16</v>
          </cell>
          <cell r="CS22">
            <v>1</v>
          </cell>
          <cell r="CU22">
            <v>2</v>
          </cell>
          <cell r="CZ22">
            <v>2</v>
          </cell>
          <cell r="DD22">
            <v>1</v>
          </cell>
          <cell r="DG22">
            <v>0</v>
          </cell>
        </row>
        <row r="23">
          <cell r="E23" t="str">
            <v>諸富南小</v>
          </cell>
          <cell r="F23">
            <v>21005</v>
          </cell>
          <cell r="G23">
            <v>18</v>
          </cell>
          <cell r="H23">
            <v>23</v>
          </cell>
          <cell r="I23">
            <v>2</v>
          </cell>
          <cell r="J23">
            <v>0</v>
          </cell>
          <cell r="K23">
            <v>5</v>
          </cell>
          <cell r="L23">
            <v>0</v>
          </cell>
          <cell r="M23">
            <v>26</v>
          </cell>
          <cell r="N23">
            <v>23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22</v>
          </cell>
          <cell r="T23">
            <v>23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28</v>
          </cell>
          <cell r="Z23">
            <v>18</v>
          </cell>
          <cell r="AA23">
            <v>1</v>
          </cell>
          <cell r="AB23">
            <v>0</v>
          </cell>
          <cell r="AC23">
            <v>0</v>
          </cell>
          <cell r="AD23">
            <v>0</v>
          </cell>
          <cell r="AE23">
            <v>27</v>
          </cell>
          <cell r="AF23">
            <v>17</v>
          </cell>
          <cell r="AG23">
            <v>1</v>
          </cell>
          <cell r="AH23">
            <v>1</v>
          </cell>
          <cell r="AI23">
            <v>2</v>
          </cell>
          <cell r="AJ23">
            <v>0</v>
          </cell>
          <cell r="AK23">
            <v>26</v>
          </cell>
          <cell r="AL23">
            <v>28</v>
          </cell>
          <cell r="AM23">
            <v>0</v>
          </cell>
          <cell r="AN23">
            <v>1</v>
          </cell>
          <cell r="AO23">
            <v>0</v>
          </cell>
          <cell r="AP23">
            <v>0</v>
          </cell>
          <cell r="AQ23">
            <v>286</v>
          </cell>
          <cell r="AR23">
            <v>2</v>
          </cell>
          <cell r="AS23">
            <v>0</v>
          </cell>
          <cell r="AT23">
            <v>1</v>
          </cell>
          <cell r="AU23">
            <v>2</v>
          </cell>
          <cell r="AV23">
            <v>0</v>
          </cell>
          <cell r="AW23">
            <v>0</v>
          </cell>
          <cell r="AX23">
            <v>2</v>
          </cell>
          <cell r="AY23">
            <v>0</v>
          </cell>
          <cell r="AZ23">
            <v>0</v>
          </cell>
          <cell r="BA23">
            <v>2</v>
          </cell>
          <cell r="BB23">
            <v>0</v>
          </cell>
          <cell r="BC23">
            <v>0</v>
          </cell>
          <cell r="BD23">
            <v>2</v>
          </cell>
          <cell r="BE23">
            <v>0</v>
          </cell>
          <cell r="BF23">
            <v>1</v>
          </cell>
          <cell r="BG23">
            <v>2</v>
          </cell>
          <cell r="BH23">
            <v>0</v>
          </cell>
          <cell r="BI23">
            <v>0</v>
          </cell>
          <cell r="BJ23">
            <v>14</v>
          </cell>
          <cell r="BK23">
            <v>2</v>
          </cell>
          <cell r="BL23">
            <v>1</v>
          </cell>
          <cell r="BM23">
            <v>2</v>
          </cell>
          <cell r="BN23">
            <v>0</v>
          </cell>
          <cell r="BO23">
            <v>2</v>
          </cell>
          <cell r="BP23">
            <v>0</v>
          </cell>
          <cell r="BQ23">
            <v>2</v>
          </cell>
          <cell r="BR23">
            <v>0</v>
          </cell>
          <cell r="BS23">
            <v>2</v>
          </cell>
          <cell r="BT23">
            <v>1</v>
          </cell>
          <cell r="BU23">
            <v>2</v>
          </cell>
          <cell r="BV23">
            <v>0</v>
          </cell>
          <cell r="BW23">
            <v>14</v>
          </cell>
          <cell r="BX23">
            <v>0</v>
          </cell>
          <cell r="BY23">
            <v>0</v>
          </cell>
          <cell r="BZ23">
            <v>20</v>
          </cell>
          <cell r="CA23">
            <v>23</v>
          </cell>
          <cell r="CB23">
            <v>27</v>
          </cell>
          <cell r="CC23">
            <v>23</v>
          </cell>
          <cell r="CD23">
            <v>22</v>
          </cell>
          <cell r="CE23">
            <v>23</v>
          </cell>
          <cell r="CF23">
            <v>29</v>
          </cell>
          <cell r="CG23">
            <v>18</v>
          </cell>
          <cell r="CH23">
            <v>28</v>
          </cell>
          <cell r="CI23">
            <v>18</v>
          </cell>
          <cell r="CJ23">
            <v>26</v>
          </cell>
          <cell r="CK23">
            <v>29</v>
          </cell>
          <cell r="CL23">
            <v>2</v>
          </cell>
          <cell r="CM23">
            <v>0</v>
          </cell>
          <cell r="CN23">
            <v>1</v>
          </cell>
          <cell r="CP23">
            <v>1</v>
          </cell>
          <cell r="CR23">
            <v>17</v>
          </cell>
          <cell r="CS23">
            <v>1</v>
          </cell>
          <cell r="CZ23">
            <v>1</v>
          </cell>
          <cell r="DD23">
            <v>1</v>
          </cell>
          <cell r="DG23">
            <v>0</v>
          </cell>
        </row>
        <row r="24">
          <cell r="E24" t="str">
            <v>中川副小</v>
          </cell>
          <cell r="F24">
            <v>21005</v>
          </cell>
          <cell r="G24">
            <v>8</v>
          </cell>
          <cell r="H24">
            <v>10</v>
          </cell>
          <cell r="I24">
            <v>0</v>
          </cell>
          <cell r="J24">
            <v>0</v>
          </cell>
          <cell r="K24">
            <v>1</v>
          </cell>
          <cell r="L24">
            <v>0</v>
          </cell>
          <cell r="M24">
            <v>9</v>
          </cell>
          <cell r="N24">
            <v>12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6</v>
          </cell>
          <cell r="T24">
            <v>12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13</v>
          </cell>
          <cell r="Z24">
            <v>10</v>
          </cell>
          <cell r="AA24">
            <v>0</v>
          </cell>
          <cell r="AB24">
            <v>1</v>
          </cell>
          <cell r="AC24">
            <v>0</v>
          </cell>
          <cell r="AD24">
            <v>0</v>
          </cell>
          <cell r="AE24">
            <v>10</v>
          </cell>
          <cell r="AF24">
            <v>16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12</v>
          </cell>
          <cell r="AL24">
            <v>5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124</v>
          </cell>
          <cell r="AR24">
            <v>1</v>
          </cell>
          <cell r="AS24">
            <v>0</v>
          </cell>
          <cell r="AT24">
            <v>1</v>
          </cell>
          <cell r="AU24">
            <v>1</v>
          </cell>
          <cell r="AV24">
            <v>0</v>
          </cell>
          <cell r="AW24">
            <v>0</v>
          </cell>
          <cell r="AX24">
            <v>1</v>
          </cell>
          <cell r="AY24">
            <v>0</v>
          </cell>
          <cell r="AZ24">
            <v>0</v>
          </cell>
          <cell r="BA24">
            <v>1</v>
          </cell>
          <cell r="BB24">
            <v>0</v>
          </cell>
          <cell r="BC24">
            <v>0</v>
          </cell>
          <cell r="BD24">
            <v>1</v>
          </cell>
          <cell r="BE24">
            <v>0</v>
          </cell>
          <cell r="BF24">
            <v>0</v>
          </cell>
          <cell r="BG24">
            <v>1</v>
          </cell>
          <cell r="BH24">
            <v>0</v>
          </cell>
          <cell r="BI24">
            <v>0</v>
          </cell>
          <cell r="BJ24">
            <v>7</v>
          </cell>
          <cell r="BK24">
            <v>1</v>
          </cell>
          <cell r="BL24">
            <v>1</v>
          </cell>
          <cell r="BM24">
            <v>1</v>
          </cell>
          <cell r="BN24">
            <v>0</v>
          </cell>
          <cell r="BO24">
            <v>1</v>
          </cell>
          <cell r="BP24">
            <v>0</v>
          </cell>
          <cell r="BQ24">
            <v>1</v>
          </cell>
          <cell r="BR24">
            <v>0</v>
          </cell>
          <cell r="BS24">
            <v>1</v>
          </cell>
          <cell r="BT24">
            <v>0</v>
          </cell>
          <cell r="BU24">
            <v>1</v>
          </cell>
          <cell r="BV24">
            <v>0</v>
          </cell>
          <cell r="BW24">
            <v>7</v>
          </cell>
          <cell r="BX24">
            <v>0</v>
          </cell>
          <cell r="BY24">
            <v>0</v>
          </cell>
          <cell r="BZ24">
            <v>8</v>
          </cell>
          <cell r="CA24">
            <v>10</v>
          </cell>
          <cell r="CB24">
            <v>9</v>
          </cell>
          <cell r="CC24">
            <v>12</v>
          </cell>
          <cell r="CD24">
            <v>6</v>
          </cell>
          <cell r="CE24">
            <v>12</v>
          </cell>
          <cell r="CF24">
            <v>13</v>
          </cell>
          <cell r="CG24">
            <v>11</v>
          </cell>
          <cell r="CH24">
            <v>10</v>
          </cell>
          <cell r="CI24">
            <v>16</v>
          </cell>
          <cell r="CJ24">
            <v>12</v>
          </cell>
          <cell r="CK24">
            <v>5</v>
          </cell>
          <cell r="CL24">
            <v>1</v>
          </cell>
          <cell r="CM24">
            <v>0</v>
          </cell>
          <cell r="CN24">
            <v>1</v>
          </cell>
          <cell r="CP24">
            <v>1</v>
          </cell>
          <cell r="CR24">
            <v>9</v>
          </cell>
          <cell r="CS24">
            <v>1</v>
          </cell>
          <cell r="DD24">
            <v>1</v>
          </cell>
          <cell r="DG24">
            <v>3</v>
          </cell>
        </row>
        <row r="25">
          <cell r="E25" t="str">
            <v>大詫間小</v>
          </cell>
          <cell r="F25">
            <v>21005</v>
          </cell>
          <cell r="G25">
            <v>4</v>
          </cell>
          <cell r="H25">
            <v>4</v>
          </cell>
          <cell r="I25">
            <v>0</v>
          </cell>
          <cell r="J25">
            <v>0</v>
          </cell>
          <cell r="K25">
            <v>1</v>
          </cell>
          <cell r="L25">
            <v>0</v>
          </cell>
          <cell r="M25">
            <v>5</v>
          </cell>
          <cell r="N25">
            <v>6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6</v>
          </cell>
          <cell r="T25">
            <v>8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5</v>
          </cell>
          <cell r="Z25">
            <v>6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4</v>
          </cell>
          <cell r="AF25">
            <v>7</v>
          </cell>
          <cell r="AG25">
            <v>1</v>
          </cell>
          <cell r="AH25">
            <v>0</v>
          </cell>
          <cell r="AI25">
            <v>0</v>
          </cell>
          <cell r="AJ25">
            <v>0</v>
          </cell>
          <cell r="AK25">
            <v>7</v>
          </cell>
          <cell r="AL25">
            <v>6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69</v>
          </cell>
          <cell r="AR25">
            <v>1</v>
          </cell>
          <cell r="AS25">
            <v>0</v>
          </cell>
          <cell r="AT25">
            <v>1</v>
          </cell>
          <cell r="AU25">
            <v>1</v>
          </cell>
          <cell r="AV25">
            <v>0</v>
          </cell>
          <cell r="AW25">
            <v>0</v>
          </cell>
          <cell r="AX25">
            <v>1</v>
          </cell>
          <cell r="AY25">
            <v>0</v>
          </cell>
          <cell r="AZ25">
            <v>0</v>
          </cell>
          <cell r="BA25">
            <v>1</v>
          </cell>
          <cell r="BB25">
            <v>0</v>
          </cell>
          <cell r="BC25">
            <v>0</v>
          </cell>
          <cell r="BD25">
            <v>1</v>
          </cell>
          <cell r="BE25">
            <v>0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7</v>
          </cell>
          <cell r="BK25">
            <v>1</v>
          </cell>
          <cell r="BL25">
            <v>1</v>
          </cell>
          <cell r="BM25">
            <v>1</v>
          </cell>
          <cell r="BN25">
            <v>0</v>
          </cell>
          <cell r="BO25">
            <v>1</v>
          </cell>
          <cell r="BP25">
            <v>0</v>
          </cell>
          <cell r="BQ25">
            <v>1</v>
          </cell>
          <cell r="BR25">
            <v>0</v>
          </cell>
          <cell r="BS25">
            <v>1</v>
          </cell>
          <cell r="BT25">
            <v>0</v>
          </cell>
          <cell r="BU25">
            <v>1</v>
          </cell>
          <cell r="BV25">
            <v>0</v>
          </cell>
          <cell r="BW25">
            <v>7</v>
          </cell>
          <cell r="BX25">
            <v>0</v>
          </cell>
          <cell r="BY25">
            <v>0</v>
          </cell>
          <cell r="BZ25">
            <v>4</v>
          </cell>
          <cell r="CA25">
            <v>4</v>
          </cell>
          <cell r="CB25">
            <v>5</v>
          </cell>
          <cell r="CC25">
            <v>6</v>
          </cell>
          <cell r="CD25">
            <v>6</v>
          </cell>
          <cell r="CE25">
            <v>8</v>
          </cell>
          <cell r="CF25">
            <v>5</v>
          </cell>
          <cell r="CG25">
            <v>6</v>
          </cell>
          <cell r="CH25">
            <v>5</v>
          </cell>
          <cell r="CI25">
            <v>7</v>
          </cell>
          <cell r="CJ25">
            <v>7</v>
          </cell>
          <cell r="CK25">
            <v>6</v>
          </cell>
          <cell r="CL25">
            <v>1</v>
          </cell>
          <cell r="CM25">
            <v>0</v>
          </cell>
          <cell r="CN25">
            <v>1</v>
          </cell>
          <cell r="CP25">
            <v>1</v>
          </cell>
          <cell r="CR25">
            <v>10</v>
          </cell>
          <cell r="CS25">
            <v>1</v>
          </cell>
          <cell r="CV25">
            <v>1</v>
          </cell>
          <cell r="DB25">
            <v>1</v>
          </cell>
          <cell r="DD25">
            <v>1</v>
          </cell>
          <cell r="DG25">
            <v>0</v>
          </cell>
        </row>
        <row r="26">
          <cell r="E26" t="str">
            <v>南川副小</v>
          </cell>
          <cell r="F26">
            <v>21005</v>
          </cell>
          <cell r="G26">
            <v>19</v>
          </cell>
          <cell r="H26">
            <v>28</v>
          </cell>
          <cell r="I26">
            <v>0</v>
          </cell>
          <cell r="J26">
            <v>0</v>
          </cell>
          <cell r="K26">
            <v>1</v>
          </cell>
          <cell r="L26">
            <v>0</v>
          </cell>
          <cell r="M26">
            <v>18</v>
          </cell>
          <cell r="N26">
            <v>26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22</v>
          </cell>
          <cell r="T26">
            <v>33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35</v>
          </cell>
          <cell r="Z26">
            <v>26</v>
          </cell>
          <cell r="AA26">
            <v>1</v>
          </cell>
          <cell r="AB26">
            <v>0</v>
          </cell>
          <cell r="AC26">
            <v>0</v>
          </cell>
          <cell r="AD26">
            <v>0</v>
          </cell>
          <cell r="AE26">
            <v>30</v>
          </cell>
          <cell r="AF26">
            <v>32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42</v>
          </cell>
          <cell r="AL26">
            <v>23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335</v>
          </cell>
          <cell r="AR26">
            <v>2</v>
          </cell>
          <cell r="AS26">
            <v>0</v>
          </cell>
          <cell r="AT26">
            <v>1</v>
          </cell>
          <cell r="AU26">
            <v>2</v>
          </cell>
          <cell r="AV26">
            <v>0</v>
          </cell>
          <cell r="AW26">
            <v>0</v>
          </cell>
          <cell r="AX26">
            <v>2</v>
          </cell>
          <cell r="AY26">
            <v>0</v>
          </cell>
          <cell r="AZ26">
            <v>0</v>
          </cell>
          <cell r="BA26">
            <v>2</v>
          </cell>
          <cell r="BB26">
            <v>0</v>
          </cell>
          <cell r="BC26">
            <v>0</v>
          </cell>
          <cell r="BD26">
            <v>2</v>
          </cell>
          <cell r="BE26">
            <v>0</v>
          </cell>
          <cell r="BF26">
            <v>0</v>
          </cell>
          <cell r="BG26">
            <v>2</v>
          </cell>
          <cell r="BH26">
            <v>0</v>
          </cell>
          <cell r="BI26">
            <v>0</v>
          </cell>
          <cell r="BJ26">
            <v>13</v>
          </cell>
          <cell r="BK26">
            <v>2</v>
          </cell>
          <cell r="BL26">
            <v>1</v>
          </cell>
          <cell r="BM26">
            <v>2</v>
          </cell>
          <cell r="BN26">
            <v>0</v>
          </cell>
          <cell r="BO26">
            <v>2</v>
          </cell>
          <cell r="BP26">
            <v>0</v>
          </cell>
          <cell r="BQ26">
            <v>2</v>
          </cell>
          <cell r="BR26">
            <v>0</v>
          </cell>
          <cell r="BS26">
            <v>2</v>
          </cell>
          <cell r="BT26">
            <v>0</v>
          </cell>
          <cell r="BU26">
            <v>2</v>
          </cell>
          <cell r="BV26">
            <v>0</v>
          </cell>
          <cell r="BW26">
            <v>13</v>
          </cell>
          <cell r="BX26">
            <v>0</v>
          </cell>
          <cell r="BY26">
            <v>0</v>
          </cell>
          <cell r="BZ26">
            <v>19</v>
          </cell>
          <cell r="CA26">
            <v>28</v>
          </cell>
          <cell r="CB26">
            <v>18</v>
          </cell>
          <cell r="CC26">
            <v>26</v>
          </cell>
          <cell r="CD26">
            <v>22</v>
          </cell>
          <cell r="CE26">
            <v>33</v>
          </cell>
          <cell r="CF26">
            <v>36</v>
          </cell>
          <cell r="CG26">
            <v>26</v>
          </cell>
          <cell r="CH26">
            <v>30</v>
          </cell>
          <cell r="CI26">
            <v>32</v>
          </cell>
          <cell r="CJ26">
            <v>42</v>
          </cell>
          <cell r="CK26">
            <v>23</v>
          </cell>
          <cell r="CL26">
            <v>1</v>
          </cell>
          <cell r="CM26">
            <v>0</v>
          </cell>
          <cell r="CN26">
            <v>1</v>
          </cell>
          <cell r="CP26">
            <v>1</v>
          </cell>
          <cell r="CR26">
            <v>17</v>
          </cell>
          <cell r="CS26">
            <v>1</v>
          </cell>
          <cell r="CU26">
            <v>2</v>
          </cell>
          <cell r="DG26">
            <v>0</v>
          </cell>
        </row>
        <row r="27">
          <cell r="E27" t="str">
            <v>西川副小</v>
          </cell>
          <cell r="F27">
            <v>21005</v>
          </cell>
          <cell r="G27">
            <v>20</v>
          </cell>
          <cell r="H27">
            <v>25</v>
          </cell>
          <cell r="I27">
            <v>0</v>
          </cell>
          <cell r="J27">
            <v>0</v>
          </cell>
          <cell r="K27">
            <v>1</v>
          </cell>
          <cell r="L27">
            <v>0</v>
          </cell>
          <cell r="M27">
            <v>21</v>
          </cell>
          <cell r="N27">
            <v>23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32</v>
          </cell>
          <cell r="T27">
            <v>18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19</v>
          </cell>
          <cell r="Z27">
            <v>36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17</v>
          </cell>
          <cell r="AF27">
            <v>32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29</v>
          </cell>
          <cell r="AL27">
            <v>34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307</v>
          </cell>
          <cell r="AR27">
            <v>2</v>
          </cell>
          <cell r="AS27">
            <v>0</v>
          </cell>
          <cell r="AT27">
            <v>1</v>
          </cell>
          <cell r="AU27">
            <v>2</v>
          </cell>
          <cell r="AV27">
            <v>0</v>
          </cell>
          <cell r="AW27">
            <v>0</v>
          </cell>
          <cell r="AX27">
            <v>2</v>
          </cell>
          <cell r="AY27">
            <v>0</v>
          </cell>
          <cell r="AZ27">
            <v>0</v>
          </cell>
          <cell r="BA27">
            <v>2</v>
          </cell>
          <cell r="BB27">
            <v>0</v>
          </cell>
          <cell r="BC27">
            <v>0</v>
          </cell>
          <cell r="BD27">
            <v>2</v>
          </cell>
          <cell r="BE27">
            <v>0</v>
          </cell>
          <cell r="BF27">
            <v>0</v>
          </cell>
          <cell r="BG27">
            <v>2</v>
          </cell>
          <cell r="BH27">
            <v>0</v>
          </cell>
          <cell r="BI27">
            <v>0</v>
          </cell>
          <cell r="BJ27">
            <v>13</v>
          </cell>
          <cell r="BK27">
            <v>2</v>
          </cell>
          <cell r="BL27">
            <v>1</v>
          </cell>
          <cell r="BM27">
            <v>2</v>
          </cell>
          <cell r="BN27">
            <v>0</v>
          </cell>
          <cell r="BO27">
            <v>2</v>
          </cell>
          <cell r="BP27">
            <v>0</v>
          </cell>
          <cell r="BQ27">
            <v>2</v>
          </cell>
          <cell r="BR27">
            <v>0</v>
          </cell>
          <cell r="BS27">
            <v>2</v>
          </cell>
          <cell r="BT27">
            <v>0</v>
          </cell>
          <cell r="BU27">
            <v>2</v>
          </cell>
          <cell r="BV27">
            <v>0</v>
          </cell>
          <cell r="BW27">
            <v>13</v>
          </cell>
          <cell r="BX27">
            <v>0</v>
          </cell>
          <cell r="BY27">
            <v>0</v>
          </cell>
          <cell r="BZ27">
            <v>20</v>
          </cell>
          <cell r="CA27">
            <v>25</v>
          </cell>
          <cell r="CB27">
            <v>22</v>
          </cell>
          <cell r="CC27">
            <v>23</v>
          </cell>
          <cell r="CD27">
            <v>32</v>
          </cell>
          <cell r="CE27">
            <v>18</v>
          </cell>
          <cell r="CF27">
            <v>19</v>
          </cell>
          <cell r="CG27">
            <v>36</v>
          </cell>
          <cell r="CH27">
            <v>17</v>
          </cell>
          <cell r="CI27">
            <v>32</v>
          </cell>
          <cell r="CJ27">
            <v>29</v>
          </cell>
          <cell r="CK27">
            <v>34</v>
          </cell>
          <cell r="CL27">
            <v>1</v>
          </cell>
          <cell r="CM27">
            <v>0</v>
          </cell>
          <cell r="CN27">
            <v>1</v>
          </cell>
          <cell r="CP27">
            <v>1</v>
          </cell>
          <cell r="CR27">
            <v>14</v>
          </cell>
          <cell r="CS27">
            <v>1</v>
          </cell>
          <cell r="CU27">
            <v>2</v>
          </cell>
          <cell r="DD27">
            <v>1</v>
          </cell>
          <cell r="DG27">
            <v>0</v>
          </cell>
        </row>
        <row r="28">
          <cell r="E28" t="str">
            <v>東与賀小</v>
          </cell>
          <cell r="F28">
            <v>21005</v>
          </cell>
          <cell r="G28">
            <v>51</v>
          </cell>
          <cell r="H28">
            <v>50</v>
          </cell>
          <cell r="I28">
            <v>1</v>
          </cell>
          <cell r="J28">
            <v>0</v>
          </cell>
          <cell r="K28">
            <v>6</v>
          </cell>
          <cell r="L28">
            <v>0</v>
          </cell>
          <cell r="M28">
            <v>51</v>
          </cell>
          <cell r="N28">
            <v>46</v>
          </cell>
          <cell r="O28">
            <v>0</v>
          </cell>
          <cell r="P28">
            <v>0</v>
          </cell>
          <cell r="Q28">
            <v>6</v>
          </cell>
          <cell r="R28">
            <v>0</v>
          </cell>
          <cell r="S28">
            <v>48</v>
          </cell>
          <cell r="T28">
            <v>43</v>
          </cell>
          <cell r="U28">
            <v>2</v>
          </cell>
          <cell r="V28">
            <v>0</v>
          </cell>
          <cell r="W28">
            <v>2</v>
          </cell>
          <cell r="X28">
            <v>0</v>
          </cell>
          <cell r="Y28">
            <v>49</v>
          </cell>
          <cell r="Z28">
            <v>45</v>
          </cell>
          <cell r="AA28">
            <v>2</v>
          </cell>
          <cell r="AB28">
            <v>1</v>
          </cell>
          <cell r="AC28">
            <v>0</v>
          </cell>
          <cell r="AD28">
            <v>0</v>
          </cell>
          <cell r="AE28">
            <v>58</v>
          </cell>
          <cell r="AF28">
            <v>53</v>
          </cell>
          <cell r="AG28">
            <v>2</v>
          </cell>
          <cell r="AH28">
            <v>1</v>
          </cell>
          <cell r="AI28">
            <v>0</v>
          </cell>
          <cell r="AJ28">
            <v>0</v>
          </cell>
          <cell r="AK28">
            <v>53</v>
          </cell>
          <cell r="AL28">
            <v>49</v>
          </cell>
          <cell r="AM28">
            <v>4</v>
          </cell>
          <cell r="AN28">
            <v>1</v>
          </cell>
          <cell r="AO28">
            <v>0</v>
          </cell>
          <cell r="AP28">
            <v>0</v>
          </cell>
          <cell r="AQ28">
            <v>610</v>
          </cell>
          <cell r="AR28">
            <v>3</v>
          </cell>
          <cell r="AS28">
            <v>0</v>
          </cell>
          <cell r="AT28">
            <v>1</v>
          </cell>
          <cell r="AU28">
            <v>3</v>
          </cell>
          <cell r="AV28">
            <v>0</v>
          </cell>
          <cell r="AW28">
            <v>1</v>
          </cell>
          <cell r="AX28">
            <v>3</v>
          </cell>
          <cell r="AY28">
            <v>0</v>
          </cell>
          <cell r="AZ28">
            <v>1</v>
          </cell>
          <cell r="BA28">
            <v>3</v>
          </cell>
          <cell r="BB28">
            <v>0</v>
          </cell>
          <cell r="BC28">
            <v>0</v>
          </cell>
          <cell r="BD28">
            <v>3</v>
          </cell>
          <cell r="BE28">
            <v>0</v>
          </cell>
          <cell r="BF28">
            <v>0</v>
          </cell>
          <cell r="BG28">
            <v>3</v>
          </cell>
          <cell r="BH28">
            <v>0</v>
          </cell>
          <cell r="BI28">
            <v>0</v>
          </cell>
          <cell r="BJ28">
            <v>21</v>
          </cell>
          <cell r="BK28">
            <v>3</v>
          </cell>
          <cell r="BL28">
            <v>1</v>
          </cell>
          <cell r="BM28">
            <v>3</v>
          </cell>
          <cell r="BN28">
            <v>1</v>
          </cell>
          <cell r="BO28">
            <v>3</v>
          </cell>
          <cell r="BP28">
            <v>1</v>
          </cell>
          <cell r="BQ28">
            <v>3</v>
          </cell>
          <cell r="BR28">
            <v>0</v>
          </cell>
          <cell r="BS28">
            <v>3</v>
          </cell>
          <cell r="BT28">
            <v>0</v>
          </cell>
          <cell r="BU28">
            <v>3</v>
          </cell>
          <cell r="BV28">
            <v>0</v>
          </cell>
          <cell r="BW28">
            <v>21</v>
          </cell>
          <cell r="BX28">
            <v>0</v>
          </cell>
          <cell r="BY28">
            <v>0</v>
          </cell>
          <cell r="BZ28">
            <v>52</v>
          </cell>
          <cell r="CA28">
            <v>50</v>
          </cell>
          <cell r="CB28">
            <v>51</v>
          </cell>
          <cell r="CC28">
            <v>46</v>
          </cell>
          <cell r="CD28">
            <v>50</v>
          </cell>
          <cell r="CE28">
            <v>43</v>
          </cell>
          <cell r="CF28">
            <v>51</v>
          </cell>
          <cell r="CG28">
            <v>46</v>
          </cell>
          <cell r="CH28">
            <v>60</v>
          </cell>
          <cell r="CI28">
            <v>54</v>
          </cell>
          <cell r="CJ28">
            <v>57</v>
          </cell>
          <cell r="CK28">
            <v>50</v>
          </cell>
          <cell r="CL28">
            <v>3</v>
          </cell>
          <cell r="CM28">
            <v>0</v>
          </cell>
          <cell r="CN28">
            <v>1</v>
          </cell>
          <cell r="CP28">
            <v>1</v>
          </cell>
          <cell r="CR28">
            <v>28</v>
          </cell>
          <cell r="CS28">
            <v>1</v>
          </cell>
          <cell r="CU28">
            <v>3</v>
          </cell>
          <cell r="CW28">
            <v>2</v>
          </cell>
          <cell r="CY28">
            <v>1</v>
          </cell>
          <cell r="DB28">
            <v>1</v>
          </cell>
          <cell r="DC28">
            <v>1</v>
          </cell>
          <cell r="DD28">
            <v>1</v>
          </cell>
          <cell r="DG28">
            <v>1</v>
          </cell>
        </row>
        <row r="29">
          <cell r="E29" t="str">
            <v>思斉小</v>
          </cell>
          <cell r="F29">
            <v>21005</v>
          </cell>
          <cell r="G29">
            <v>33</v>
          </cell>
          <cell r="H29">
            <v>32</v>
          </cell>
          <cell r="I29">
            <v>0</v>
          </cell>
          <cell r="J29">
            <v>0</v>
          </cell>
          <cell r="K29">
            <v>4</v>
          </cell>
          <cell r="L29">
            <v>0</v>
          </cell>
          <cell r="M29">
            <v>38</v>
          </cell>
          <cell r="N29">
            <v>42</v>
          </cell>
          <cell r="O29">
            <v>1</v>
          </cell>
          <cell r="P29">
            <v>1</v>
          </cell>
          <cell r="Q29">
            <v>4</v>
          </cell>
          <cell r="R29">
            <v>0</v>
          </cell>
          <cell r="S29">
            <v>40</v>
          </cell>
          <cell r="T29">
            <v>43</v>
          </cell>
          <cell r="U29">
            <v>4</v>
          </cell>
          <cell r="V29">
            <v>0</v>
          </cell>
          <cell r="W29">
            <v>0</v>
          </cell>
          <cell r="X29">
            <v>0</v>
          </cell>
          <cell r="Y29">
            <v>50</v>
          </cell>
          <cell r="Z29">
            <v>54</v>
          </cell>
          <cell r="AA29">
            <v>0</v>
          </cell>
          <cell r="AB29">
            <v>1</v>
          </cell>
          <cell r="AC29">
            <v>0</v>
          </cell>
          <cell r="AD29">
            <v>0</v>
          </cell>
          <cell r="AE29">
            <v>59</v>
          </cell>
          <cell r="AF29">
            <v>40</v>
          </cell>
          <cell r="AG29">
            <v>1</v>
          </cell>
          <cell r="AH29">
            <v>0</v>
          </cell>
          <cell r="AI29">
            <v>0</v>
          </cell>
          <cell r="AJ29">
            <v>0</v>
          </cell>
          <cell r="AK29">
            <v>49</v>
          </cell>
          <cell r="AL29">
            <v>35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523</v>
          </cell>
          <cell r="AR29">
            <v>2</v>
          </cell>
          <cell r="AS29">
            <v>0</v>
          </cell>
          <cell r="AT29">
            <v>1</v>
          </cell>
          <cell r="AU29">
            <v>3</v>
          </cell>
          <cell r="AV29">
            <v>0</v>
          </cell>
          <cell r="AW29">
            <v>1</v>
          </cell>
          <cell r="AX29">
            <v>3</v>
          </cell>
          <cell r="AY29">
            <v>0</v>
          </cell>
          <cell r="AZ29">
            <v>0</v>
          </cell>
          <cell r="BA29">
            <v>3</v>
          </cell>
          <cell r="BB29">
            <v>0</v>
          </cell>
          <cell r="BC29">
            <v>0</v>
          </cell>
          <cell r="BD29">
            <v>3</v>
          </cell>
          <cell r="BE29">
            <v>0</v>
          </cell>
          <cell r="BF29">
            <v>0</v>
          </cell>
          <cell r="BG29">
            <v>3</v>
          </cell>
          <cell r="BH29">
            <v>0</v>
          </cell>
          <cell r="BI29">
            <v>0</v>
          </cell>
          <cell r="BJ29">
            <v>18</v>
          </cell>
          <cell r="BK29">
            <v>2</v>
          </cell>
          <cell r="BL29">
            <v>1</v>
          </cell>
          <cell r="BM29">
            <v>2</v>
          </cell>
          <cell r="BN29">
            <v>1</v>
          </cell>
          <cell r="BO29">
            <v>3</v>
          </cell>
          <cell r="BP29">
            <v>0</v>
          </cell>
          <cell r="BQ29">
            <v>3</v>
          </cell>
          <cell r="BR29">
            <v>0</v>
          </cell>
          <cell r="BS29">
            <v>3</v>
          </cell>
          <cell r="BT29">
            <v>0</v>
          </cell>
          <cell r="BU29">
            <v>3</v>
          </cell>
          <cell r="BV29">
            <v>0</v>
          </cell>
          <cell r="BW29">
            <v>18</v>
          </cell>
          <cell r="BX29">
            <v>0</v>
          </cell>
          <cell r="BY29">
            <v>0</v>
          </cell>
          <cell r="BZ29">
            <v>33</v>
          </cell>
          <cell r="CA29">
            <v>32</v>
          </cell>
          <cell r="CB29">
            <v>39</v>
          </cell>
          <cell r="CC29">
            <v>43</v>
          </cell>
          <cell r="CD29">
            <v>44</v>
          </cell>
          <cell r="CE29">
            <v>43</v>
          </cell>
          <cell r="CF29">
            <v>50</v>
          </cell>
          <cell r="CG29">
            <v>55</v>
          </cell>
          <cell r="CH29">
            <v>60</v>
          </cell>
          <cell r="CI29">
            <v>40</v>
          </cell>
          <cell r="CJ29">
            <v>49</v>
          </cell>
          <cell r="CK29">
            <v>35</v>
          </cell>
          <cell r="CL29">
            <v>2</v>
          </cell>
          <cell r="CM29">
            <v>0</v>
          </cell>
          <cell r="CN29">
            <v>1</v>
          </cell>
          <cell r="CP29">
            <v>1</v>
          </cell>
          <cell r="CR29">
            <v>23</v>
          </cell>
          <cell r="CS29">
            <v>1</v>
          </cell>
          <cell r="CU29">
            <v>2</v>
          </cell>
          <cell r="CY29">
            <v>1</v>
          </cell>
          <cell r="DD29">
            <v>1</v>
          </cell>
          <cell r="DF29">
            <v>1</v>
          </cell>
          <cell r="DG29">
            <v>1</v>
          </cell>
        </row>
        <row r="30">
          <cell r="E30" t="str">
            <v>春日小</v>
          </cell>
          <cell r="F30">
            <v>21005</v>
          </cell>
          <cell r="G30">
            <v>63</v>
          </cell>
          <cell r="H30">
            <v>47</v>
          </cell>
          <cell r="I30">
            <v>0</v>
          </cell>
          <cell r="J30">
            <v>0</v>
          </cell>
          <cell r="K30">
            <v>2</v>
          </cell>
          <cell r="L30">
            <v>0</v>
          </cell>
          <cell r="M30">
            <v>38</v>
          </cell>
          <cell r="N30">
            <v>40</v>
          </cell>
          <cell r="O30">
            <v>0</v>
          </cell>
          <cell r="P30">
            <v>0</v>
          </cell>
          <cell r="Q30">
            <v>3</v>
          </cell>
          <cell r="R30">
            <v>0</v>
          </cell>
          <cell r="S30">
            <v>52</v>
          </cell>
          <cell r="T30">
            <v>51</v>
          </cell>
          <cell r="U30">
            <v>1</v>
          </cell>
          <cell r="V30">
            <v>0</v>
          </cell>
          <cell r="W30">
            <v>0</v>
          </cell>
          <cell r="X30">
            <v>0</v>
          </cell>
          <cell r="Y30">
            <v>50</v>
          </cell>
          <cell r="Z30">
            <v>54</v>
          </cell>
          <cell r="AA30">
            <v>1</v>
          </cell>
          <cell r="AB30">
            <v>0</v>
          </cell>
          <cell r="AC30">
            <v>0</v>
          </cell>
          <cell r="AD30">
            <v>0</v>
          </cell>
          <cell r="AE30">
            <v>47</v>
          </cell>
          <cell r="AF30">
            <v>43</v>
          </cell>
          <cell r="AG30">
            <v>1</v>
          </cell>
          <cell r="AH30">
            <v>0</v>
          </cell>
          <cell r="AI30">
            <v>0</v>
          </cell>
          <cell r="AJ30">
            <v>0</v>
          </cell>
          <cell r="AK30">
            <v>52</v>
          </cell>
          <cell r="AL30">
            <v>43</v>
          </cell>
          <cell r="AM30">
            <v>2</v>
          </cell>
          <cell r="AN30">
            <v>0</v>
          </cell>
          <cell r="AO30">
            <v>0</v>
          </cell>
          <cell r="AP30">
            <v>0</v>
          </cell>
          <cell r="AQ30">
            <v>585</v>
          </cell>
          <cell r="AR30">
            <v>4</v>
          </cell>
          <cell r="AS30">
            <v>0</v>
          </cell>
          <cell r="AT30">
            <v>1</v>
          </cell>
          <cell r="AU30">
            <v>3</v>
          </cell>
          <cell r="AV30">
            <v>0</v>
          </cell>
          <cell r="AW30">
            <v>1</v>
          </cell>
          <cell r="AX30">
            <v>3</v>
          </cell>
          <cell r="AY30">
            <v>0</v>
          </cell>
          <cell r="AZ30">
            <v>0</v>
          </cell>
          <cell r="BA30">
            <v>3</v>
          </cell>
          <cell r="BB30">
            <v>0</v>
          </cell>
          <cell r="BC30">
            <v>0</v>
          </cell>
          <cell r="BD30">
            <v>3</v>
          </cell>
          <cell r="BE30">
            <v>0</v>
          </cell>
          <cell r="BF30">
            <v>0</v>
          </cell>
          <cell r="BG30">
            <v>3</v>
          </cell>
          <cell r="BH30">
            <v>0</v>
          </cell>
          <cell r="BI30">
            <v>0</v>
          </cell>
          <cell r="BJ30">
            <v>20</v>
          </cell>
          <cell r="BK30">
            <v>4</v>
          </cell>
          <cell r="BL30">
            <v>1</v>
          </cell>
          <cell r="BM30">
            <v>2</v>
          </cell>
          <cell r="BN30">
            <v>1</v>
          </cell>
          <cell r="BO30">
            <v>3</v>
          </cell>
          <cell r="BP30">
            <v>0</v>
          </cell>
          <cell r="BQ30">
            <v>3</v>
          </cell>
          <cell r="BR30">
            <v>0</v>
          </cell>
          <cell r="BS30">
            <v>3</v>
          </cell>
          <cell r="BT30">
            <v>0</v>
          </cell>
          <cell r="BU30">
            <v>3</v>
          </cell>
          <cell r="BV30">
            <v>0</v>
          </cell>
          <cell r="BW30">
            <v>20</v>
          </cell>
          <cell r="BX30">
            <v>0</v>
          </cell>
          <cell r="BY30">
            <v>0</v>
          </cell>
          <cell r="BZ30">
            <v>63</v>
          </cell>
          <cell r="CA30">
            <v>47</v>
          </cell>
          <cell r="CB30">
            <v>38</v>
          </cell>
          <cell r="CC30">
            <v>40</v>
          </cell>
          <cell r="CD30">
            <v>53</v>
          </cell>
          <cell r="CE30">
            <v>51</v>
          </cell>
          <cell r="CF30">
            <v>51</v>
          </cell>
          <cell r="CG30">
            <v>54</v>
          </cell>
          <cell r="CH30">
            <v>48</v>
          </cell>
          <cell r="CI30">
            <v>43</v>
          </cell>
          <cell r="CJ30">
            <v>54</v>
          </cell>
          <cell r="CK30">
            <v>43</v>
          </cell>
          <cell r="CL30">
            <v>2</v>
          </cell>
          <cell r="CM30">
            <v>0</v>
          </cell>
          <cell r="CN30">
            <v>1</v>
          </cell>
          <cell r="CP30">
            <v>1</v>
          </cell>
          <cell r="CR30">
            <v>27</v>
          </cell>
          <cell r="CS30">
            <v>1</v>
          </cell>
          <cell r="CU30">
            <v>3</v>
          </cell>
          <cell r="CY30">
            <v>1</v>
          </cell>
          <cell r="DD30">
            <v>1</v>
          </cell>
          <cell r="DG30">
            <v>1</v>
          </cell>
        </row>
        <row r="31">
          <cell r="E31" t="str">
            <v>川上小</v>
          </cell>
          <cell r="F31">
            <v>21005</v>
          </cell>
          <cell r="G31">
            <v>20</v>
          </cell>
          <cell r="H31">
            <v>27</v>
          </cell>
          <cell r="I31">
            <v>1</v>
          </cell>
          <cell r="J31">
            <v>0</v>
          </cell>
          <cell r="K31">
            <v>2</v>
          </cell>
          <cell r="L31">
            <v>0</v>
          </cell>
          <cell r="M31">
            <v>24</v>
          </cell>
          <cell r="N31">
            <v>25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23</v>
          </cell>
          <cell r="T31">
            <v>25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23</v>
          </cell>
          <cell r="Z31">
            <v>26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31</v>
          </cell>
          <cell r="AF31">
            <v>38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20</v>
          </cell>
          <cell r="AL31">
            <v>34</v>
          </cell>
          <cell r="AM31">
            <v>1</v>
          </cell>
          <cell r="AN31">
            <v>0</v>
          </cell>
          <cell r="AO31">
            <v>0</v>
          </cell>
          <cell r="AP31">
            <v>0</v>
          </cell>
          <cell r="AQ31">
            <v>318</v>
          </cell>
          <cell r="AR31">
            <v>2</v>
          </cell>
          <cell r="AS31">
            <v>0</v>
          </cell>
          <cell r="AT31">
            <v>1</v>
          </cell>
          <cell r="AU31">
            <v>2</v>
          </cell>
          <cell r="AV31">
            <v>0</v>
          </cell>
          <cell r="AW31">
            <v>0</v>
          </cell>
          <cell r="AX31">
            <v>2</v>
          </cell>
          <cell r="AY31">
            <v>0</v>
          </cell>
          <cell r="AZ31">
            <v>0</v>
          </cell>
          <cell r="BA31">
            <v>2</v>
          </cell>
          <cell r="BB31">
            <v>0</v>
          </cell>
          <cell r="BC31">
            <v>0</v>
          </cell>
          <cell r="BD31">
            <v>2</v>
          </cell>
          <cell r="BE31">
            <v>0</v>
          </cell>
          <cell r="BF31">
            <v>0</v>
          </cell>
          <cell r="BG31">
            <v>2</v>
          </cell>
          <cell r="BH31">
            <v>0</v>
          </cell>
          <cell r="BI31">
            <v>0</v>
          </cell>
          <cell r="BJ31">
            <v>13</v>
          </cell>
          <cell r="BK31">
            <v>2</v>
          </cell>
          <cell r="BL31">
            <v>1</v>
          </cell>
          <cell r="BM31">
            <v>2</v>
          </cell>
          <cell r="BN31">
            <v>0</v>
          </cell>
          <cell r="BO31">
            <v>2</v>
          </cell>
          <cell r="BP31">
            <v>0</v>
          </cell>
          <cell r="BQ31">
            <v>2</v>
          </cell>
          <cell r="BR31">
            <v>0</v>
          </cell>
          <cell r="BS31">
            <v>2</v>
          </cell>
          <cell r="BT31">
            <v>0</v>
          </cell>
          <cell r="BU31">
            <v>2</v>
          </cell>
          <cell r="BV31">
            <v>0</v>
          </cell>
          <cell r="BW31">
            <v>13</v>
          </cell>
          <cell r="BX31">
            <v>0</v>
          </cell>
          <cell r="BY31">
            <v>0</v>
          </cell>
          <cell r="BZ31">
            <v>21</v>
          </cell>
          <cell r="CA31">
            <v>27</v>
          </cell>
          <cell r="CB31">
            <v>24</v>
          </cell>
          <cell r="CC31">
            <v>25</v>
          </cell>
          <cell r="CD31">
            <v>23</v>
          </cell>
          <cell r="CE31">
            <v>25</v>
          </cell>
          <cell r="CF31">
            <v>23</v>
          </cell>
          <cell r="CG31">
            <v>26</v>
          </cell>
          <cell r="CH31">
            <v>31</v>
          </cell>
          <cell r="CI31">
            <v>38</v>
          </cell>
          <cell r="CJ31">
            <v>21</v>
          </cell>
          <cell r="CK31">
            <v>34</v>
          </cell>
          <cell r="CL31">
            <v>1</v>
          </cell>
          <cell r="CM31">
            <v>0</v>
          </cell>
          <cell r="CN31">
            <v>1</v>
          </cell>
          <cell r="CP31">
            <v>1</v>
          </cell>
          <cell r="CR31">
            <v>17</v>
          </cell>
          <cell r="CS31">
            <v>1</v>
          </cell>
          <cell r="CU31">
            <v>2</v>
          </cell>
          <cell r="CZ31">
            <v>1</v>
          </cell>
          <cell r="DB31">
            <v>1</v>
          </cell>
          <cell r="DD31">
            <v>1</v>
          </cell>
          <cell r="DG31">
            <v>2</v>
          </cell>
        </row>
        <row r="32">
          <cell r="E32" t="str">
            <v>松梅小</v>
          </cell>
          <cell r="F32">
            <v>21005</v>
          </cell>
          <cell r="G32">
            <v>3</v>
          </cell>
          <cell r="H32">
            <v>2</v>
          </cell>
          <cell r="I32">
            <v>0</v>
          </cell>
          <cell r="J32">
            <v>0</v>
          </cell>
          <cell r="K32">
            <v>3</v>
          </cell>
          <cell r="L32">
            <v>0</v>
          </cell>
          <cell r="M32">
            <v>4</v>
          </cell>
          <cell r="N32">
            <v>2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5</v>
          </cell>
          <cell r="T32">
            <v>4</v>
          </cell>
          <cell r="U32">
            <v>0</v>
          </cell>
          <cell r="V32">
            <v>1</v>
          </cell>
          <cell r="W32">
            <v>0</v>
          </cell>
          <cell r="X32">
            <v>0</v>
          </cell>
          <cell r="Y32">
            <v>2</v>
          </cell>
          <cell r="Z32">
            <v>3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4</v>
          </cell>
          <cell r="AF32">
            <v>3</v>
          </cell>
          <cell r="AG32">
            <v>2</v>
          </cell>
          <cell r="AH32">
            <v>0</v>
          </cell>
          <cell r="AI32">
            <v>0</v>
          </cell>
          <cell r="AJ32">
            <v>0</v>
          </cell>
          <cell r="AK32">
            <v>3</v>
          </cell>
          <cell r="AL32">
            <v>3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41</v>
          </cell>
          <cell r="AR32">
            <v>1</v>
          </cell>
          <cell r="AS32">
            <v>0</v>
          </cell>
          <cell r="AT32">
            <v>1</v>
          </cell>
          <cell r="AU32">
            <v>1</v>
          </cell>
          <cell r="AV32">
            <v>0</v>
          </cell>
          <cell r="AW32">
            <v>0</v>
          </cell>
          <cell r="AX32">
            <v>0</v>
          </cell>
          <cell r="AY32">
            <v>1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1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5</v>
          </cell>
          <cell r="BK32">
            <v>1</v>
          </cell>
          <cell r="BL32">
            <v>1</v>
          </cell>
          <cell r="BM32">
            <v>1</v>
          </cell>
          <cell r="BN32">
            <v>0</v>
          </cell>
          <cell r="BO32">
            <v>0</v>
          </cell>
          <cell r="BP32">
            <v>0</v>
          </cell>
          <cell r="BQ32">
            <v>1</v>
          </cell>
          <cell r="BR32">
            <v>0</v>
          </cell>
          <cell r="BS32">
            <v>0</v>
          </cell>
          <cell r="BT32">
            <v>0</v>
          </cell>
          <cell r="BU32">
            <v>1</v>
          </cell>
          <cell r="BV32">
            <v>0</v>
          </cell>
          <cell r="BW32">
            <v>5</v>
          </cell>
          <cell r="BX32">
            <v>0</v>
          </cell>
          <cell r="BY32">
            <v>0</v>
          </cell>
          <cell r="BZ32">
            <v>3</v>
          </cell>
          <cell r="CA32">
            <v>2</v>
          </cell>
          <cell r="CB32">
            <v>4</v>
          </cell>
          <cell r="CC32">
            <v>2</v>
          </cell>
          <cell r="CD32">
            <v>5</v>
          </cell>
          <cell r="CE32">
            <v>5</v>
          </cell>
          <cell r="CF32">
            <v>2</v>
          </cell>
          <cell r="CG32">
            <v>3</v>
          </cell>
          <cell r="CH32">
            <v>6</v>
          </cell>
          <cell r="CI32">
            <v>3</v>
          </cell>
          <cell r="CJ32">
            <v>3</v>
          </cell>
          <cell r="CK32">
            <v>3</v>
          </cell>
          <cell r="CL32">
            <v>1</v>
          </cell>
          <cell r="CM32">
            <v>2</v>
          </cell>
          <cell r="CN32">
            <v>1</v>
          </cell>
          <cell r="CP32">
            <v>1</v>
          </cell>
          <cell r="CR32">
            <v>7</v>
          </cell>
          <cell r="CS32">
            <v>1</v>
          </cell>
          <cell r="CU32">
            <v>1</v>
          </cell>
          <cell r="CX32">
            <v>1</v>
          </cell>
          <cell r="DD32">
            <v>1</v>
          </cell>
          <cell r="DG32">
            <v>0</v>
          </cell>
        </row>
        <row r="33">
          <cell r="E33" t="str">
            <v>春日北小</v>
          </cell>
          <cell r="F33">
            <v>21005</v>
          </cell>
          <cell r="G33">
            <v>25</v>
          </cell>
          <cell r="H33">
            <v>36</v>
          </cell>
          <cell r="I33">
            <v>1</v>
          </cell>
          <cell r="J33">
            <v>0</v>
          </cell>
          <cell r="K33">
            <v>3</v>
          </cell>
          <cell r="L33">
            <v>0</v>
          </cell>
          <cell r="M33">
            <v>36</v>
          </cell>
          <cell r="N33">
            <v>35</v>
          </cell>
          <cell r="O33">
            <v>0</v>
          </cell>
          <cell r="P33">
            <v>0</v>
          </cell>
          <cell r="Q33">
            <v>4</v>
          </cell>
          <cell r="R33">
            <v>0</v>
          </cell>
          <cell r="S33">
            <v>35</v>
          </cell>
          <cell r="T33">
            <v>29</v>
          </cell>
          <cell r="U33">
            <v>1</v>
          </cell>
          <cell r="V33">
            <v>1</v>
          </cell>
          <cell r="W33">
            <v>0</v>
          </cell>
          <cell r="X33">
            <v>0</v>
          </cell>
          <cell r="Y33">
            <v>30</v>
          </cell>
          <cell r="Z33">
            <v>36</v>
          </cell>
          <cell r="AA33">
            <v>1</v>
          </cell>
          <cell r="AB33">
            <v>0</v>
          </cell>
          <cell r="AC33">
            <v>0</v>
          </cell>
          <cell r="AD33">
            <v>0</v>
          </cell>
          <cell r="AE33">
            <v>37</v>
          </cell>
          <cell r="AF33">
            <v>31</v>
          </cell>
          <cell r="AG33">
            <v>1</v>
          </cell>
          <cell r="AH33">
            <v>2</v>
          </cell>
          <cell r="AI33">
            <v>0</v>
          </cell>
          <cell r="AJ33">
            <v>0</v>
          </cell>
          <cell r="AK33">
            <v>35</v>
          </cell>
          <cell r="AL33">
            <v>41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413</v>
          </cell>
          <cell r="AR33">
            <v>2</v>
          </cell>
          <cell r="AS33">
            <v>0</v>
          </cell>
          <cell r="AT33">
            <v>1</v>
          </cell>
          <cell r="AU33">
            <v>2</v>
          </cell>
          <cell r="AV33">
            <v>0</v>
          </cell>
          <cell r="AW33">
            <v>1</v>
          </cell>
          <cell r="AX33">
            <v>2</v>
          </cell>
          <cell r="AY33">
            <v>0</v>
          </cell>
          <cell r="AZ33">
            <v>0</v>
          </cell>
          <cell r="BA33">
            <v>2</v>
          </cell>
          <cell r="BB33">
            <v>0</v>
          </cell>
          <cell r="BC33">
            <v>0</v>
          </cell>
          <cell r="BD33">
            <v>2</v>
          </cell>
          <cell r="BE33">
            <v>0</v>
          </cell>
          <cell r="BF33">
            <v>0</v>
          </cell>
          <cell r="BG33">
            <v>2</v>
          </cell>
          <cell r="BH33">
            <v>0</v>
          </cell>
          <cell r="BI33">
            <v>0</v>
          </cell>
          <cell r="BJ33">
            <v>14</v>
          </cell>
          <cell r="BK33">
            <v>2</v>
          </cell>
          <cell r="BL33">
            <v>1</v>
          </cell>
          <cell r="BM33">
            <v>2</v>
          </cell>
          <cell r="BN33">
            <v>1</v>
          </cell>
          <cell r="BO33">
            <v>2</v>
          </cell>
          <cell r="BP33">
            <v>0</v>
          </cell>
          <cell r="BQ33">
            <v>2</v>
          </cell>
          <cell r="BR33">
            <v>0</v>
          </cell>
          <cell r="BS33">
            <v>2</v>
          </cell>
          <cell r="BT33">
            <v>0</v>
          </cell>
          <cell r="BU33">
            <v>2</v>
          </cell>
          <cell r="BV33">
            <v>0</v>
          </cell>
          <cell r="BW33">
            <v>14</v>
          </cell>
          <cell r="BX33">
            <v>0</v>
          </cell>
          <cell r="BY33">
            <v>0</v>
          </cell>
          <cell r="BZ33">
            <v>26</v>
          </cell>
          <cell r="CA33">
            <v>36</v>
          </cell>
          <cell r="CB33">
            <v>36</v>
          </cell>
          <cell r="CC33">
            <v>35</v>
          </cell>
          <cell r="CD33">
            <v>36</v>
          </cell>
          <cell r="CE33">
            <v>30</v>
          </cell>
          <cell r="CF33">
            <v>31</v>
          </cell>
          <cell r="CG33">
            <v>36</v>
          </cell>
          <cell r="CH33">
            <v>38</v>
          </cell>
          <cell r="CI33">
            <v>33</v>
          </cell>
          <cell r="CJ33">
            <v>35</v>
          </cell>
          <cell r="CK33">
            <v>41</v>
          </cell>
          <cell r="CL33">
            <v>2</v>
          </cell>
          <cell r="CM33">
            <v>0</v>
          </cell>
          <cell r="CN33">
            <v>1</v>
          </cell>
          <cell r="CP33">
            <v>1</v>
          </cell>
          <cell r="CR33">
            <v>22</v>
          </cell>
          <cell r="CS33">
            <v>1</v>
          </cell>
          <cell r="CU33">
            <v>2</v>
          </cell>
          <cell r="CY33">
            <v>1</v>
          </cell>
          <cell r="DC33">
            <v>3</v>
          </cell>
          <cell r="DD33">
            <v>2</v>
          </cell>
          <cell r="DG33">
            <v>0</v>
          </cell>
        </row>
        <row r="34">
          <cell r="E34" t="str">
            <v>富士南小</v>
          </cell>
          <cell r="F34">
            <v>21005</v>
          </cell>
          <cell r="G34">
            <v>2</v>
          </cell>
          <cell r="H34">
            <v>3</v>
          </cell>
          <cell r="I34">
            <v>0</v>
          </cell>
          <cell r="J34">
            <v>0</v>
          </cell>
          <cell r="K34">
            <v>2</v>
          </cell>
          <cell r="L34">
            <v>0</v>
          </cell>
          <cell r="M34">
            <v>4</v>
          </cell>
          <cell r="N34">
            <v>0</v>
          </cell>
          <cell r="O34">
            <v>0</v>
          </cell>
          <cell r="P34">
            <v>1</v>
          </cell>
          <cell r="Q34">
            <v>0</v>
          </cell>
          <cell r="R34">
            <v>0</v>
          </cell>
          <cell r="S34">
            <v>2</v>
          </cell>
          <cell r="T34">
            <v>3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7</v>
          </cell>
          <cell r="Z34">
            <v>2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2</v>
          </cell>
          <cell r="AF34">
            <v>8</v>
          </cell>
          <cell r="AG34">
            <v>1</v>
          </cell>
          <cell r="AH34">
            <v>0</v>
          </cell>
          <cell r="AI34">
            <v>0</v>
          </cell>
          <cell r="AJ34">
            <v>0</v>
          </cell>
          <cell r="AK34">
            <v>5</v>
          </cell>
          <cell r="AL34">
            <v>11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51</v>
          </cell>
          <cell r="AR34">
            <v>1</v>
          </cell>
          <cell r="AS34">
            <v>0</v>
          </cell>
          <cell r="AT34">
            <v>1</v>
          </cell>
          <cell r="AU34">
            <v>1</v>
          </cell>
          <cell r="AV34">
            <v>0</v>
          </cell>
          <cell r="AW34">
            <v>0</v>
          </cell>
          <cell r="AX34">
            <v>0</v>
          </cell>
          <cell r="AY34">
            <v>1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1</v>
          </cell>
          <cell r="BE34">
            <v>0</v>
          </cell>
          <cell r="BF34">
            <v>0</v>
          </cell>
          <cell r="BG34">
            <v>1</v>
          </cell>
          <cell r="BH34">
            <v>0</v>
          </cell>
          <cell r="BI34">
            <v>0</v>
          </cell>
          <cell r="BJ34">
            <v>6</v>
          </cell>
          <cell r="BK34">
            <v>1</v>
          </cell>
          <cell r="BL34">
            <v>1</v>
          </cell>
          <cell r="BM34">
            <v>1</v>
          </cell>
          <cell r="BN34">
            <v>0</v>
          </cell>
          <cell r="BO34">
            <v>0</v>
          </cell>
          <cell r="BP34">
            <v>0</v>
          </cell>
          <cell r="BQ34">
            <v>1</v>
          </cell>
          <cell r="BR34">
            <v>0</v>
          </cell>
          <cell r="BS34">
            <v>1</v>
          </cell>
          <cell r="BT34">
            <v>0</v>
          </cell>
          <cell r="BU34">
            <v>1</v>
          </cell>
          <cell r="BV34">
            <v>0</v>
          </cell>
          <cell r="BW34">
            <v>6</v>
          </cell>
          <cell r="BX34">
            <v>0</v>
          </cell>
          <cell r="BY34">
            <v>0</v>
          </cell>
          <cell r="BZ34">
            <v>2</v>
          </cell>
          <cell r="CA34">
            <v>3</v>
          </cell>
          <cell r="CB34">
            <v>4</v>
          </cell>
          <cell r="CC34">
            <v>1</v>
          </cell>
          <cell r="CD34">
            <v>2</v>
          </cell>
          <cell r="CE34">
            <v>3</v>
          </cell>
          <cell r="CF34">
            <v>7</v>
          </cell>
          <cell r="CG34">
            <v>2</v>
          </cell>
          <cell r="CH34">
            <v>3</v>
          </cell>
          <cell r="CI34">
            <v>8</v>
          </cell>
          <cell r="CJ34">
            <v>5</v>
          </cell>
          <cell r="CK34">
            <v>11</v>
          </cell>
          <cell r="CL34">
            <v>1</v>
          </cell>
          <cell r="CM34">
            <v>1</v>
          </cell>
          <cell r="CN34">
            <v>1</v>
          </cell>
          <cell r="CP34">
            <v>1</v>
          </cell>
          <cell r="CR34">
            <v>7</v>
          </cell>
          <cell r="CS34">
            <v>1</v>
          </cell>
          <cell r="DD34">
            <v>1</v>
          </cell>
          <cell r="DF34">
            <v>1</v>
          </cell>
          <cell r="DG34">
            <v>0</v>
          </cell>
        </row>
        <row r="35">
          <cell r="E35" t="str">
            <v>富士小</v>
          </cell>
          <cell r="F35">
            <v>21005</v>
          </cell>
          <cell r="G35">
            <v>3</v>
          </cell>
          <cell r="H35">
            <v>2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5</v>
          </cell>
          <cell r="N35">
            <v>6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4</v>
          </cell>
          <cell r="T35">
            <v>9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4</v>
          </cell>
          <cell r="Z35">
            <v>4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7</v>
          </cell>
          <cell r="AF35">
            <v>8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4</v>
          </cell>
          <cell r="AL35">
            <v>5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61</v>
          </cell>
          <cell r="AR35">
            <v>1</v>
          </cell>
          <cell r="AS35">
            <v>0</v>
          </cell>
          <cell r="AT35">
            <v>0</v>
          </cell>
          <cell r="AU35">
            <v>1</v>
          </cell>
          <cell r="AV35">
            <v>0</v>
          </cell>
          <cell r="AW35">
            <v>0</v>
          </cell>
          <cell r="AX35">
            <v>1</v>
          </cell>
          <cell r="AY35">
            <v>0</v>
          </cell>
          <cell r="AZ35">
            <v>0</v>
          </cell>
          <cell r="BA35">
            <v>1</v>
          </cell>
          <cell r="BB35">
            <v>0</v>
          </cell>
          <cell r="BC35">
            <v>0</v>
          </cell>
          <cell r="BD35">
            <v>1</v>
          </cell>
          <cell r="BE35">
            <v>0</v>
          </cell>
          <cell r="BF35">
            <v>0</v>
          </cell>
          <cell r="BG35">
            <v>1</v>
          </cell>
          <cell r="BH35">
            <v>0</v>
          </cell>
          <cell r="BI35">
            <v>0</v>
          </cell>
          <cell r="BJ35">
            <v>6</v>
          </cell>
          <cell r="BK35">
            <v>1</v>
          </cell>
          <cell r="BL35">
            <v>0</v>
          </cell>
          <cell r="BM35">
            <v>1</v>
          </cell>
          <cell r="BN35">
            <v>0</v>
          </cell>
          <cell r="BO35">
            <v>1</v>
          </cell>
          <cell r="BP35">
            <v>0</v>
          </cell>
          <cell r="BQ35">
            <v>1</v>
          </cell>
          <cell r="BR35">
            <v>0</v>
          </cell>
          <cell r="BS35">
            <v>1</v>
          </cell>
          <cell r="BT35">
            <v>0</v>
          </cell>
          <cell r="BU35">
            <v>1</v>
          </cell>
          <cell r="BV35">
            <v>0</v>
          </cell>
          <cell r="BW35">
            <v>6</v>
          </cell>
          <cell r="BX35">
            <v>0</v>
          </cell>
          <cell r="BY35">
            <v>0</v>
          </cell>
          <cell r="BZ35">
            <v>3</v>
          </cell>
          <cell r="CA35">
            <v>2</v>
          </cell>
          <cell r="CB35">
            <v>5</v>
          </cell>
          <cell r="CC35">
            <v>6</v>
          </cell>
          <cell r="CD35">
            <v>4</v>
          </cell>
          <cell r="CE35">
            <v>9</v>
          </cell>
          <cell r="CF35">
            <v>4</v>
          </cell>
          <cell r="CG35">
            <v>4</v>
          </cell>
          <cell r="CH35">
            <v>7</v>
          </cell>
          <cell r="CI35">
            <v>8</v>
          </cell>
          <cell r="CJ35">
            <v>4</v>
          </cell>
          <cell r="CK35">
            <v>5</v>
          </cell>
          <cell r="CL35">
            <v>0</v>
          </cell>
          <cell r="CM35">
            <v>0</v>
          </cell>
          <cell r="CN35">
            <v>1</v>
          </cell>
          <cell r="CP35">
            <v>1</v>
          </cell>
          <cell r="CR35">
            <v>7</v>
          </cell>
          <cell r="DD35">
            <v>1</v>
          </cell>
          <cell r="DG35">
            <v>0</v>
          </cell>
        </row>
        <row r="36">
          <cell r="E36" t="str">
            <v>北山小</v>
          </cell>
          <cell r="F36">
            <v>21005</v>
          </cell>
          <cell r="G36">
            <v>3</v>
          </cell>
          <cell r="H36">
            <v>4</v>
          </cell>
          <cell r="I36">
            <v>0</v>
          </cell>
          <cell r="J36">
            <v>1</v>
          </cell>
          <cell r="K36">
            <v>0</v>
          </cell>
          <cell r="L36">
            <v>0</v>
          </cell>
          <cell r="M36">
            <v>3</v>
          </cell>
          <cell r="N36">
            <v>4</v>
          </cell>
          <cell r="O36">
            <v>0</v>
          </cell>
          <cell r="P36">
            <v>0</v>
          </cell>
          <cell r="Q36">
            <v>1</v>
          </cell>
          <cell r="R36">
            <v>0</v>
          </cell>
          <cell r="S36">
            <v>5</v>
          </cell>
          <cell r="T36">
            <v>1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4</v>
          </cell>
          <cell r="Z36">
            <v>3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6</v>
          </cell>
          <cell r="AF36">
            <v>1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4</v>
          </cell>
          <cell r="AL36">
            <v>2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41</v>
          </cell>
          <cell r="AR36">
            <v>1</v>
          </cell>
          <cell r="AS36">
            <v>0</v>
          </cell>
          <cell r="AT36">
            <v>0</v>
          </cell>
          <cell r="AU36">
            <v>1</v>
          </cell>
          <cell r="AV36">
            <v>0</v>
          </cell>
          <cell r="AW36">
            <v>1</v>
          </cell>
          <cell r="AX36">
            <v>0</v>
          </cell>
          <cell r="AY36">
            <v>1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1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5</v>
          </cell>
          <cell r="BK36">
            <v>1</v>
          </cell>
          <cell r="BL36">
            <v>0</v>
          </cell>
          <cell r="BM36">
            <v>1</v>
          </cell>
          <cell r="BN36">
            <v>1</v>
          </cell>
          <cell r="BO36">
            <v>0</v>
          </cell>
          <cell r="BP36">
            <v>0</v>
          </cell>
          <cell r="BQ36">
            <v>1</v>
          </cell>
          <cell r="BR36">
            <v>0</v>
          </cell>
          <cell r="BS36">
            <v>0</v>
          </cell>
          <cell r="BT36">
            <v>0</v>
          </cell>
          <cell r="BU36">
            <v>1</v>
          </cell>
          <cell r="BV36">
            <v>0</v>
          </cell>
          <cell r="BW36">
            <v>5</v>
          </cell>
          <cell r="BX36">
            <v>3</v>
          </cell>
          <cell r="BY36">
            <v>3</v>
          </cell>
          <cell r="BZ36">
            <v>3</v>
          </cell>
          <cell r="CA36">
            <v>5</v>
          </cell>
          <cell r="CB36">
            <v>3</v>
          </cell>
          <cell r="CC36">
            <v>4</v>
          </cell>
          <cell r="CD36">
            <v>5</v>
          </cell>
          <cell r="CE36">
            <v>1</v>
          </cell>
          <cell r="CF36">
            <v>4</v>
          </cell>
          <cell r="CG36">
            <v>3</v>
          </cell>
          <cell r="CH36">
            <v>6</v>
          </cell>
          <cell r="CI36">
            <v>1</v>
          </cell>
          <cell r="CJ36">
            <v>4</v>
          </cell>
          <cell r="CK36">
            <v>2</v>
          </cell>
          <cell r="CL36">
            <v>1</v>
          </cell>
          <cell r="CM36">
            <v>2</v>
          </cell>
          <cell r="CP36">
            <v>1</v>
          </cell>
          <cell r="CR36">
            <v>6</v>
          </cell>
          <cell r="DG36">
            <v>0</v>
          </cell>
        </row>
        <row r="37">
          <cell r="E37" t="str">
            <v>北山東部小</v>
          </cell>
          <cell r="F37">
            <v>21005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3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1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2</v>
          </cell>
          <cell r="Z37">
            <v>1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3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1</v>
          </cell>
          <cell r="AL37">
            <v>1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12</v>
          </cell>
          <cell r="AR37">
            <v>0</v>
          </cell>
          <cell r="AS37">
            <v>0</v>
          </cell>
          <cell r="AT37">
            <v>0</v>
          </cell>
          <cell r="AU37">
            <v>1</v>
          </cell>
          <cell r="AV37">
            <v>0</v>
          </cell>
          <cell r="AW37">
            <v>0</v>
          </cell>
          <cell r="AX37">
            <v>0</v>
          </cell>
          <cell r="AY37">
            <v>1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1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3</v>
          </cell>
          <cell r="BK37">
            <v>0</v>
          </cell>
          <cell r="BL37">
            <v>0</v>
          </cell>
          <cell r="BM37">
            <v>1</v>
          </cell>
          <cell r="BN37">
            <v>0</v>
          </cell>
          <cell r="BO37">
            <v>0</v>
          </cell>
          <cell r="BP37">
            <v>0</v>
          </cell>
          <cell r="BQ37">
            <v>1</v>
          </cell>
          <cell r="BR37">
            <v>0</v>
          </cell>
          <cell r="BS37">
            <v>0</v>
          </cell>
          <cell r="BT37">
            <v>0</v>
          </cell>
          <cell r="BU37">
            <v>1</v>
          </cell>
          <cell r="BV37">
            <v>0</v>
          </cell>
          <cell r="BW37">
            <v>3</v>
          </cell>
          <cell r="BX37">
            <v>3</v>
          </cell>
          <cell r="BY37">
            <v>3</v>
          </cell>
          <cell r="BZ37">
            <v>0</v>
          </cell>
          <cell r="CA37">
            <v>0</v>
          </cell>
          <cell r="CB37">
            <v>0</v>
          </cell>
          <cell r="CC37">
            <v>3</v>
          </cell>
          <cell r="CD37">
            <v>0</v>
          </cell>
          <cell r="CE37">
            <v>1</v>
          </cell>
          <cell r="CF37">
            <v>2</v>
          </cell>
          <cell r="CG37">
            <v>1</v>
          </cell>
          <cell r="CH37">
            <v>3</v>
          </cell>
          <cell r="CI37">
            <v>0</v>
          </cell>
          <cell r="CJ37">
            <v>1</v>
          </cell>
          <cell r="CK37">
            <v>1</v>
          </cell>
          <cell r="CL37">
            <v>0</v>
          </cell>
          <cell r="CM37">
            <v>2</v>
          </cell>
          <cell r="CN37">
            <v>1</v>
          </cell>
          <cell r="CP37">
            <v>1</v>
          </cell>
          <cell r="CR37">
            <v>4</v>
          </cell>
          <cell r="CS37">
            <v>1</v>
          </cell>
          <cell r="DD37">
            <v>1</v>
          </cell>
          <cell r="DF37">
            <v>1</v>
          </cell>
          <cell r="DG37">
            <v>0</v>
          </cell>
        </row>
        <row r="38">
          <cell r="E38" t="str">
            <v>三瀬小</v>
          </cell>
          <cell r="F38">
            <v>21005</v>
          </cell>
          <cell r="G38">
            <v>8</v>
          </cell>
          <cell r="H38">
            <v>5</v>
          </cell>
          <cell r="I38">
            <v>0</v>
          </cell>
          <cell r="J38">
            <v>0</v>
          </cell>
          <cell r="K38">
            <v>1</v>
          </cell>
          <cell r="L38">
            <v>0</v>
          </cell>
          <cell r="M38">
            <v>11</v>
          </cell>
          <cell r="N38">
            <v>4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7</v>
          </cell>
          <cell r="T38">
            <v>10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5</v>
          </cell>
          <cell r="Z38">
            <v>6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9</v>
          </cell>
          <cell r="AF38">
            <v>10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4</v>
          </cell>
          <cell r="AL38">
            <v>4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84</v>
          </cell>
          <cell r="AR38">
            <v>1</v>
          </cell>
          <cell r="AS38">
            <v>0</v>
          </cell>
          <cell r="AT38">
            <v>1</v>
          </cell>
          <cell r="AU38">
            <v>1</v>
          </cell>
          <cell r="AV38">
            <v>0</v>
          </cell>
          <cell r="AW38">
            <v>0</v>
          </cell>
          <cell r="AX38">
            <v>1</v>
          </cell>
          <cell r="AY38">
            <v>0</v>
          </cell>
          <cell r="AZ38">
            <v>0</v>
          </cell>
          <cell r="BA38">
            <v>1</v>
          </cell>
          <cell r="BB38">
            <v>0</v>
          </cell>
          <cell r="BC38">
            <v>0</v>
          </cell>
          <cell r="BD38">
            <v>1</v>
          </cell>
          <cell r="BE38">
            <v>0</v>
          </cell>
          <cell r="BF38">
            <v>0</v>
          </cell>
          <cell r="BG38">
            <v>1</v>
          </cell>
          <cell r="BH38">
            <v>0</v>
          </cell>
          <cell r="BI38">
            <v>0</v>
          </cell>
          <cell r="BJ38">
            <v>7</v>
          </cell>
          <cell r="BK38">
            <v>1</v>
          </cell>
          <cell r="BL38">
            <v>1</v>
          </cell>
          <cell r="BM38">
            <v>1</v>
          </cell>
          <cell r="BN38">
            <v>0</v>
          </cell>
          <cell r="BO38">
            <v>1</v>
          </cell>
          <cell r="BP38">
            <v>0</v>
          </cell>
          <cell r="BQ38">
            <v>1</v>
          </cell>
          <cell r="BR38">
            <v>0</v>
          </cell>
          <cell r="BS38">
            <v>1</v>
          </cell>
          <cell r="BT38">
            <v>0</v>
          </cell>
          <cell r="BU38">
            <v>1</v>
          </cell>
          <cell r="BV38">
            <v>0</v>
          </cell>
          <cell r="BW38">
            <v>7</v>
          </cell>
          <cell r="BX38">
            <v>2</v>
          </cell>
          <cell r="BY38">
            <v>2</v>
          </cell>
          <cell r="BZ38">
            <v>8</v>
          </cell>
          <cell r="CA38">
            <v>5</v>
          </cell>
          <cell r="CB38">
            <v>12</v>
          </cell>
          <cell r="CC38">
            <v>4</v>
          </cell>
          <cell r="CD38">
            <v>7</v>
          </cell>
          <cell r="CE38">
            <v>10</v>
          </cell>
          <cell r="CF38">
            <v>5</v>
          </cell>
          <cell r="CG38">
            <v>6</v>
          </cell>
          <cell r="CH38">
            <v>9</v>
          </cell>
          <cell r="CI38">
            <v>10</v>
          </cell>
          <cell r="CJ38">
            <v>4</v>
          </cell>
          <cell r="CK38">
            <v>4</v>
          </cell>
          <cell r="CL38">
            <v>1</v>
          </cell>
          <cell r="CM38">
            <v>0</v>
          </cell>
          <cell r="CN38">
            <v>1</v>
          </cell>
          <cell r="CP38">
            <v>1</v>
          </cell>
          <cell r="CR38">
            <v>8</v>
          </cell>
          <cell r="CS38">
            <v>1</v>
          </cell>
          <cell r="CT38">
            <v>1</v>
          </cell>
          <cell r="CY38">
            <v>1</v>
          </cell>
          <cell r="DD38">
            <v>1</v>
          </cell>
          <cell r="DG38">
            <v>2</v>
          </cell>
        </row>
        <row r="39">
          <cell r="E39" t="str">
            <v>北部小</v>
          </cell>
          <cell r="F39">
            <v>23005</v>
          </cell>
          <cell r="G39">
            <v>23</v>
          </cell>
          <cell r="H39">
            <v>24</v>
          </cell>
          <cell r="I39">
            <v>0</v>
          </cell>
          <cell r="J39">
            <v>0</v>
          </cell>
          <cell r="K39">
            <v>4</v>
          </cell>
          <cell r="L39">
            <v>0</v>
          </cell>
          <cell r="M39">
            <v>33</v>
          </cell>
          <cell r="N39">
            <v>24</v>
          </cell>
          <cell r="O39">
            <v>0</v>
          </cell>
          <cell r="P39">
            <v>0</v>
          </cell>
          <cell r="Q39">
            <v>3</v>
          </cell>
          <cell r="R39">
            <v>0</v>
          </cell>
          <cell r="S39">
            <v>29</v>
          </cell>
          <cell r="T39">
            <v>27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29</v>
          </cell>
          <cell r="Z39">
            <v>29</v>
          </cell>
          <cell r="AA39">
            <v>2</v>
          </cell>
          <cell r="AB39">
            <v>0</v>
          </cell>
          <cell r="AC39">
            <v>0</v>
          </cell>
          <cell r="AD39">
            <v>0</v>
          </cell>
          <cell r="AE39">
            <v>24</v>
          </cell>
          <cell r="AF39">
            <v>33</v>
          </cell>
          <cell r="AG39">
            <v>1</v>
          </cell>
          <cell r="AH39">
            <v>2</v>
          </cell>
          <cell r="AI39">
            <v>0</v>
          </cell>
          <cell r="AJ39">
            <v>0</v>
          </cell>
          <cell r="AK39">
            <v>34</v>
          </cell>
          <cell r="AL39">
            <v>26</v>
          </cell>
          <cell r="AM39">
            <v>1</v>
          </cell>
          <cell r="AN39">
            <v>1</v>
          </cell>
          <cell r="AO39">
            <v>0</v>
          </cell>
          <cell r="AP39">
            <v>0</v>
          </cell>
          <cell r="AQ39">
            <v>342</v>
          </cell>
          <cell r="AR39">
            <v>2</v>
          </cell>
          <cell r="AS39">
            <v>0</v>
          </cell>
          <cell r="AT39">
            <v>1</v>
          </cell>
          <cell r="AU39">
            <v>2</v>
          </cell>
          <cell r="AV39">
            <v>0</v>
          </cell>
          <cell r="AW39">
            <v>1</v>
          </cell>
          <cell r="AX39">
            <v>2</v>
          </cell>
          <cell r="AY39">
            <v>0</v>
          </cell>
          <cell r="AZ39">
            <v>0</v>
          </cell>
          <cell r="BA39">
            <v>2</v>
          </cell>
          <cell r="BB39">
            <v>0</v>
          </cell>
          <cell r="BC39">
            <v>0</v>
          </cell>
          <cell r="BD39">
            <v>2</v>
          </cell>
          <cell r="BE39">
            <v>0</v>
          </cell>
          <cell r="BF39">
            <v>0</v>
          </cell>
          <cell r="BG39">
            <v>2</v>
          </cell>
          <cell r="BH39">
            <v>0</v>
          </cell>
          <cell r="BI39">
            <v>0</v>
          </cell>
          <cell r="BJ39">
            <v>14</v>
          </cell>
          <cell r="BK39">
            <v>2</v>
          </cell>
          <cell r="BL39">
            <v>1</v>
          </cell>
          <cell r="BM39">
            <v>2</v>
          </cell>
          <cell r="BN39">
            <v>1</v>
          </cell>
          <cell r="BO39">
            <v>2</v>
          </cell>
          <cell r="BP39">
            <v>0</v>
          </cell>
          <cell r="BQ39">
            <v>2</v>
          </cell>
          <cell r="BR39">
            <v>0</v>
          </cell>
          <cell r="BS39">
            <v>2</v>
          </cell>
          <cell r="BT39">
            <v>0</v>
          </cell>
          <cell r="BU39">
            <v>2</v>
          </cell>
          <cell r="BV39">
            <v>0</v>
          </cell>
          <cell r="BW39">
            <v>14</v>
          </cell>
          <cell r="BX39">
            <v>0</v>
          </cell>
          <cell r="BY39">
            <v>0</v>
          </cell>
          <cell r="BZ39">
            <v>23</v>
          </cell>
          <cell r="CA39">
            <v>24</v>
          </cell>
          <cell r="CB39">
            <v>33</v>
          </cell>
          <cell r="CC39">
            <v>24</v>
          </cell>
          <cell r="CD39">
            <v>29</v>
          </cell>
          <cell r="CE39">
            <v>27</v>
          </cell>
          <cell r="CF39">
            <v>31</v>
          </cell>
          <cell r="CG39">
            <v>29</v>
          </cell>
          <cell r="CH39">
            <v>25</v>
          </cell>
          <cell r="CI39">
            <v>35</v>
          </cell>
          <cell r="CJ39">
            <v>35</v>
          </cell>
          <cell r="CK39">
            <v>27</v>
          </cell>
          <cell r="CL39">
            <v>2</v>
          </cell>
          <cell r="CM39">
            <v>0</v>
          </cell>
          <cell r="CN39">
            <v>1</v>
          </cell>
          <cell r="CP39">
            <v>1</v>
          </cell>
          <cell r="CR39">
            <v>17</v>
          </cell>
          <cell r="CS39">
            <v>1</v>
          </cell>
          <cell r="CU39">
            <v>2</v>
          </cell>
          <cell r="DD39">
            <v>1</v>
          </cell>
          <cell r="DG39">
            <v>0</v>
          </cell>
        </row>
        <row r="40">
          <cell r="E40" t="str">
            <v>緑が丘小</v>
          </cell>
          <cell r="F40">
            <v>23005</v>
          </cell>
          <cell r="G40">
            <v>13</v>
          </cell>
          <cell r="H40">
            <v>24</v>
          </cell>
          <cell r="I40">
            <v>1</v>
          </cell>
          <cell r="J40">
            <v>0</v>
          </cell>
          <cell r="K40">
            <v>2</v>
          </cell>
          <cell r="L40">
            <v>0</v>
          </cell>
          <cell r="M40">
            <v>21</v>
          </cell>
          <cell r="N40">
            <v>19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26</v>
          </cell>
          <cell r="T40">
            <v>21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14</v>
          </cell>
          <cell r="Z40">
            <v>18</v>
          </cell>
          <cell r="AA40">
            <v>1</v>
          </cell>
          <cell r="AB40">
            <v>0</v>
          </cell>
          <cell r="AC40">
            <v>0</v>
          </cell>
          <cell r="AD40">
            <v>0</v>
          </cell>
          <cell r="AE40">
            <v>22</v>
          </cell>
          <cell r="AF40">
            <v>24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21</v>
          </cell>
          <cell r="AL40">
            <v>27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252</v>
          </cell>
          <cell r="AR40">
            <v>2</v>
          </cell>
          <cell r="AS40">
            <v>0</v>
          </cell>
          <cell r="AT40">
            <v>1</v>
          </cell>
          <cell r="AU40">
            <v>2</v>
          </cell>
          <cell r="AV40">
            <v>0</v>
          </cell>
          <cell r="AW40">
            <v>0</v>
          </cell>
          <cell r="AX40">
            <v>2</v>
          </cell>
          <cell r="AY40">
            <v>0</v>
          </cell>
          <cell r="AZ40">
            <v>0</v>
          </cell>
          <cell r="BA40">
            <v>1</v>
          </cell>
          <cell r="BB40">
            <v>0</v>
          </cell>
          <cell r="BC40">
            <v>0</v>
          </cell>
          <cell r="BD40">
            <v>2</v>
          </cell>
          <cell r="BE40">
            <v>0</v>
          </cell>
          <cell r="BF40">
            <v>0</v>
          </cell>
          <cell r="BG40">
            <v>2</v>
          </cell>
          <cell r="BH40">
            <v>0</v>
          </cell>
          <cell r="BI40">
            <v>0</v>
          </cell>
          <cell r="BJ40">
            <v>11</v>
          </cell>
          <cell r="BK40">
            <v>2</v>
          </cell>
          <cell r="BL40">
            <v>1</v>
          </cell>
          <cell r="BM40">
            <v>1</v>
          </cell>
          <cell r="BN40">
            <v>0</v>
          </cell>
          <cell r="BO40">
            <v>2</v>
          </cell>
          <cell r="BP40">
            <v>0</v>
          </cell>
          <cell r="BQ40">
            <v>1</v>
          </cell>
          <cell r="BR40">
            <v>0</v>
          </cell>
          <cell r="BS40">
            <v>2</v>
          </cell>
          <cell r="BT40">
            <v>0</v>
          </cell>
          <cell r="BU40">
            <v>2</v>
          </cell>
          <cell r="BV40">
            <v>0</v>
          </cell>
          <cell r="BW40">
            <v>11</v>
          </cell>
          <cell r="BX40">
            <v>0</v>
          </cell>
          <cell r="BY40">
            <v>0</v>
          </cell>
          <cell r="BZ40">
            <v>14</v>
          </cell>
          <cell r="CA40">
            <v>24</v>
          </cell>
          <cell r="CB40">
            <v>21</v>
          </cell>
          <cell r="CC40">
            <v>19</v>
          </cell>
          <cell r="CD40">
            <v>26</v>
          </cell>
          <cell r="CE40">
            <v>21</v>
          </cell>
          <cell r="CF40">
            <v>15</v>
          </cell>
          <cell r="CG40">
            <v>18</v>
          </cell>
          <cell r="CH40">
            <v>22</v>
          </cell>
          <cell r="CI40">
            <v>24</v>
          </cell>
          <cell r="CJ40">
            <v>21</v>
          </cell>
          <cell r="CK40">
            <v>27</v>
          </cell>
          <cell r="CL40">
            <v>1</v>
          </cell>
          <cell r="CM40">
            <v>0</v>
          </cell>
          <cell r="CN40">
            <v>1</v>
          </cell>
          <cell r="CP40">
            <v>1</v>
          </cell>
          <cell r="CR40">
            <v>15</v>
          </cell>
          <cell r="CS40">
            <v>1</v>
          </cell>
          <cell r="CU40">
            <v>3</v>
          </cell>
          <cell r="CZ40">
            <v>2</v>
          </cell>
          <cell r="DB40">
            <v>1</v>
          </cell>
          <cell r="DD40">
            <v>1</v>
          </cell>
          <cell r="DF40">
            <v>1</v>
          </cell>
          <cell r="DG40">
            <v>0</v>
          </cell>
        </row>
        <row r="41">
          <cell r="E41" t="str">
            <v>東部小</v>
          </cell>
          <cell r="F41">
            <v>23005</v>
          </cell>
          <cell r="G41">
            <v>16</v>
          </cell>
          <cell r="H41">
            <v>17</v>
          </cell>
          <cell r="I41">
            <v>0</v>
          </cell>
          <cell r="J41">
            <v>0</v>
          </cell>
          <cell r="K41">
            <v>2</v>
          </cell>
          <cell r="L41">
            <v>0</v>
          </cell>
          <cell r="M41">
            <v>20</v>
          </cell>
          <cell r="N41">
            <v>13</v>
          </cell>
          <cell r="O41">
            <v>0</v>
          </cell>
          <cell r="P41">
            <v>0</v>
          </cell>
          <cell r="Q41">
            <v>2</v>
          </cell>
          <cell r="R41">
            <v>0</v>
          </cell>
          <cell r="S41">
            <v>11</v>
          </cell>
          <cell r="T41">
            <v>11</v>
          </cell>
          <cell r="U41">
            <v>1</v>
          </cell>
          <cell r="V41">
            <v>1</v>
          </cell>
          <cell r="W41">
            <v>0</v>
          </cell>
          <cell r="X41">
            <v>0</v>
          </cell>
          <cell r="Y41">
            <v>21</v>
          </cell>
          <cell r="Z41">
            <v>15</v>
          </cell>
          <cell r="AA41">
            <v>1</v>
          </cell>
          <cell r="AB41">
            <v>0</v>
          </cell>
          <cell r="AC41">
            <v>0</v>
          </cell>
          <cell r="AD41">
            <v>0</v>
          </cell>
          <cell r="AE41">
            <v>24</v>
          </cell>
          <cell r="AF41">
            <v>25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20</v>
          </cell>
          <cell r="AL41">
            <v>12</v>
          </cell>
          <cell r="AM41">
            <v>1</v>
          </cell>
          <cell r="AN41">
            <v>0</v>
          </cell>
          <cell r="AO41">
            <v>0</v>
          </cell>
          <cell r="AP41">
            <v>0</v>
          </cell>
          <cell r="AQ41">
            <v>209</v>
          </cell>
          <cell r="AR41">
            <v>1</v>
          </cell>
          <cell r="AS41">
            <v>0</v>
          </cell>
          <cell r="AT41">
            <v>1</v>
          </cell>
          <cell r="AU41">
            <v>1</v>
          </cell>
          <cell r="AV41">
            <v>0</v>
          </cell>
          <cell r="AW41">
            <v>1</v>
          </cell>
          <cell r="AX41">
            <v>1</v>
          </cell>
          <cell r="AY41">
            <v>0</v>
          </cell>
          <cell r="AZ41">
            <v>0</v>
          </cell>
          <cell r="BA41">
            <v>1</v>
          </cell>
          <cell r="BB41">
            <v>0</v>
          </cell>
          <cell r="BC41">
            <v>0</v>
          </cell>
          <cell r="BD41">
            <v>2</v>
          </cell>
          <cell r="BE41">
            <v>0</v>
          </cell>
          <cell r="BF41">
            <v>0</v>
          </cell>
          <cell r="BG41">
            <v>1</v>
          </cell>
          <cell r="BH41">
            <v>0</v>
          </cell>
          <cell r="BI41">
            <v>0</v>
          </cell>
          <cell r="BJ41">
            <v>9</v>
          </cell>
          <cell r="BK41">
            <v>1</v>
          </cell>
          <cell r="BL41">
            <v>1</v>
          </cell>
          <cell r="BM41">
            <v>1</v>
          </cell>
          <cell r="BN41">
            <v>1</v>
          </cell>
          <cell r="BO41">
            <v>1</v>
          </cell>
          <cell r="BP41">
            <v>0</v>
          </cell>
          <cell r="BQ41">
            <v>1</v>
          </cell>
          <cell r="BR41">
            <v>0</v>
          </cell>
          <cell r="BS41">
            <v>2</v>
          </cell>
          <cell r="BT41">
            <v>0</v>
          </cell>
          <cell r="BU41">
            <v>1</v>
          </cell>
          <cell r="BV41">
            <v>0</v>
          </cell>
          <cell r="BW41">
            <v>9</v>
          </cell>
          <cell r="BX41">
            <v>0</v>
          </cell>
          <cell r="BY41">
            <v>0</v>
          </cell>
          <cell r="BZ41">
            <v>16</v>
          </cell>
          <cell r="CA41">
            <v>17</v>
          </cell>
          <cell r="CB41">
            <v>20</v>
          </cell>
          <cell r="CC41">
            <v>13</v>
          </cell>
          <cell r="CD41">
            <v>12</v>
          </cell>
          <cell r="CE41">
            <v>12</v>
          </cell>
          <cell r="CF41">
            <v>22</v>
          </cell>
          <cell r="CG41">
            <v>15</v>
          </cell>
          <cell r="CH41">
            <v>24</v>
          </cell>
          <cell r="CI41">
            <v>25</v>
          </cell>
          <cell r="CJ41">
            <v>21</v>
          </cell>
          <cell r="CK41">
            <v>12</v>
          </cell>
          <cell r="CL41">
            <v>2</v>
          </cell>
          <cell r="CM41">
            <v>0</v>
          </cell>
          <cell r="CN41">
            <v>1</v>
          </cell>
          <cell r="CP41">
            <v>1</v>
          </cell>
          <cell r="CR41">
            <v>12</v>
          </cell>
          <cell r="CS41">
            <v>1</v>
          </cell>
          <cell r="DC41">
            <v>1</v>
          </cell>
          <cell r="DD41">
            <v>1</v>
          </cell>
          <cell r="DG41">
            <v>0</v>
          </cell>
        </row>
        <row r="42">
          <cell r="E42" t="str">
            <v>多久納所小</v>
          </cell>
          <cell r="F42">
            <v>23005</v>
          </cell>
          <cell r="G42">
            <v>5</v>
          </cell>
          <cell r="H42">
            <v>4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4</v>
          </cell>
          <cell r="N42">
            <v>2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3</v>
          </cell>
          <cell r="T42">
            <v>5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4</v>
          </cell>
          <cell r="Z42">
            <v>2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6</v>
          </cell>
          <cell r="AF42">
            <v>3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3</v>
          </cell>
          <cell r="AL42">
            <v>5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46</v>
          </cell>
          <cell r="AR42">
            <v>1</v>
          </cell>
          <cell r="AS42">
            <v>0</v>
          </cell>
          <cell r="AT42">
            <v>0</v>
          </cell>
          <cell r="AU42">
            <v>0</v>
          </cell>
          <cell r="AV42">
            <v>1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1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4</v>
          </cell>
          <cell r="BK42">
            <v>1</v>
          </cell>
          <cell r="BL42">
            <v>0</v>
          </cell>
          <cell r="BM42">
            <v>1</v>
          </cell>
          <cell r="BN42">
            <v>0</v>
          </cell>
          <cell r="BO42">
            <v>0</v>
          </cell>
          <cell r="BP42">
            <v>0</v>
          </cell>
          <cell r="BQ42">
            <v>1</v>
          </cell>
          <cell r="BR42">
            <v>0</v>
          </cell>
          <cell r="BS42">
            <v>0</v>
          </cell>
          <cell r="BT42">
            <v>0</v>
          </cell>
          <cell r="BU42">
            <v>1</v>
          </cell>
          <cell r="BV42">
            <v>0</v>
          </cell>
          <cell r="BW42">
            <v>4</v>
          </cell>
          <cell r="BX42">
            <v>0</v>
          </cell>
          <cell r="BY42">
            <v>0</v>
          </cell>
          <cell r="BZ42">
            <v>5</v>
          </cell>
          <cell r="CA42">
            <v>4</v>
          </cell>
          <cell r="CB42">
            <v>4</v>
          </cell>
          <cell r="CC42">
            <v>2</v>
          </cell>
          <cell r="CD42">
            <v>3</v>
          </cell>
          <cell r="CE42">
            <v>5</v>
          </cell>
          <cell r="CF42">
            <v>4</v>
          </cell>
          <cell r="CG42">
            <v>2</v>
          </cell>
          <cell r="CH42">
            <v>6</v>
          </cell>
          <cell r="CI42">
            <v>3</v>
          </cell>
          <cell r="CJ42">
            <v>3</v>
          </cell>
          <cell r="CK42">
            <v>5</v>
          </cell>
          <cell r="CL42">
            <v>0</v>
          </cell>
          <cell r="CM42">
            <v>2</v>
          </cell>
          <cell r="CN42">
            <v>1</v>
          </cell>
          <cell r="CP42">
            <v>1</v>
          </cell>
          <cell r="CR42">
            <v>4</v>
          </cell>
          <cell r="CT42">
            <v>1</v>
          </cell>
          <cell r="DD42">
            <v>1</v>
          </cell>
          <cell r="DF42">
            <v>1</v>
          </cell>
          <cell r="DG42">
            <v>0</v>
          </cell>
        </row>
        <row r="43">
          <cell r="E43" t="str">
            <v>南部小</v>
          </cell>
          <cell r="F43">
            <v>23005</v>
          </cell>
          <cell r="G43">
            <v>8</v>
          </cell>
          <cell r="H43">
            <v>9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6</v>
          </cell>
          <cell r="N43">
            <v>3</v>
          </cell>
          <cell r="O43">
            <v>0</v>
          </cell>
          <cell r="P43">
            <v>0</v>
          </cell>
          <cell r="Q43">
            <v>1</v>
          </cell>
          <cell r="R43">
            <v>0</v>
          </cell>
          <cell r="S43">
            <v>10</v>
          </cell>
          <cell r="T43">
            <v>8</v>
          </cell>
          <cell r="U43">
            <v>1</v>
          </cell>
          <cell r="V43">
            <v>0</v>
          </cell>
          <cell r="W43">
            <v>0</v>
          </cell>
          <cell r="X43">
            <v>0</v>
          </cell>
          <cell r="Y43">
            <v>6</v>
          </cell>
          <cell r="Z43">
            <v>9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10</v>
          </cell>
          <cell r="AF43">
            <v>6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17</v>
          </cell>
          <cell r="AL43">
            <v>15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108</v>
          </cell>
          <cell r="AR43">
            <v>1</v>
          </cell>
          <cell r="AS43">
            <v>0</v>
          </cell>
          <cell r="AT43">
            <v>0</v>
          </cell>
          <cell r="AU43">
            <v>1</v>
          </cell>
          <cell r="AV43">
            <v>0</v>
          </cell>
          <cell r="AW43">
            <v>1</v>
          </cell>
          <cell r="AX43">
            <v>1</v>
          </cell>
          <cell r="AY43">
            <v>0</v>
          </cell>
          <cell r="AZ43">
            <v>0</v>
          </cell>
          <cell r="BA43">
            <v>1</v>
          </cell>
          <cell r="BB43">
            <v>0</v>
          </cell>
          <cell r="BC43">
            <v>0</v>
          </cell>
          <cell r="BD43">
            <v>1</v>
          </cell>
          <cell r="BE43">
            <v>0</v>
          </cell>
          <cell r="BF43">
            <v>0</v>
          </cell>
          <cell r="BG43">
            <v>1</v>
          </cell>
          <cell r="BH43">
            <v>0</v>
          </cell>
          <cell r="BI43">
            <v>0</v>
          </cell>
          <cell r="BJ43">
            <v>7</v>
          </cell>
          <cell r="BK43">
            <v>1</v>
          </cell>
          <cell r="BL43">
            <v>0</v>
          </cell>
          <cell r="BM43">
            <v>1</v>
          </cell>
          <cell r="BN43">
            <v>1</v>
          </cell>
          <cell r="BO43">
            <v>1</v>
          </cell>
          <cell r="BP43">
            <v>0</v>
          </cell>
          <cell r="BQ43">
            <v>1</v>
          </cell>
          <cell r="BR43">
            <v>0</v>
          </cell>
          <cell r="BS43">
            <v>1</v>
          </cell>
          <cell r="BT43">
            <v>0</v>
          </cell>
          <cell r="BU43">
            <v>1</v>
          </cell>
          <cell r="BV43">
            <v>0</v>
          </cell>
          <cell r="BW43">
            <v>7</v>
          </cell>
          <cell r="BX43">
            <v>0</v>
          </cell>
          <cell r="BY43">
            <v>0</v>
          </cell>
          <cell r="BZ43">
            <v>8</v>
          </cell>
          <cell r="CA43">
            <v>9</v>
          </cell>
          <cell r="CB43">
            <v>6</v>
          </cell>
          <cell r="CC43">
            <v>3</v>
          </cell>
          <cell r="CD43">
            <v>11</v>
          </cell>
          <cell r="CE43">
            <v>8</v>
          </cell>
          <cell r="CF43">
            <v>6</v>
          </cell>
          <cell r="CG43">
            <v>9</v>
          </cell>
          <cell r="CH43">
            <v>10</v>
          </cell>
          <cell r="CI43">
            <v>6</v>
          </cell>
          <cell r="CJ43">
            <v>17</v>
          </cell>
          <cell r="CK43">
            <v>15</v>
          </cell>
          <cell r="CL43">
            <v>1</v>
          </cell>
          <cell r="CM43">
            <v>0</v>
          </cell>
          <cell r="CN43">
            <v>1</v>
          </cell>
          <cell r="CP43">
            <v>1</v>
          </cell>
          <cell r="CR43">
            <v>8</v>
          </cell>
          <cell r="CS43">
            <v>1</v>
          </cell>
          <cell r="CU43">
            <v>1</v>
          </cell>
          <cell r="DD43">
            <v>1</v>
          </cell>
          <cell r="DG43">
            <v>1</v>
          </cell>
        </row>
        <row r="44">
          <cell r="E44" t="str">
            <v>中部小</v>
          </cell>
          <cell r="F44">
            <v>23005</v>
          </cell>
          <cell r="G44">
            <v>9</v>
          </cell>
          <cell r="H44">
            <v>12</v>
          </cell>
          <cell r="I44">
            <v>0</v>
          </cell>
          <cell r="J44">
            <v>0</v>
          </cell>
          <cell r="K44">
            <v>3</v>
          </cell>
          <cell r="L44">
            <v>0</v>
          </cell>
          <cell r="M44">
            <v>16</v>
          </cell>
          <cell r="N44">
            <v>15</v>
          </cell>
          <cell r="O44">
            <v>1</v>
          </cell>
          <cell r="P44">
            <v>0</v>
          </cell>
          <cell r="Q44">
            <v>2</v>
          </cell>
          <cell r="R44">
            <v>0</v>
          </cell>
          <cell r="S44">
            <v>21</v>
          </cell>
          <cell r="T44">
            <v>12</v>
          </cell>
          <cell r="U44">
            <v>1</v>
          </cell>
          <cell r="V44">
            <v>0</v>
          </cell>
          <cell r="W44">
            <v>0</v>
          </cell>
          <cell r="X44">
            <v>0</v>
          </cell>
          <cell r="Y44">
            <v>18</v>
          </cell>
          <cell r="Z44">
            <v>12</v>
          </cell>
          <cell r="AA44">
            <v>0</v>
          </cell>
          <cell r="AB44">
            <v>1</v>
          </cell>
          <cell r="AC44">
            <v>0</v>
          </cell>
          <cell r="AD44">
            <v>0</v>
          </cell>
          <cell r="AE44">
            <v>11</v>
          </cell>
          <cell r="AF44">
            <v>13</v>
          </cell>
          <cell r="AG44">
            <v>1</v>
          </cell>
          <cell r="AH44">
            <v>0</v>
          </cell>
          <cell r="AI44">
            <v>0</v>
          </cell>
          <cell r="AJ44">
            <v>0</v>
          </cell>
          <cell r="AK44">
            <v>27</v>
          </cell>
          <cell r="AL44">
            <v>15</v>
          </cell>
          <cell r="AM44">
            <v>1</v>
          </cell>
          <cell r="AN44">
            <v>0</v>
          </cell>
          <cell r="AO44">
            <v>0</v>
          </cell>
          <cell r="AP44">
            <v>0</v>
          </cell>
          <cell r="AQ44">
            <v>186</v>
          </cell>
          <cell r="AR44">
            <v>1</v>
          </cell>
          <cell r="AS44">
            <v>0</v>
          </cell>
          <cell r="AT44">
            <v>1</v>
          </cell>
          <cell r="AU44">
            <v>1</v>
          </cell>
          <cell r="AV44">
            <v>0</v>
          </cell>
          <cell r="AW44">
            <v>1</v>
          </cell>
          <cell r="AX44">
            <v>1</v>
          </cell>
          <cell r="AY44">
            <v>0</v>
          </cell>
          <cell r="AZ44">
            <v>0</v>
          </cell>
          <cell r="BA44">
            <v>1</v>
          </cell>
          <cell r="BB44">
            <v>0</v>
          </cell>
          <cell r="BC44">
            <v>0</v>
          </cell>
          <cell r="BD44">
            <v>1</v>
          </cell>
          <cell r="BE44">
            <v>0</v>
          </cell>
          <cell r="BF44">
            <v>0</v>
          </cell>
          <cell r="BG44">
            <v>2</v>
          </cell>
          <cell r="BH44">
            <v>0</v>
          </cell>
          <cell r="BI44">
            <v>0</v>
          </cell>
          <cell r="BJ44">
            <v>9</v>
          </cell>
          <cell r="BK44">
            <v>1</v>
          </cell>
          <cell r="BL44">
            <v>1</v>
          </cell>
          <cell r="BM44">
            <v>1</v>
          </cell>
          <cell r="BN44">
            <v>1</v>
          </cell>
          <cell r="BO44">
            <v>1</v>
          </cell>
          <cell r="BP44">
            <v>0</v>
          </cell>
          <cell r="BQ44">
            <v>1</v>
          </cell>
          <cell r="BR44">
            <v>0</v>
          </cell>
          <cell r="BS44">
            <v>1</v>
          </cell>
          <cell r="BT44">
            <v>0</v>
          </cell>
          <cell r="BU44">
            <v>2</v>
          </cell>
          <cell r="BV44">
            <v>0</v>
          </cell>
          <cell r="BW44">
            <v>9</v>
          </cell>
          <cell r="BX44">
            <v>0</v>
          </cell>
          <cell r="BY44">
            <v>0</v>
          </cell>
          <cell r="BZ44">
            <v>9</v>
          </cell>
          <cell r="CA44">
            <v>12</v>
          </cell>
          <cell r="CB44">
            <v>17</v>
          </cell>
          <cell r="CC44">
            <v>15</v>
          </cell>
          <cell r="CD44">
            <v>22</v>
          </cell>
          <cell r="CE44">
            <v>12</v>
          </cell>
          <cell r="CF44">
            <v>18</v>
          </cell>
          <cell r="CG44">
            <v>13</v>
          </cell>
          <cell r="CH44">
            <v>12</v>
          </cell>
          <cell r="CI44">
            <v>13</v>
          </cell>
          <cell r="CJ44">
            <v>28</v>
          </cell>
          <cell r="CK44">
            <v>15</v>
          </cell>
          <cell r="CL44">
            <v>2</v>
          </cell>
          <cell r="CM44">
            <v>0</v>
          </cell>
          <cell r="CN44">
            <v>1</v>
          </cell>
          <cell r="CP44">
            <v>1</v>
          </cell>
          <cell r="CR44">
            <v>11</v>
          </cell>
          <cell r="CS44">
            <v>1</v>
          </cell>
          <cell r="CU44">
            <v>2</v>
          </cell>
          <cell r="CZ44">
            <v>1</v>
          </cell>
          <cell r="DD44">
            <v>1</v>
          </cell>
          <cell r="DG44">
            <v>0</v>
          </cell>
        </row>
        <row r="45">
          <cell r="E45" t="str">
            <v>西部小</v>
          </cell>
          <cell r="F45">
            <v>23005</v>
          </cell>
          <cell r="G45">
            <v>4</v>
          </cell>
          <cell r="H45">
            <v>1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3</v>
          </cell>
          <cell r="N45">
            <v>6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5</v>
          </cell>
          <cell r="T45">
            <v>7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7</v>
          </cell>
          <cell r="Z45">
            <v>4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7</v>
          </cell>
          <cell r="AF45">
            <v>6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3</v>
          </cell>
          <cell r="AL45">
            <v>4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57</v>
          </cell>
          <cell r="AR45">
            <v>1</v>
          </cell>
          <cell r="AS45">
            <v>0</v>
          </cell>
          <cell r="AT45">
            <v>0</v>
          </cell>
          <cell r="AU45">
            <v>1</v>
          </cell>
          <cell r="AV45">
            <v>0</v>
          </cell>
          <cell r="AW45">
            <v>0</v>
          </cell>
          <cell r="AX45">
            <v>1</v>
          </cell>
          <cell r="AY45">
            <v>0</v>
          </cell>
          <cell r="AZ45">
            <v>0</v>
          </cell>
          <cell r="BA45">
            <v>1</v>
          </cell>
          <cell r="BB45">
            <v>0</v>
          </cell>
          <cell r="BC45">
            <v>0</v>
          </cell>
          <cell r="BD45">
            <v>1</v>
          </cell>
          <cell r="BE45">
            <v>0</v>
          </cell>
          <cell r="BF45">
            <v>0</v>
          </cell>
          <cell r="BG45">
            <v>1</v>
          </cell>
          <cell r="BH45">
            <v>0</v>
          </cell>
          <cell r="BI45">
            <v>0</v>
          </cell>
          <cell r="BJ45">
            <v>6</v>
          </cell>
          <cell r="BK45">
            <v>1</v>
          </cell>
          <cell r="BL45">
            <v>0</v>
          </cell>
          <cell r="BM45">
            <v>1</v>
          </cell>
          <cell r="BN45">
            <v>0</v>
          </cell>
          <cell r="BO45">
            <v>1</v>
          </cell>
          <cell r="BP45">
            <v>0</v>
          </cell>
          <cell r="BQ45">
            <v>1</v>
          </cell>
          <cell r="BR45">
            <v>0</v>
          </cell>
          <cell r="BS45">
            <v>1</v>
          </cell>
          <cell r="BT45">
            <v>0</v>
          </cell>
          <cell r="BU45">
            <v>1</v>
          </cell>
          <cell r="BV45">
            <v>0</v>
          </cell>
          <cell r="BW45">
            <v>6</v>
          </cell>
          <cell r="BX45">
            <v>0</v>
          </cell>
          <cell r="BY45">
            <v>0</v>
          </cell>
          <cell r="BZ45">
            <v>4</v>
          </cell>
          <cell r="CA45">
            <v>1</v>
          </cell>
          <cell r="CB45">
            <v>3</v>
          </cell>
          <cell r="CC45">
            <v>6</v>
          </cell>
          <cell r="CD45">
            <v>5</v>
          </cell>
          <cell r="CE45">
            <v>7</v>
          </cell>
          <cell r="CF45">
            <v>7</v>
          </cell>
          <cell r="CG45">
            <v>4</v>
          </cell>
          <cell r="CH45">
            <v>7</v>
          </cell>
          <cell r="CI45">
            <v>6</v>
          </cell>
          <cell r="CJ45">
            <v>3</v>
          </cell>
          <cell r="CK45">
            <v>4</v>
          </cell>
          <cell r="CL45">
            <v>0</v>
          </cell>
          <cell r="CM45">
            <v>0</v>
          </cell>
          <cell r="CN45">
            <v>1</v>
          </cell>
          <cell r="CP45">
            <v>1</v>
          </cell>
          <cell r="CR45">
            <v>7</v>
          </cell>
          <cell r="CS45">
            <v>1</v>
          </cell>
          <cell r="CU45">
            <v>2</v>
          </cell>
          <cell r="CX45">
            <v>1</v>
          </cell>
          <cell r="CZ45">
            <v>1</v>
          </cell>
          <cell r="DD45">
            <v>1</v>
          </cell>
          <cell r="DG45">
            <v>0</v>
          </cell>
        </row>
        <row r="46">
          <cell r="E46" t="str">
            <v>桜岡小</v>
          </cell>
          <cell r="F46">
            <v>24005</v>
          </cell>
          <cell r="G46">
            <v>32</v>
          </cell>
          <cell r="H46">
            <v>39</v>
          </cell>
          <cell r="I46">
            <v>2</v>
          </cell>
          <cell r="J46">
            <v>1</v>
          </cell>
          <cell r="K46">
            <v>3</v>
          </cell>
          <cell r="L46">
            <v>0</v>
          </cell>
          <cell r="M46">
            <v>33</v>
          </cell>
          <cell r="N46">
            <v>32</v>
          </cell>
          <cell r="O46">
            <v>1</v>
          </cell>
          <cell r="P46">
            <v>0</v>
          </cell>
          <cell r="Q46">
            <v>11</v>
          </cell>
          <cell r="R46">
            <v>0</v>
          </cell>
          <cell r="S46">
            <v>35</v>
          </cell>
          <cell r="T46">
            <v>23</v>
          </cell>
          <cell r="U46">
            <v>1</v>
          </cell>
          <cell r="V46">
            <v>2</v>
          </cell>
          <cell r="W46">
            <v>0</v>
          </cell>
          <cell r="X46">
            <v>0</v>
          </cell>
          <cell r="Y46">
            <v>37</v>
          </cell>
          <cell r="Z46">
            <v>34</v>
          </cell>
          <cell r="AA46">
            <v>2</v>
          </cell>
          <cell r="AB46">
            <v>1</v>
          </cell>
          <cell r="AC46">
            <v>0</v>
          </cell>
          <cell r="AD46">
            <v>0</v>
          </cell>
          <cell r="AE46">
            <v>37</v>
          </cell>
          <cell r="AF46">
            <v>41</v>
          </cell>
          <cell r="AG46">
            <v>2</v>
          </cell>
          <cell r="AH46">
            <v>0</v>
          </cell>
          <cell r="AI46">
            <v>0</v>
          </cell>
          <cell r="AJ46">
            <v>0</v>
          </cell>
          <cell r="AK46">
            <v>26</v>
          </cell>
          <cell r="AL46">
            <v>33</v>
          </cell>
          <cell r="AM46">
            <v>2</v>
          </cell>
          <cell r="AN46">
            <v>0</v>
          </cell>
          <cell r="AO46">
            <v>0</v>
          </cell>
          <cell r="AP46">
            <v>0</v>
          </cell>
          <cell r="AQ46">
            <v>416</v>
          </cell>
          <cell r="AR46">
            <v>3</v>
          </cell>
          <cell r="AS46">
            <v>0</v>
          </cell>
          <cell r="AT46">
            <v>1</v>
          </cell>
          <cell r="AU46">
            <v>2</v>
          </cell>
          <cell r="AV46">
            <v>0</v>
          </cell>
          <cell r="AW46">
            <v>2</v>
          </cell>
          <cell r="AX46">
            <v>2</v>
          </cell>
          <cell r="AY46">
            <v>0</v>
          </cell>
          <cell r="AZ46">
            <v>0</v>
          </cell>
          <cell r="BA46">
            <v>2</v>
          </cell>
          <cell r="BB46">
            <v>0</v>
          </cell>
          <cell r="BC46">
            <v>0</v>
          </cell>
          <cell r="BD46">
            <v>2</v>
          </cell>
          <cell r="BE46">
            <v>0</v>
          </cell>
          <cell r="BF46">
            <v>0</v>
          </cell>
          <cell r="BG46">
            <v>2</v>
          </cell>
          <cell r="BH46">
            <v>0</v>
          </cell>
          <cell r="BI46">
            <v>0</v>
          </cell>
          <cell r="BJ46">
            <v>16</v>
          </cell>
          <cell r="BK46">
            <v>3</v>
          </cell>
          <cell r="BL46">
            <v>1</v>
          </cell>
          <cell r="BM46">
            <v>2</v>
          </cell>
          <cell r="BN46">
            <v>2</v>
          </cell>
          <cell r="BO46">
            <v>2</v>
          </cell>
          <cell r="BP46">
            <v>0</v>
          </cell>
          <cell r="BQ46">
            <v>2</v>
          </cell>
          <cell r="BR46">
            <v>0</v>
          </cell>
          <cell r="BS46">
            <v>2</v>
          </cell>
          <cell r="BT46">
            <v>0</v>
          </cell>
          <cell r="BU46">
            <v>2</v>
          </cell>
          <cell r="BV46">
            <v>0</v>
          </cell>
          <cell r="BW46">
            <v>16</v>
          </cell>
          <cell r="BX46">
            <v>0</v>
          </cell>
          <cell r="BY46">
            <v>0</v>
          </cell>
          <cell r="BZ46">
            <v>34</v>
          </cell>
          <cell r="CA46">
            <v>40</v>
          </cell>
          <cell r="CB46">
            <v>34</v>
          </cell>
          <cell r="CC46">
            <v>32</v>
          </cell>
          <cell r="CD46">
            <v>36</v>
          </cell>
          <cell r="CE46">
            <v>25</v>
          </cell>
          <cell r="CF46">
            <v>39</v>
          </cell>
          <cell r="CG46">
            <v>35</v>
          </cell>
          <cell r="CH46">
            <v>39</v>
          </cell>
          <cell r="CI46">
            <v>41</v>
          </cell>
          <cell r="CJ46">
            <v>28</v>
          </cell>
          <cell r="CK46">
            <v>33</v>
          </cell>
          <cell r="CL46">
            <v>3</v>
          </cell>
          <cell r="CM46">
            <v>0</v>
          </cell>
          <cell r="CN46">
            <v>1</v>
          </cell>
          <cell r="CP46">
            <v>1</v>
          </cell>
          <cell r="CR46">
            <v>20</v>
          </cell>
          <cell r="CS46">
            <v>1</v>
          </cell>
          <cell r="CU46">
            <v>2</v>
          </cell>
          <cell r="CZ46">
            <v>1</v>
          </cell>
          <cell r="DC46">
            <v>1</v>
          </cell>
          <cell r="DD46">
            <v>1</v>
          </cell>
          <cell r="DG46">
            <v>0</v>
          </cell>
        </row>
        <row r="47">
          <cell r="E47" t="str">
            <v>三里小</v>
          </cell>
          <cell r="F47">
            <v>24005</v>
          </cell>
          <cell r="G47">
            <v>4</v>
          </cell>
          <cell r="H47">
            <v>5</v>
          </cell>
          <cell r="I47">
            <v>1</v>
          </cell>
          <cell r="J47">
            <v>0</v>
          </cell>
          <cell r="K47">
            <v>0</v>
          </cell>
          <cell r="L47">
            <v>0</v>
          </cell>
          <cell r="M47">
            <v>3</v>
          </cell>
          <cell r="N47">
            <v>4</v>
          </cell>
          <cell r="O47">
            <v>0</v>
          </cell>
          <cell r="P47">
            <v>0</v>
          </cell>
          <cell r="Q47">
            <v>2</v>
          </cell>
          <cell r="R47">
            <v>0</v>
          </cell>
          <cell r="S47">
            <v>6</v>
          </cell>
          <cell r="T47">
            <v>5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7</v>
          </cell>
          <cell r="Z47">
            <v>6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4</v>
          </cell>
          <cell r="AF47">
            <v>4</v>
          </cell>
          <cell r="AG47">
            <v>0</v>
          </cell>
          <cell r="AH47">
            <v>1</v>
          </cell>
          <cell r="AI47">
            <v>0</v>
          </cell>
          <cell r="AJ47">
            <v>0</v>
          </cell>
          <cell r="AK47">
            <v>11</v>
          </cell>
          <cell r="AL47">
            <v>3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64</v>
          </cell>
          <cell r="AR47">
            <v>1</v>
          </cell>
          <cell r="AS47">
            <v>0</v>
          </cell>
          <cell r="AT47">
            <v>0</v>
          </cell>
          <cell r="AU47">
            <v>1</v>
          </cell>
          <cell r="AV47">
            <v>0</v>
          </cell>
          <cell r="AW47">
            <v>1</v>
          </cell>
          <cell r="AX47">
            <v>1</v>
          </cell>
          <cell r="AY47">
            <v>0</v>
          </cell>
          <cell r="AZ47">
            <v>0</v>
          </cell>
          <cell r="BA47">
            <v>1</v>
          </cell>
          <cell r="BB47">
            <v>0</v>
          </cell>
          <cell r="BC47">
            <v>0</v>
          </cell>
          <cell r="BD47">
            <v>1</v>
          </cell>
          <cell r="BE47">
            <v>0</v>
          </cell>
          <cell r="BF47">
            <v>0</v>
          </cell>
          <cell r="BG47">
            <v>1</v>
          </cell>
          <cell r="BH47">
            <v>0</v>
          </cell>
          <cell r="BI47">
            <v>0</v>
          </cell>
          <cell r="BJ47">
            <v>7</v>
          </cell>
          <cell r="BK47">
            <v>1</v>
          </cell>
          <cell r="BL47">
            <v>0</v>
          </cell>
          <cell r="BM47">
            <v>1</v>
          </cell>
          <cell r="BN47">
            <v>1</v>
          </cell>
          <cell r="BO47">
            <v>1</v>
          </cell>
          <cell r="BP47">
            <v>0</v>
          </cell>
          <cell r="BQ47">
            <v>1</v>
          </cell>
          <cell r="BR47">
            <v>0</v>
          </cell>
          <cell r="BS47">
            <v>1</v>
          </cell>
          <cell r="BT47">
            <v>0</v>
          </cell>
          <cell r="BU47">
            <v>1</v>
          </cell>
          <cell r="BV47">
            <v>0</v>
          </cell>
          <cell r="BW47">
            <v>7</v>
          </cell>
          <cell r="BX47">
            <v>0</v>
          </cell>
          <cell r="BY47">
            <v>0</v>
          </cell>
          <cell r="BZ47">
            <v>5</v>
          </cell>
          <cell r="CA47">
            <v>5</v>
          </cell>
          <cell r="CB47">
            <v>3</v>
          </cell>
          <cell r="CC47">
            <v>4</v>
          </cell>
          <cell r="CD47">
            <v>6</v>
          </cell>
          <cell r="CE47">
            <v>5</v>
          </cell>
          <cell r="CF47">
            <v>7</v>
          </cell>
          <cell r="CG47">
            <v>6</v>
          </cell>
          <cell r="CH47">
            <v>4</v>
          </cell>
          <cell r="CI47">
            <v>5</v>
          </cell>
          <cell r="CJ47">
            <v>11</v>
          </cell>
          <cell r="CK47">
            <v>3</v>
          </cell>
          <cell r="CL47">
            <v>1</v>
          </cell>
          <cell r="CM47">
            <v>0</v>
          </cell>
          <cell r="CN47">
            <v>1</v>
          </cell>
          <cell r="CP47">
            <v>1</v>
          </cell>
          <cell r="CR47">
            <v>8</v>
          </cell>
          <cell r="CS47">
            <v>1</v>
          </cell>
          <cell r="DD47">
            <v>1</v>
          </cell>
          <cell r="DG47">
            <v>0</v>
          </cell>
        </row>
        <row r="48">
          <cell r="E48" t="str">
            <v>晴田小</v>
          </cell>
          <cell r="F48">
            <v>24005</v>
          </cell>
          <cell r="G48">
            <v>27</v>
          </cell>
          <cell r="H48">
            <v>31</v>
          </cell>
          <cell r="I48">
            <v>0</v>
          </cell>
          <cell r="J48">
            <v>0</v>
          </cell>
          <cell r="K48">
            <v>5</v>
          </cell>
          <cell r="L48">
            <v>0</v>
          </cell>
          <cell r="M48">
            <v>23</v>
          </cell>
          <cell r="N48">
            <v>30</v>
          </cell>
          <cell r="O48">
            <v>1</v>
          </cell>
          <cell r="P48">
            <v>1</v>
          </cell>
          <cell r="Q48">
            <v>0</v>
          </cell>
          <cell r="R48">
            <v>0</v>
          </cell>
          <cell r="S48">
            <v>38</v>
          </cell>
          <cell r="T48">
            <v>28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37</v>
          </cell>
          <cell r="Z48">
            <v>24</v>
          </cell>
          <cell r="AA48">
            <v>0</v>
          </cell>
          <cell r="AB48">
            <v>1</v>
          </cell>
          <cell r="AC48">
            <v>0</v>
          </cell>
          <cell r="AD48">
            <v>0</v>
          </cell>
          <cell r="AE48">
            <v>31</v>
          </cell>
          <cell r="AF48">
            <v>23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45</v>
          </cell>
          <cell r="AL48">
            <v>26</v>
          </cell>
          <cell r="AM48">
            <v>1</v>
          </cell>
          <cell r="AN48">
            <v>1</v>
          </cell>
          <cell r="AO48">
            <v>0</v>
          </cell>
          <cell r="AP48">
            <v>0</v>
          </cell>
          <cell r="AQ48">
            <v>368</v>
          </cell>
          <cell r="AR48">
            <v>2</v>
          </cell>
          <cell r="AS48">
            <v>0</v>
          </cell>
          <cell r="AT48">
            <v>1</v>
          </cell>
          <cell r="AU48">
            <v>2</v>
          </cell>
          <cell r="AV48">
            <v>0</v>
          </cell>
          <cell r="AW48">
            <v>0</v>
          </cell>
          <cell r="AX48">
            <v>2</v>
          </cell>
          <cell r="AY48">
            <v>0</v>
          </cell>
          <cell r="AZ48">
            <v>0</v>
          </cell>
          <cell r="BA48">
            <v>2</v>
          </cell>
          <cell r="BB48">
            <v>0</v>
          </cell>
          <cell r="BC48">
            <v>0</v>
          </cell>
          <cell r="BD48">
            <v>2</v>
          </cell>
          <cell r="BE48">
            <v>0</v>
          </cell>
          <cell r="BF48">
            <v>0</v>
          </cell>
          <cell r="BG48">
            <v>2</v>
          </cell>
          <cell r="BH48">
            <v>0</v>
          </cell>
          <cell r="BI48">
            <v>0</v>
          </cell>
          <cell r="BJ48">
            <v>13</v>
          </cell>
          <cell r="BK48">
            <v>2</v>
          </cell>
          <cell r="BL48">
            <v>1</v>
          </cell>
          <cell r="BM48">
            <v>2</v>
          </cell>
          <cell r="BN48">
            <v>0</v>
          </cell>
          <cell r="BO48">
            <v>2</v>
          </cell>
          <cell r="BP48">
            <v>0</v>
          </cell>
          <cell r="BQ48">
            <v>2</v>
          </cell>
          <cell r="BR48">
            <v>0</v>
          </cell>
          <cell r="BS48">
            <v>2</v>
          </cell>
          <cell r="BT48">
            <v>0</v>
          </cell>
          <cell r="BU48">
            <v>2</v>
          </cell>
          <cell r="BV48">
            <v>0</v>
          </cell>
          <cell r="BW48">
            <v>13</v>
          </cell>
          <cell r="BX48">
            <v>0</v>
          </cell>
          <cell r="BY48">
            <v>0</v>
          </cell>
          <cell r="BZ48">
            <v>27</v>
          </cell>
          <cell r="CA48">
            <v>31</v>
          </cell>
          <cell r="CB48">
            <v>24</v>
          </cell>
          <cell r="CC48">
            <v>31</v>
          </cell>
          <cell r="CD48">
            <v>38</v>
          </cell>
          <cell r="CE48">
            <v>28</v>
          </cell>
          <cell r="CF48">
            <v>37</v>
          </cell>
          <cell r="CG48">
            <v>25</v>
          </cell>
          <cell r="CH48">
            <v>31</v>
          </cell>
          <cell r="CI48">
            <v>23</v>
          </cell>
          <cell r="CJ48">
            <v>46</v>
          </cell>
          <cell r="CK48">
            <v>27</v>
          </cell>
          <cell r="CL48">
            <v>1</v>
          </cell>
          <cell r="CM48">
            <v>0</v>
          </cell>
          <cell r="CN48">
            <v>1</v>
          </cell>
          <cell r="CP48">
            <v>1</v>
          </cell>
          <cell r="CR48">
            <v>16</v>
          </cell>
          <cell r="CS48">
            <v>1</v>
          </cell>
          <cell r="CU48">
            <v>2</v>
          </cell>
          <cell r="CZ48">
            <v>1</v>
          </cell>
          <cell r="DD48">
            <v>1</v>
          </cell>
          <cell r="DG48">
            <v>0</v>
          </cell>
        </row>
        <row r="49">
          <cell r="E49" t="str">
            <v>岩松小</v>
          </cell>
          <cell r="F49">
            <v>24005</v>
          </cell>
          <cell r="G49">
            <v>16</v>
          </cell>
          <cell r="H49">
            <v>15</v>
          </cell>
          <cell r="I49">
            <v>0</v>
          </cell>
          <cell r="J49">
            <v>0</v>
          </cell>
          <cell r="K49">
            <v>5</v>
          </cell>
          <cell r="L49">
            <v>0</v>
          </cell>
          <cell r="M49">
            <v>15</v>
          </cell>
          <cell r="N49">
            <v>24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18</v>
          </cell>
          <cell r="T49">
            <v>24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22</v>
          </cell>
          <cell r="Z49">
            <v>20</v>
          </cell>
          <cell r="AA49">
            <v>1</v>
          </cell>
          <cell r="AB49">
            <v>0</v>
          </cell>
          <cell r="AC49">
            <v>0</v>
          </cell>
          <cell r="AD49">
            <v>0</v>
          </cell>
          <cell r="AE49">
            <v>15</v>
          </cell>
          <cell r="AF49">
            <v>19</v>
          </cell>
          <cell r="AG49">
            <v>2</v>
          </cell>
          <cell r="AH49">
            <v>1</v>
          </cell>
          <cell r="AI49">
            <v>0</v>
          </cell>
          <cell r="AJ49">
            <v>0</v>
          </cell>
          <cell r="AK49">
            <v>23</v>
          </cell>
          <cell r="AL49">
            <v>19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235</v>
          </cell>
          <cell r="AR49">
            <v>1</v>
          </cell>
          <cell r="AS49">
            <v>0</v>
          </cell>
          <cell r="AT49">
            <v>1</v>
          </cell>
          <cell r="AU49">
            <v>2</v>
          </cell>
          <cell r="AV49">
            <v>0</v>
          </cell>
          <cell r="AW49">
            <v>0</v>
          </cell>
          <cell r="AX49">
            <v>2</v>
          </cell>
          <cell r="AY49">
            <v>0</v>
          </cell>
          <cell r="AZ49">
            <v>0</v>
          </cell>
          <cell r="BA49">
            <v>2</v>
          </cell>
          <cell r="BB49">
            <v>0</v>
          </cell>
          <cell r="BC49">
            <v>0</v>
          </cell>
          <cell r="BD49">
            <v>1</v>
          </cell>
          <cell r="BE49">
            <v>0</v>
          </cell>
          <cell r="BF49">
            <v>0</v>
          </cell>
          <cell r="BG49">
            <v>2</v>
          </cell>
          <cell r="BH49">
            <v>0</v>
          </cell>
          <cell r="BI49">
            <v>0</v>
          </cell>
          <cell r="BJ49">
            <v>10</v>
          </cell>
          <cell r="BK49">
            <v>1</v>
          </cell>
          <cell r="BL49">
            <v>1</v>
          </cell>
          <cell r="BM49">
            <v>1</v>
          </cell>
          <cell r="BN49">
            <v>0</v>
          </cell>
          <cell r="BO49">
            <v>2</v>
          </cell>
          <cell r="BP49">
            <v>0</v>
          </cell>
          <cell r="BQ49">
            <v>2</v>
          </cell>
          <cell r="BR49">
            <v>0</v>
          </cell>
          <cell r="BS49">
            <v>1</v>
          </cell>
          <cell r="BT49">
            <v>0</v>
          </cell>
          <cell r="BU49">
            <v>2</v>
          </cell>
          <cell r="BV49">
            <v>0</v>
          </cell>
          <cell r="BW49">
            <v>10</v>
          </cell>
          <cell r="BX49">
            <v>0</v>
          </cell>
          <cell r="BY49">
            <v>0</v>
          </cell>
          <cell r="BZ49">
            <v>16</v>
          </cell>
          <cell r="CA49">
            <v>15</v>
          </cell>
          <cell r="CB49">
            <v>16</v>
          </cell>
          <cell r="CC49">
            <v>24</v>
          </cell>
          <cell r="CD49">
            <v>18</v>
          </cell>
          <cell r="CE49">
            <v>24</v>
          </cell>
          <cell r="CF49">
            <v>23</v>
          </cell>
          <cell r="CG49">
            <v>20</v>
          </cell>
          <cell r="CH49">
            <v>17</v>
          </cell>
          <cell r="CI49">
            <v>20</v>
          </cell>
          <cell r="CJ49">
            <v>23</v>
          </cell>
          <cell r="CK49">
            <v>19</v>
          </cell>
          <cell r="CL49">
            <v>1</v>
          </cell>
          <cell r="CM49">
            <v>0</v>
          </cell>
          <cell r="CN49">
            <v>1</v>
          </cell>
          <cell r="CP49">
            <v>1</v>
          </cell>
          <cell r="CR49">
            <v>13</v>
          </cell>
          <cell r="CS49">
            <v>1</v>
          </cell>
          <cell r="CU49">
            <v>1</v>
          </cell>
          <cell r="DD49">
            <v>1</v>
          </cell>
          <cell r="DG49">
            <v>1</v>
          </cell>
        </row>
        <row r="50">
          <cell r="E50" t="str">
            <v>三日月小</v>
          </cell>
          <cell r="F50">
            <v>24005</v>
          </cell>
          <cell r="G50">
            <v>70</v>
          </cell>
          <cell r="H50">
            <v>71</v>
          </cell>
          <cell r="I50">
            <v>0</v>
          </cell>
          <cell r="J50">
            <v>1</v>
          </cell>
          <cell r="K50">
            <v>9</v>
          </cell>
          <cell r="L50">
            <v>0</v>
          </cell>
          <cell r="M50">
            <v>75</v>
          </cell>
          <cell r="N50">
            <v>77</v>
          </cell>
          <cell r="O50">
            <v>1</v>
          </cell>
          <cell r="P50">
            <v>0</v>
          </cell>
          <cell r="Q50">
            <v>5</v>
          </cell>
          <cell r="R50">
            <v>0</v>
          </cell>
          <cell r="S50">
            <v>70</v>
          </cell>
          <cell r="T50">
            <v>56</v>
          </cell>
          <cell r="U50">
            <v>4</v>
          </cell>
          <cell r="V50">
            <v>0</v>
          </cell>
          <cell r="W50">
            <v>0</v>
          </cell>
          <cell r="X50">
            <v>0</v>
          </cell>
          <cell r="Y50">
            <v>75</v>
          </cell>
          <cell r="Z50">
            <v>74</v>
          </cell>
          <cell r="AA50">
            <v>1</v>
          </cell>
          <cell r="AB50">
            <v>0</v>
          </cell>
          <cell r="AC50">
            <v>0</v>
          </cell>
          <cell r="AD50">
            <v>0</v>
          </cell>
          <cell r="AE50">
            <v>67</v>
          </cell>
          <cell r="AF50">
            <v>71</v>
          </cell>
          <cell r="AG50">
            <v>0</v>
          </cell>
          <cell r="AH50">
            <v>2</v>
          </cell>
          <cell r="AI50">
            <v>0</v>
          </cell>
          <cell r="AJ50">
            <v>0</v>
          </cell>
          <cell r="AK50">
            <v>85</v>
          </cell>
          <cell r="AL50">
            <v>81</v>
          </cell>
          <cell r="AM50">
            <v>4</v>
          </cell>
          <cell r="AN50">
            <v>1</v>
          </cell>
          <cell r="AO50">
            <v>0</v>
          </cell>
          <cell r="AP50">
            <v>0</v>
          </cell>
          <cell r="AQ50">
            <v>886</v>
          </cell>
          <cell r="AR50">
            <v>5</v>
          </cell>
          <cell r="AS50">
            <v>0</v>
          </cell>
          <cell r="AT50">
            <v>2</v>
          </cell>
          <cell r="AU50">
            <v>5</v>
          </cell>
          <cell r="AV50">
            <v>0</v>
          </cell>
          <cell r="AW50">
            <v>1</v>
          </cell>
          <cell r="AX50">
            <v>4</v>
          </cell>
          <cell r="AY50">
            <v>0</v>
          </cell>
          <cell r="AZ50">
            <v>0</v>
          </cell>
          <cell r="BA50">
            <v>4</v>
          </cell>
          <cell r="BB50">
            <v>0</v>
          </cell>
          <cell r="BC50">
            <v>0</v>
          </cell>
          <cell r="BD50">
            <v>4</v>
          </cell>
          <cell r="BE50">
            <v>0</v>
          </cell>
          <cell r="BF50">
            <v>0</v>
          </cell>
          <cell r="BG50">
            <v>5</v>
          </cell>
          <cell r="BH50">
            <v>0</v>
          </cell>
          <cell r="BI50">
            <v>0</v>
          </cell>
          <cell r="BJ50">
            <v>29</v>
          </cell>
          <cell r="BK50">
            <v>5</v>
          </cell>
          <cell r="BL50">
            <v>2</v>
          </cell>
          <cell r="BM50">
            <v>4</v>
          </cell>
          <cell r="BN50">
            <v>1</v>
          </cell>
          <cell r="BO50">
            <v>4</v>
          </cell>
          <cell r="BP50">
            <v>0</v>
          </cell>
          <cell r="BQ50">
            <v>4</v>
          </cell>
          <cell r="BR50">
            <v>0</v>
          </cell>
          <cell r="BS50">
            <v>4</v>
          </cell>
          <cell r="BT50">
            <v>0</v>
          </cell>
          <cell r="BU50">
            <v>5</v>
          </cell>
          <cell r="BV50">
            <v>0</v>
          </cell>
          <cell r="BW50">
            <v>29</v>
          </cell>
          <cell r="BX50">
            <v>0</v>
          </cell>
          <cell r="BY50">
            <v>0</v>
          </cell>
          <cell r="BZ50">
            <v>70</v>
          </cell>
          <cell r="CA50">
            <v>72</v>
          </cell>
          <cell r="CB50">
            <v>76</v>
          </cell>
          <cell r="CC50">
            <v>77</v>
          </cell>
          <cell r="CD50">
            <v>74</v>
          </cell>
          <cell r="CE50">
            <v>56</v>
          </cell>
          <cell r="CF50">
            <v>76</v>
          </cell>
          <cell r="CG50">
            <v>74</v>
          </cell>
          <cell r="CH50">
            <v>67</v>
          </cell>
          <cell r="CI50">
            <v>73</v>
          </cell>
          <cell r="CJ50">
            <v>89</v>
          </cell>
          <cell r="CK50">
            <v>82</v>
          </cell>
          <cell r="CL50">
            <v>3</v>
          </cell>
          <cell r="CM50">
            <v>0</v>
          </cell>
          <cell r="CN50">
            <v>1</v>
          </cell>
          <cell r="CP50">
            <v>1</v>
          </cell>
          <cell r="CQ50">
            <v>1</v>
          </cell>
          <cell r="CR50">
            <v>35</v>
          </cell>
          <cell r="CS50">
            <v>2</v>
          </cell>
          <cell r="CU50">
            <v>3</v>
          </cell>
          <cell r="DD50">
            <v>1</v>
          </cell>
          <cell r="DF50">
            <v>2</v>
          </cell>
          <cell r="DG50">
            <v>1</v>
          </cell>
        </row>
        <row r="51">
          <cell r="E51" t="str">
            <v>牛津小</v>
          </cell>
          <cell r="F51">
            <v>24005</v>
          </cell>
          <cell r="G51">
            <v>35</v>
          </cell>
          <cell r="H51">
            <v>33</v>
          </cell>
          <cell r="I51">
            <v>0</v>
          </cell>
          <cell r="J51">
            <v>0</v>
          </cell>
          <cell r="K51">
            <v>2</v>
          </cell>
          <cell r="L51">
            <v>0</v>
          </cell>
          <cell r="M51">
            <v>43</v>
          </cell>
          <cell r="N51">
            <v>30</v>
          </cell>
          <cell r="O51">
            <v>0</v>
          </cell>
          <cell r="P51">
            <v>0</v>
          </cell>
          <cell r="Q51">
            <v>3</v>
          </cell>
          <cell r="R51">
            <v>0</v>
          </cell>
          <cell r="S51">
            <v>45</v>
          </cell>
          <cell r="T51">
            <v>40</v>
          </cell>
          <cell r="U51">
            <v>2</v>
          </cell>
          <cell r="V51">
            <v>0</v>
          </cell>
          <cell r="W51">
            <v>0</v>
          </cell>
          <cell r="X51">
            <v>0</v>
          </cell>
          <cell r="Y51">
            <v>36</v>
          </cell>
          <cell r="Z51">
            <v>38</v>
          </cell>
          <cell r="AA51">
            <v>0</v>
          </cell>
          <cell r="AB51">
            <v>1</v>
          </cell>
          <cell r="AC51">
            <v>0</v>
          </cell>
          <cell r="AD51">
            <v>0</v>
          </cell>
          <cell r="AE51">
            <v>36</v>
          </cell>
          <cell r="AF51">
            <v>37</v>
          </cell>
          <cell r="AG51">
            <v>1</v>
          </cell>
          <cell r="AH51">
            <v>0</v>
          </cell>
          <cell r="AI51">
            <v>0</v>
          </cell>
          <cell r="AJ51">
            <v>0</v>
          </cell>
          <cell r="AK51">
            <v>41</v>
          </cell>
          <cell r="AL51">
            <v>30</v>
          </cell>
          <cell r="AM51">
            <v>0</v>
          </cell>
          <cell r="AN51">
            <v>1</v>
          </cell>
          <cell r="AO51">
            <v>0</v>
          </cell>
          <cell r="AP51">
            <v>0</v>
          </cell>
          <cell r="AQ51">
            <v>449</v>
          </cell>
          <cell r="AR51">
            <v>2</v>
          </cell>
          <cell r="AS51">
            <v>0</v>
          </cell>
          <cell r="AT51">
            <v>1</v>
          </cell>
          <cell r="AU51">
            <v>3</v>
          </cell>
          <cell r="AV51">
            <v>0</v>
          </cell>
          <cell r="AW51">
            <v>1</v>
          </cell>
          <cell r="AX51">
            <v>3</v>
          </cell>
          <cell r="AY51">
            <v>0</v>
          </cell>
          <cell r="AZ51">
            <v>0</v>
          </cell>
          <cell r="BA51">
            <v>2</v>
          </cell>
          <cell r="BB51">
            <v>0</v>
          </cell>
          <cell r="BC51">
            <v>0</v>
          </cell>
          <cell r="BD51">
            <v>2</v>
          </cell>
          <cell r="BE51">
            <v>0</v>
          </cell>
          <cell r="BF51">
            <v>0</v>
          </cell>
          <cell r="BG51">
            <v>2</v>
          </cell>
          <cell r="BH51">
            <v>0</v>
          </cell>
          <cell r="BI51">
            <v>0</v>
          </cell>
          <cell r="BJ51">
            <v>15</v>
          </cell>
          <cell r="BK51">
            <v>2</v>
          </cell>
          <cell r="BL51">
            <v>1</v>
          </cell>
          <cell r="BM51">
            <v>2</v>
          </cell>
          <cell r="BN51">
            <v>1</v>
          </cell>
          <cell r="BO51">
            <v>3</v>
          </cell>
          <cell r="BP51">
            <v>0</v>
          </cell>
          <cell r="BQ51">
            <v>2</v>
          </cell>
          <cell r="BR51">
            <v>0</v>
          </cell>
          <cell r="BS51">
            <v>2</v>
          </cell>
          <cell r="BT51">
            <v>0</v>
          </cell>
          <cell r="BU51">
            <v>2</v>
          </cell>
          <cell r="BV51">
            <v>0</v>
          </cell>
          <cell r="BW51">
            <v>15</v>
          </cell>
          <cell r="BX51">
            <v>0</v>
          </cell>
          <cell r="BY51">
            <v>0</v>
          </cell>
          <cell r="BZ51">
            <v>35</v>
          </cell>
          <cell r="CA51">
            <v>33</v>
          </cell>
          <cell r="CB51">
            <v>43</v>
          </cell>
          <cell r="CC51">
            <v>30</v>
          </cell>
          <cell r="CD51">
            <v>47</v>
          </cell>
          <cell r="CE51">
            <v>40</v>
          </cell>
          <cell r="CF51">
            <v>36</v>
          </cell>
          <cell r="CG51">
            <v>39</v>
          </cell>
          <cell r="CH51">
            <v>37</v>
          </cell>
          <cell r="CI51">
            <v>37</v>
          </cell>
          <cell r="CJ51">
            <v>41</v>
          </cell>
          <cell r="CK51">
            <v>31</v>
          </cell>
          <cell r="CL51">
            <v>2</v>
          </cell>
          <cell r="CM51">
            <v>0</v>
          </cell>
          <cell r="CN51">
            <v>1</v>
          </cell>
          <cell r="CP51">
            <v>1</v>
          </cell>
          <cell r="CR51">
            <v>20</v>
          </cell>
          <cell r="CS51">
            <v>1</v>
          </cell>
          <cell r="CU51">
            <v>1</v>
          </cell>
          <cell r="DD51">
            <v>1</v>
          </cell>
          <cell r="DE51">
            <v>1</v>
          </cell>
          <cell r="DF51">
            <v>2</v>
          </cell>
          <cell r="DG51">
            <v>0</v>
          </cell>
        </row>
        <row r="52">
          <cell r="E52" t="str">
            <v>砥川小</v>
          </cell>
          <cell r="F52">
            <v>24005</v>
          </cell>
          <cell r="G52">
            <v>16</v>
          </cell>
          <cell r="H52">
            <v>13</v>
          </cell>
          <cell r="I52">
            <v>1</v>
          </cell>
          <cell r="J52">
            <v>0</v>
          </cell>
          <cell r="K52">
            <v>4</v>
          </cell>
          <cell r="L52">
            <v>0</v>
          </cell>
          <cell r="M52">
            <v>12</v>
          </cell>
          <cell r="N52">
            <v>11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7</v>
          </cell>
          <cell r="T52">
            <v>13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16</v>
          </cell>
          <cell r="Z52">
            <v>9</v>
          </cell>
          <cell r="AA52">
            <v>0</v>
          </cell>
          <cell r="AB52">
            <v>1</v>
          </cell>
          <cell r="AC52">
            <v>0</v>
          </cell>
          <cell r="AD52">
            <v>0</v>
          </cell>
          <cell r="AE52">
            <v>7</v>
          </cell>
          <cell r="AF52">
            <v>7</v>
          </cell>
          <cell r="AG52">
            <v>2</v>
          </cell>
          <cell r="AH52">
            <v>0</v>
          </cell>
          <cell r="AI52">
            <v>0</v>
          </cell>
          <cell r="AJ52">
            <v>0</v>
          </cell>
          <cell r="AK52">
            <v>14</v>
          </cell>
          <cell r="AL52">
            <v>13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142</v>
          </cell>
          <cell r="AR52">
            <v>1</v>
          </cell>
          <cell r="AS52">
            <v>0</v>
          </cell>
          <cell r="AT52">
            <v>1</v>
          </cell>
          <cell r="AU52">
            <v>1</v>
          </cell>
          <cell r="AV52">
            <v>0</v>
          </cell>
          <cell r="AW52">
            <v>0</v>
          </cell>
          <cell r="AX52">
            <v>1</v>
          </cell>
          <cell r="AY52">
            <v>0</v>
          </cell>
          <cell r="AZ52">
            <v>0</v>
          </cell>
          <cell r="BA52">
            <v>1</v>
          </cell>
          <cell r="BB52">
            <v>0</v>
          </cell>
          <cell r="BC52">
            <v>0</v>
          </cell>
          <cell r="BD52">
            <v>1</v>
          </cell>
          <cell r="BE52">
            <v>0</v>
          </cell>
          <cell r="BF52">
            <v>0</v>
          </cell>
          <cell r="BG52">
            <v>1</v>
          </cell>
          <cell r="BH52">
            <v>0</v>
          </cell>
          <cell r="BI52">
            <v>0</v>
          </cell>
          <cell r="BJ52">
            <v>7</v>
          </cell>
          <cell r="BK52">
            <v>1</v>
          </cell>
          <cell r="BL52">
            <v>1</v>
          </cell>
          <cell r="BM52">
            <v>1</v>
          </cell>
          <cell r="BN52">
            <v>0</v>
          </cell>
          <cell r="BO52">
            <v>1</v>
          </cell>
          <cell r="BP52">
            <v>0</v>
          </cell>
          <cell r="BQ52">
            <v>1</v>
          </cell>
          <cell r="BR52">
            <v>0</v>
          </cell>
          <cell r="BS52">
            <v>1</v>
          </cell>
          <cell r="BT52">
            <v>0</v>
          </cell>
          <cell r="BU52">
            <v>1</v>
          </cell>
          <cell r="BV52">
            <v>0</v>
          </cell>
          <cell r="BW52">
            <v>7</v>
          </cell>
          <cell r="BX52">
            <v>0</v>
          </cell>
          <cell r="BY52">
            <v>0</v>
          </cell>
          <cell r="BZ52">
            <v>17</v>
          </cell>
          <cell r="CA52">
            <v>13</v>
          </cell>
          <cell r="CB52">
            <v>12</v>
          </cell>
          <cell r="CC52">
            <v>11</v>
          </cell>
          <cell r="CD52">
            <v>7</v>
          </cell>
          <cell r="CE52">
            <v>13</v>
          </cell>
          <cell r="CF52">
            <v>16</v>
          </cell>
          <cell r="CG52">
            <v>10</v>
          </cell>
          <cell r="CH52">
            <v>9</v>
          </cell>
          <cell r="CI52">
            <v>7</v>
          </cell>
          <cell r="CJ52">
            <v>14</v>
          </cell>
          <cell r="CK52">
            <v>13</v>
          </cell>
          <cell r="CL52">
            <v>1</v>
          </cell>
          <cell r="CM52">
            <v>0</v>
          </cell>
          <cell r="CN52">
            <v>1</v>
          </cell>
          <cell r="CP52">
            <v>1</v>
          </cell>
          <cell r="CR52">
            <v>9</v>
          </cell>
          <cell r="CS52">
            <v>1</v>
          </cell>
          <cell r="DD52">
            <v>1</v>
          </cell>
          <cell r="DG52">
            <v>0</v>
          </cell>
        </row>
        <row r="53">
          <cell r="E53" t="str">
            <v>芦刈小</v>
          </cell>
          <cell r="F53">
            <v>24005</v>
          </cell>
          <cell r="G53">
            <v>18</v>
          </cell>
          <cell r="H53">
            <v>26</v>
          </cell>
          <cell r="I53">
            <v>0</v>
          </cell>
          <cell r="J53">
            <v>0</v>
          </cell>
          <cell r="K53">
            <v>3</v>
          </cell>
          <cell r="L53">
            <v>0</v>
          </cell>
          <cell r="M53">
            <v>26</v>
          </cell>
          <cell r="N53">
            <v>18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25</v>
          </cell>
          <cell r="T53">
            <v>29</v>
          </cell>
          <cell r="U53">
            <v>2</v>
          </cell>
          <cell r="V53">
            <v>0</v>
          </cell>
          <cell r="W53">
            <v>0</v>
          </cell>
          <cell r="X53">
            <v>0</v>
          </cell>
          <cell r="Y53">
            <v>22</v>
          </cell>
          <cell r="Z53">
            <v>28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31</v>
          </cell>
          <cell r="AF53">
            <v>26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29</v>
          </cell>
          <cell r="AL53">
            <v>27</v>
          </cell>
          <cell r="AM53">
            <v>1</v>
          </cell>
          <cell r="AN53">
            <v>0</v>
          </cell>
          <cell r="AO53">
            <v>0</v>
          </cell>
          <cell r="AP53">
            <v>0</v>
          </cell>
          <cell r="AQ53">
            <v>308</v>
          </cell>
          <cell r="AR53">
            <v>2</v>
          </cell>
          <cell r="AS53">
            <v>0</v>
          </cell>
          <cell r="AT53">
            <v>1</v>
          </cell>
          <cell r="AU53">
            <v>2</v>
          </cell>
          <cell r="AV53">
            <v>0</v>
          </cell>
          <cell r="AW53">
            <v>0</v>
          </cell>
          <cell r="AX53">
            <v>2</v>
          </cell>
          <cell r="AY53">
            <v>0</v>
          </cell>
          <cell r="AZ53">
            <v>0</v>
          </cell>
          <cell r="BA53">
            <v>2</v>
          </cell>
          <cell r="BB53">
            <v>0</v>
          </cell>
          <cell r="BC53">
            <v>0</v>
          </cell>
          <cell r="BD53">
            <v>2</v>
          </cell>
          <cell r="BE53">
            <v>0</v>
          </cell>
          <cell r="BF53">
            <v>0</v>
          </cell>
          <cell r="BG53">
            <v>2</v>
          </cell>
          <cell r="BH53">
            <v>0</v>
          </cell>
          <cell r="BI53">
            <v>0</v>
          </cell>
          <cell r="BJ53">
            <v>13</v>
          </cell>
          <cell r="BK53">
            <v>2</v>
          </cell>
          <cell r="BL53">
            <v>1</v>
          </cell>
          <cell r="BM53">
            <v>2</v>
          </cell>
          <cell r="BN53">
            <v>0</v>
          </cell>
          <cell r="BO53">
            <v>2</v>
          </cell>
          <cell r="BP53">
            <v>0</v>
          </cell>
          <cell r="BQ53">
            <v>2</v>
          </cell>
          <cell r="BR53">
            <v>0</v>
          </cell>
          <cell r="BS53">
            <v>2</v>
          </cell>
          <cell r="BT53">
            <v>0</v>
          </cell>
          <cell r="BU53">
            <v>2</v>
          </cell>
          <cell r="BV53">
            <v>0</v>
          </cell>
          <cell r="BW53">
            <v>13</v>
          </cell>
          <cell r="BX53">
            <v>0</v>
          </cell>
          <cell r="BY53">
            <v>0</v>
          </cell>
          <cell r="BZ53">
            <v>18</v>
          </cell>
          <cell r="CA53">
            <v>26</v>
          </cell>
          <cell r="CB53">
            <v>26</v>
          </cell>
          <cell r="CC53">
            <v>18</v>
          </cell>
          <cell r="CD53">
            <v>27</v>
          </cell>
          <cell r="CE53">
            <v>29</v>
          </cell>
          <cell r="CF53">
            <v>22</v>
          </cell>
          <cell r="CG53">
            <v>28</v>
          </cell>
          <cell r="CH53">
            <v>31</v>
          </cell>
          <cell r="CI53">
            <v>26</v>
          </cell>
          <cell r="CJ53">
            <v>30</v>
          </cell>
          <cell r="CK53">
            <v>27</v>
          </cell>
          <cell r="CL53">
            <v>1</v>
          </cell>
          <cell r="CM53">
            <v>0</v>
          </cell>
          <cell r="CN53">
            <v>1</v>
          </cell>
          <cell r="CP53">
            <v>1</v>
          </cell>
          <cell r="CR53">
            <v>15</v>
          </cell>
          <cell r="CS53">
            <v>1</v>
          </cell>
          <cell r="CU53">
            <v>2</v>
          </cell>
          <cell r="CZ53">
            <v>1</v>
          </cell>
          <cell r="DD53">
            <v>1</v>
          </cell>
          <cell r="DG53">
            <v>1</v>
          </cell>
        </row>
        <row r="54">
          <cell r="E54" t="str">
            <v>鳥栖小</v>
          </cell>
          <cell r="F54">
            <v>31005</v>
          </cell>
          <cell r="G54">
            <v>40</v>
          </cell>
          <cell r="H54">
            <v>48</v>
          </cell>
          <cell r="I54">
            <v>2</v>
          </cell>
          <cell r="J54">
            <v>1</v>
          </cell>
          <cell r="K54">
            <v>5</v>
          </cell>
          <cell r="L54">
            <v>0</v>
          </cell>
          <cell r="M54">
            <v>58</v>
          </cell>
          <cell r="N54">
            <v>47</v>
          </cell>
          <cell r="O54">
            <v>2</v>
          </cell>
          <cell r="P54">
            <v>0</v>
          </cell>
          <cell r="Q54">
            <v>7</v>
          </cell>
          <cell r="R54">
            <v>0</v>
          </cell>
          <cell r="S54">
            <v>39</v>
          </cell>
          <cell r="T54">
            <v>59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61</v>
          </cell>
          <cell r="Z54">
            <v>80</v>
          </cell>
          <cell r="AA54">
            <v>1</v>
          </cell>
          <cell r="AB54">
            <v>0</v>
          </cell>
          <cell r="AC54">
            <v>0</v>
          </cell>
          <cell r="AD54">
            <v>0</v>
          </cell>
          <cell r="AE54">
            <v>75</v>
          </cell>
          <cell r="AF54">
            <v>50</v>
          </cell>
          <cell r="AG54">
            <v>3</v>
          </cell>
          <cell r="AH54">
            <v>0</v>
          </cell>
          <cell r="AI54">
            <v>0</v>
          </cell>
          <cell r="AJ54">
            <v>0</v>
          </cell>
          <cell r="AK54">
            <v>50</v>
          </cell>
          <cell r="AL54">
            <v>69</v>
          </cell>
          <cell r="AM54">
            <v>1</v>
          </cell>
          <cell r="AN54">
            <v>2</v>
          </cell>
          <cell r="AO54">
            <v>0</v>
          </cell>
          <cell r="AP54">
            <v>0</v>
          </cell>
          <cell r="AQ54">
            <v>688</v>
          </cell>
          <cell r="AR54">
            <v>3</v>
          </cell>
          <cell r="AS54">
            <v>0</v>
          </cell>
          <cell r="AT54">
            <v>1</v>
          </cell>
          <cell r="AU54">
            <v>3</v>
          </cell>
          <cell r="AV54">
            <v>0</v>
          </cell>
          <cell r="AW54">
            <v>1</v>
          </cell>
          <cell r="AX54">
            <v>3</v>
          </cell>
          <cell r="AY54">
            <v>0</v>
          </cell>
          <cell r="AZ54">
            <v>0</v>
          </cell>
          <cell r="BA54">
            <v>4</v>
          </cell>
          <cell r="BB54">
            <v>0</v>
          </cell>
          <cell r="BC54">
            <v>0</v>
          </cell>
          <cell r="BD54">
            <v>4</v>
          </cell>
          <cell r="BE54">
            <v>0</v>
          </cell>
          <cell r="BF54">
            <v>0</v>
          </cell>
          <cell r="BG54">
            <v>3</v>
          </cell>
          <cell r="BH54">
            <v>0</v>
          </cell>
          <cell r="BI54">
            <v>0</v>
          </cell>
          <cell r="BJ54">
            <v>22</v>
          </cell>
          <cell r="BK54">
            <v>3</v>
          </cell>
          <cell r="BL54">
            <v>1</v>
          </cell>
          <cell r="BM54">
            <v>3</v>
          </cell>
          <cell r="BN54">
            <v>1</v>
          </cell>
          <cell r="BO54">
            <v>3</v>
          </cell>
          <cell r="BP54">
            <v>0</v>
          </cell>
          <cell r="BQ54">
            <v>4</v>
          </cell>
          <cell r="BR54">
            <v>0</v>
          </cell>
          <cell r="BS54">
            <v>4</v>
          </cell>
          <cell r="BT54">
            <v>0</v>
          </cell>
          <cell r="BU54">
            <v>3</v>
          </cell>
          <cell r="BV54">
            <v>0</v>
          </cell>
          <cell r="BW54">
            <v>22</v>
          </cell>
          <cell r="BX54">
            <v>0</v>
          </cell>
          <cell r="BY54">
            <v>0</v>
          </cell>
          <cell r="BZ54">
            <v>42</v>
          </cell>
          <cell r="CA54">
            <v>49</v>
          </cell>
          <cell r="CB54">
            <v>60</v>
          </cell>
          <cell r="CC54">
            <v>47</v>
          </cell>
          <cell r="CD54">
            <v>39</v>
          </cell>
          <cell r="CE54">
            <v>59</v>
          </cell>
          <cell r="CF54">
            <v>62</v>
          </cell>
          <cell r="CG54">
            <v>80</v>
          </cell>
          <cell r="CH54">
            <v>78</v>
          </cell>
          <cell r="CI54">
            <v>50</v>
          </cell>
          <cell r="CJ54">
            <v>51</v>
          </cell>
          <cell r="CK54">
            <v>71</v>
          </cell>
          <cell r="CL54">
            <v>2</v>
          </cell>
          <cell r="CM54">
            <v>0</v>
          </cell>
          <cell r="CN54">
            <v>1</v>
          </cell>
          <cell r="CP54">
            <v>1</v>
          </cell>
          <cell r="CQ54">
            <v>1</v>
          </cell>
          <cell r="CR54">
            <v>30</v>
          </cell>
          <cell r="CS54">
            <v>1</v>
          </cell>
          <cell r="CU54">
            <v>2</v>
          </cell>
          <cell r="CW54">
            <v>1</v>
          </cell>
          <cell r="DD54">
            <v>1</v>
          </cell>
          <cell r="DE54">
            <v>1</v>
          </cell>
          <cell r="DG54">
            <v>2</v>
          </cell>
        </row>
        <row r="55">
          <cell r="E55" t="str">
            <v>鳥栖北小</v>
          </cell>
          <cell r="F55">
            <v>31005</v>
          </cell>
          <cell r="G55">
            <v>75</v>
          </cell>
          <cell r="H55">
            <v>66</v>
          </cell>
          <cell r="I55">
            <v>4</v>
          </cell>
          <cell r="J55">
            <v>2</v>
          </cell>
          <cell r="K55">
            <v>5</v>
          </cell>
          <cell r="L55">
            <v>0</v>
          </cell>
          <cell r="M55">
            <v>53</v>
          </cell>
          <cell r="N55">
            <v>69</v>
          </cell>
          <cell r="O55">
            <v>0</v>
          </cell>
          <cell r="P55">
            <v>0</v>
          </cell>
          <cell r="Q55">
            <v>11</v>
          </cell>
          <cell r="R55">
            <v>0</v>
          </cell>
          <cell r="S55">
            <v>72</v>
          </cell>
          <cell r="T55">
            <v>72</v>
          </cell>
          <cell r="U55">
            <v>2</v>
          </cell>
          <cell r="V55">
            <v>0</v>
          </cell>
          <cell r="W55">
            <v>0</v>
          </cell>
          <cell r="X55">
            <v>0</v>
          </cell>
          <cell r="Y55">
            <v>76</v>
          </cell>
          <cell r="Z55">
            <v>75</v>
          </cell>
          <cell r="AA55">
            <v>1</v>
          </cell>
          <cell r="AB55">
            <v>2</v>
          </cell>
          <cell r="AC55">
            <v>0</v>
          </cell>
          <cell r="AD55">
            <v>0</v>
          </cell>
          <cell r="AE55">
            <v>60</v>
          </cell>
          <cell r="AF55">
            <v>55</v>
          </cell>
          <cell r="AG55">
            <v>1</v>
          </cell>
          <cell r="AH55">
            <v>0</v>
          </cell>
          <cell r="AI55">
            <v>0</v>
          </cell>
          <cell r="AJ55">
            <v>0</v>
          </cell>
          <cell r="AK55">
            <v>83</v>
          </cell>
          <cell r="AL55">
            <v>60</v>
          </cell>
          <cell r="AM55">
            <v>4</v>
          </cell>
          <cell r="AN55">
            <v>0</v>
          </cell>
          <cell r="AO55">
            <v>0</v>
          </cell>
          <cell r="AP55">
            <v>0</v>
          </cell>
          <cell r="AQ55">
            <v>832</v>
          </cell>
          <cell r="AR55">
            <v>4</v>
          </cell>
          <cell r="AS55">
            <v>0</v>
          </cell>
          <cell r="AT55">
            <v>1</v>
          </cell>
          <cell r="AU55">
            <v>4</v>
          </cell>
          <cell r="AV55">
            <v>0</v>
          </cell>
          <cell r="AW55">
            <v>2</v>
          </cell>
          <cell r="AX55">
            <v>4</v>
          </cell>
          <cell r="AY55">
            <v>0</v>
          </cell>
          <cell r="AZ55">
            <v>0</v>
          </cell>
          <cell r="BA55">
            <v>4</v>
          </cell>
          <cell r="BB55">
            <v>0</v>
          </cell>
          <cell r="BC55">
            <v>0</v>
          </cell>
          <cell r="BD55">
            <v>3</v>
          </cell>
          <cell r="BE55">
            <v>0</v>
          </cell>
          <cell r="BF55">
            <v>0</v>
          </cell>
          <cell r="BG55">
            <v>4</v>
          </cell>
          <cell r="BH55">
            <v>0</v>
          </cell>
          <cell r="BI55">
            <v>0</v>
          </cell>
          <cell r="BJ55">
            <v>27</v>
          </cell>
          <cell r="BK55">
            <v>5</v>
          </cell>
          <cell r="BL55">
            <v>1</v>
          </cell>
          <cell r="BM55">
            <v>4</v>
          </cell>
          <cell r="BN55">
            <v>2</v>
          </cell>
          <cell r="BO55">
            <v>4</v>
          </cell>
          <cell r="BP55">
            <v>0</v>
          </cell>
          <cell r="BQ55">
            <v>4</v>
          </cell>
          <cell r="BR55">
            <v>0</v>
          </cell>
          <cell r="BS55">
            <v>3</v>
          </cell>
          <cell r="BT55">
            <v>0</v>
          </cell>
          <cell r="BU55">
            <v>4</v>
          </cell>
          <cell r="BV55">
            <v>0</v>
          </cell>
          <cell r="BW55">
            <v>27</v>
          </cell>
          <cell r="BX55">
            <v>0</v>
          </cell>
          <cell r="BY55">
            <v>0</v>
          </cell>
          <cell r="BZ55">
            <v>79</v>
          </cell>
          <cell r="CA55">
            <v>68</v>
          </cell>
          <cell r="CB55">
            <v>53</v>
          </cell>
          <cell r="CC55">
            <v>69</v>
          </cell>
          <cell r="CD55">
            <v>74</v>
          </cell>
          <cell r="CE55">
            <v>72</v>
          </cell>
          <cell r="CF55">
            <v>77</v>
          </cell>
          <cell r="CG55">
            <v>77</v>
          </cell>
          <cell r="CH55">
            <v>61</v>
          </cell>
          <cell r="CI55">
            <v>55</v>
          </cell>
          <cell r="CJ55">
            <v>87</v>
          </cell>
          <cell r="CK55">
            <v>60</v>
          </cell>
          <cell r="CL55">
            <v>3</v>
          </cell>
          <cell r="CM55">
            <v>0</v>
          </cell>
          <cell r="CN55">
            <v>1</v>
          </cell>
          <cell r="CP55">
            <v>1</v>
          </cell>
          <cell r="CQ55">
            <v>1</v>
          </cell>
          <cell r="CR55">
            <v>34</v>
          </cell>
          <cell r="CS55">
            <v>1</v>
          </cell>
          <cell r="CU55">
            <v>4</v>
          </cell>
          <cell r="CY55">
            <v>1</v>
          </cell>
          <cell r="CZ55">
            <v>1</v>
          </cell>
          <cell r="DB55">
            <v>1</v>
          </cell>
          <cell r="DD55">
            <v>1</v>
          </cell>
          <cell r="DG55">
            <v>1</v>
          </cell>
        </row>
        <row r="56">
          <cell r="E56" t="str">
            <v>田代小</v>
          </cell>
          <cell r="F56">
            <v>31005</v>
          </cell>
          <cell r="G56">
            <v>30</v>
          </cell>
          <cell r="H56">
            <v>21</v>
          </cell>
          <cell r="I56">
            <v>0</v>
          </cell>
          <cell r="J56">
            <v>1</v>
          </cell>
          <cell r="K56">
            <v>4</v>
          </cell>
          <cell r="L56">
            <v>0</v>
          </cell>
          <cell r="M56">
            <v>17</v>
          </cell>
          <cell r="N56">
            <v>28</v>
          </cell>
          <cell r="O56">
            <v>2</v>
          </cell>
          <cell r="P56">
            <v>0</v>
          </cell>
          <cell r="Q56">
            <v>6</v>
          </cell>
          <cell r="R56">
            <v>0</v>
          </cell>
          <cell r="S56">
            <v>29</v>
          </cell>
          <cell r="T56">
            <v>31</v>
          </cell>
          <cell r="U56">
            <v>0</v>
          </cell>
          <cell r="V56">
            <v>1</v>
          </cell>
          <cell r="W56">
            <v>0</v>
          </cell>
          <cell r="X56">
            <v>0</v>
          </cell>
          <cell r="Y56">
            <v>31</v>
          </cell>
          <cell r="Z56">
            <v>24</v>
          </cell>
          <cell r="AA56">
            <v>1</v>
          </cell>
          <cell r="AB56">
            <v>0</v>
          </cell>
          <cell r="AC56">
            <v>0</v>
          </cell>
          <cell r="AD56">
            <v>0</v>
          </cell>
          <cell r="AE56">
            <v>22</v>
          </cell>
          <cell r="AF56">
            <v>26</v>
          </cell>
          <cell r="AG56">
            <v>4</v>
          </cell>
          <cell r="AH56">
            <v>1</v>
          </cell>
          <cell r="AI56">
            <v>0</v>
          </cell>
          <cell r="AJ56">
            <v>0</v>
          </cell>
          <cell r="AK56">
            <v>38</v>
          </cell>
          <cell r="AL56">
            <v>32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339</v>
          </cell>
          <cell r="AR56">
            <v>2</v>
          </cell>
          <cell r="AS56">
            <v>0</v>
          </cell>
          <cell r="AT56">
            <v>1</v>
          </cell>
          <cell r="AU56">
            <v>2</v>
          </cell>
          <cell r="AV56">
            <v>0</v>
          </cell>
          <cell r="AW56">
            <v>1</v>
          </cell>
          <cell r="AX56">
            <v>2</v>
          </cell>
          <cell r="AY56">
            <v>0</v>
          </cell>
          <cell r="AZ56">
            <v>0</v>
          </cell>
          <cell r="BA56">
            <v>2</v>
          </cell>
          <cell r="BB56">
            <v>0</v>
          </cell>
          <cell r="BC56">
            <v>0</v>
          </cell>
          <cell r="BD56">
            <v>2</v>
          </cell>
          <cell r="BE56">
            <v>0</v>
          </cell>
          <cell r="BF56">
            <v>0</v>
          </cell>
          <cell r="BG56">
            <v>2</v>
          </cell>
          <cell r="BH56">
            <v>0</v>
          </cell>
          <cell r="BI56">
            <v>0</v>
          </cell>
          <cell r="BJ56">
            <v>14</v>
          </cell>
          <cell r="BK56">
            <v>2</v>
          </cell>
          <cell r="BL56">
            <v>1</v>
          </cell>
          <cell r="BM56">
            <v>2</v>
          </cell>
          <cell r="BN56">
            <v>1</v>
          </cell>
          <cell r="BO56">
            <v>2</v>
          </cell>
          <cell r="BP56">
            <v>0</v>
          </cell>
          <cell r="BQ56">
            <v>2</v>
          </cell>
          <cell r="BR56">
            <v>0</v>
          </cell>
          <cell r="BS56">
            <v>2</v>
          </cell>
          <cell r="BT56">
            <v>0</v>
          </cell>
          <cell r="BU56">
            <v>2</v>
          </cell>
          <cell r="BV56">
            <v>0</v>
          </cell>
          <cell r="BW56">
            <v>14</v>
          </cell>
          <cell r="BX56">
            <v>0</v>
          </cell>
          <cell r="BY56">
            <v>0</v>
          </cell>
          <cell r="BZ56">
            <v>30</v>
          </cell>
          <cell r="CA56">
            <v>22</v>
          </cell>
          <cell r="CB56">
            <v>19</v>
          </cell>
          <cell r="CC56">
            <v>28</v>
          </cell>
          <cell r="CD56">
            <v>29</v>
          </cell>
          <cell r="CE56">
            <v>32</v>
          </cell>
          <cell r="CF56">
            <v>32</v>
          </cell>
          <cell r="CG56">
            <v>24</v>
          </cell>
          <cell r="CH56">
            <v>26</v>
          </cell>
          <cell r="CI56">
            <v>27</v>
          </cell>
          <cell r="CJ56">
            <v>38</v>
          </cell>
          <cell r="CK56">
            <v>32</v>
          </cell>
          <cell r="CL56">
            <v>2</v>
          </cell>
          <cell r="CM56">
            <v>0</v>
          </cell>
          <cell r="CN56">
            <v>1</v>
          </cell>
          <cell r="CP56">
            <v>1</v>
          </cell>
          <cell r="CR56">
            <v>17</v>
          </cell>
          <cell r="CT56">
            <v>1</v>
          </cell>
          <cell r="DD56">
            <v>1</v>
          </cell>
          <cell r="DG56">
            <v>1</v>
          </cell>
        </row>
        <row r="57">
          <cell r="E57" t="str">
            <v>基里小</v>
          </cell>
          <cell r="F57">
            <v>31005</v>
          </cell>
          <cell r="G57">
            <v>36</v>
          </cell>
          <cell r="H57">
            <v>29</v>
          </cell>
          <cell r="I57">
            <v>0</v>
          </cell>
          <cell r="J57">
            <v>0</v>
          </cell>
          <cell r="K57">
            <v>6</v>
          </cell>
          <cell r="L57">
            <v>0</v>
          </cell>
          <cell r="M57">
            <v>33</v>
          </cell>
          <cell r="N57">
            <v>24</v>
          </cell>
          <cell r="O57">
            <v>0</v>
          </cell>
          <cell r="P57">
            <v>0</v>
          </cell>
          <cell r="Q57">
            <v>3</v>
          </cell>
          <cell r="R57">
            <v>0</v>
          </cell>
          <cell r="S57">
            <v>32</v>
          </cell>
          <cell r="T57">
            <v>19</v>
          </cell>
          <cell r="U57">
            <v>2</v>
          </cell>
          <cell r="V57">
            <v>0</v>
          </cell>
          <cell r="W57">
            <v>0</v>
          </cell>
          <cell r="X57">
            <v>0</v>
          </cell>
          <cell r="Y57">
            <v>34</v>
          </cell>
          <cell r="Z57">
            <v>36</v>
          </cell>
          <cell r="AA57">
            <v>0</v>
          </cell>
          <cell r="AB57">
            <v>1</v>
          </cell>
          <cell r="AC57">
            <v>0</v>
          </cell>
          <cell r="AD57">
            <v>0</v>
          </cell>
          <cell r="AE57">
            <v>38</v>
          </cell>
          <cell r="AF57">
            <v>23</v>
          </cell>
          <cell r="AG57">
            <v>2</v>
          </cell>
          <cell r="AH57">
            <v>1</v>
          </cell>
          <cell r="AI57">
            <v>0</v>
          </cell>
          <cell r="AJ57">
            <v>0</v>
          </cell>
          <cell r="AK57">
            <v>23</v>
          </cell>
          <cell r="AL57">
            <v>26</v>
          </cell>
          <cell r="AM57">
            <v>2</v>
          </cell>
          <cell r="AN57">
            <v>1</v>
          </cell>
          <cell r="AO57">
            <v>0</v>
          </cell>
          <cell r="AP57">
            <v>0</v>
          </cell>
          <cell r="AQ57">
            <v>362</v>
          </cell>
          <cell r="AR57">
            <v>2</v>
          </cell>
          <cell r="AS57">
            <v>0</v>
          </cell>
          <cell r="AT57">
            <v>1</v>
          </cell>
          <cell r="AU57">
            <v>2</v>
          </cell>
          <cell r="AV57">
            <v>0</v>
          </cell>
          <cell r="AW57">
            <v>1</v>
          </cell>
          <cell r="AX57">
            <v>2</v>
          </cell>
          <cell r="AY57">
            <v>0</v>
          </cell>
          <cell r="AZ57">
            <v>0</v>
          </cell>
          <cell r="BA57">
            <v>2</v>
          </cell>
          <cell r="BB57">
            <v>0</v>
          </cell>
          <cell r="BC57">
            <v>0</v>
          </cell>
          <cell r="BD57">
            <v>2</v>
          </cell>
          <cell r="BE57">
            <v>0</v>
          </cell>
          <cell r="BF57">
            <v>0</v>
          </cell>
          <cell r="BG57">
            <v>2</v>
          </cell>
          <cell r="BH57">
            <v>0</v>
          </cell>
          <cell r="BI57">
            <v>0</v>
          </cell>
          <cell r="BJ57">
            <v>14</v>
          </cell>
          <cell r="BK57">
            <v>2</v>
          </cell>
          <cell r="BL57">
            <v>1</v>
          </cell>
          <cell r="BM57">
            <v>2</v>
          </cell>
          <cell r="BN57">
            <v>1</v>
          </cell>
          <cell r="BO57">
            <v>2</v>
          </cell>
          <cell r="BP57">
            <v>0</v>
          </cell>
          <cell r="BQ57">
            <v>2</v>
          </cell>
          <cell r="BR57">
            <v>0</v>
          </cell>
          <cell r="BS57">
            <v>2</v>
          </cell>
          <cell r="BT57">
            <v>0</v>
          </cell>
          <cell r="BU57">
            <v>2</v>
          </cell>
          <cell r="BV57">
            <v>0</v>
          </cell>
          <cell r="BW57">
            <v>14</v>
          </cell>
          <cell r="BX57">
            <v>0</v>
          </cell>
          <cell r="BY57">
            <v>0</v>
          </cell>
          <cell r="BZ57">
            <v>36</v>
          </cell>
          <cell r="CA57">
            <v>29</v>
          </cell>
          <cell r="CB57">
            <v>33</v>
          </cell>
          <cell r="CC57">
            <v>24</v>
          </cell>
          <cell r="CD57">
            <v>34</v>
          </cell>
          <cell r="CE57">
            <v>19</v>
          </cell>
          <cell r="CF57">
            <v>34</v>
          </cell>
          <cell r="CG57">
            <v>37</v>
          </cell>
          <cell r="CH57">
            <v>40</v>
          </cell>
          <cell r="CI57">
            <v>24</v>
          </cell>
          <cell r="CJ57">
            <v>25</v>
          </cell>
          <cell r="CK57">
            <v>27</v>
          </cell>
          <cell r="CL57">
            <v>2</v>
          </cell>
          <cell r="CM57">
            <v>0</v>
          </cell>
          <cell r="CN57">
            <v>1</v>
          </cell>
          <cell r="CP57">
            <v>1</v>
          </cell>
          <cell r="CR57">
            <v>18</v>
          </cell>
          <cell r="CS57">
            <v>1</v>
          </cell>
          <cell r="CU57">
            <v>1</v>
          </cell>
          <cell r="CZ57">
            <v>1</v>
          </cell>
          <cell r="DC57">
            <v>1</v>
          </cell>
          <cell r="DD57">
            <v>1</v>
          </cell>
          <cell r="DG57">
            <v>0</v>
          </cell>
        </row>
        <row r="58">
          <cell r="E58" t="str">
            <v>麓小</v>
          </cell>
          <cell r="F58">
            <v>31005</v>
          </cell>
          <cell r="G58">
            <v>42</v>
          </cell>
          <cell r="H58">
            <v>40</v>
          </cell>
          <cell r="I58">
            <v>4</v>
          </cell>
          <cell r="J58">
            <v>0</v>
          </cell>
          <cell r="K58">
            <v>9</v>
          </cell>
          <cell r="L58">
            <v>0</v>
          </cell>
          <cell r="M58">
            <v>66</v>
          </cell>
          <cell r="N58">
            <v>43</v>
          </cell>
          <cell r="O58">
            <v>3</v>
          </cell>
          <cell r="P58">
            <v>0</v>
          </cell>
          <cell r="Q58">
            <v>6</v>
          </cell>
          <cell r="R58">
            <v>0</v>
          </cell>
          <cell r="S58">
            <v>38</v>
          </cell>
          <cell r="T58">
            <v>53</v>
          </cell>
          <cell r="U58">
            <v>2</v>
          </cell>
          <cell r="V58">
            <v>0</v>
          </cell>
          <cell r="W58">
            <v>0</v>
          </cell>
          <cell r="X58">
            <v>0</v>
          </cell>
          <cell r="Y58">
            <v>47</v>
          </cell>
          <cell r="Z58">
            <v>45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62</v>
          </cell>
          <cell r="AF58">
            <v>40</v>
          </cell>
          <cell r="AG58">
            <v>2</v>
          </cell>
          <cell r="AH58">
            <v>1</v>
          </cell>
          <cell r="AI58">
            <v>0</v>
          </cell>
          <cell r="AJ58">
            <v>0</v>
          </cell>
          <cell r="AK58">
            <v>58</v>
          </cell>
          <cell r="AL58">
            <v>44</v>
          </cell>
          <cell r="AM58">
            <v>2</v>
          </cell>
          <cell r="AN58">
            <v>1</v>
          </cell>
          <cell r="AO58">
            <v>0</v>
          </cell>
          <cell r="AP58">
            <v>0</v>
          </cell>
          <cell r="AQ58">
            <v>593</v>
          </cell>
          <cell r="AR58">
            <v>3</v>
          </cell>
          <cell r="AS58">
            <v>0</v>
          </cell>
          <cell r="AT58">
            <v>2</v>
          </cell>
          <cell r="AU58">
            <v>3</v>
          </cell>
          <cell r="AV58">
            <v>0</v>
          </cell>
          <cell r="AW58">
            <v>1</v>
          </cell>
          <cell r="AX58">
            <v>3</v>
          </cell>
          <cell r="AY58">
            <v>0</v>
          </cell>
          <cell r="AZ58">
            <v>0</v>
          </cell>
          <cell r="BA58">
            <v>3</v>
          </cell>
          <cell r="BB58">
            <v>0</v>
          </cell>
          <cell r="BC58">
            <v>0</v>
          </cell>
          <cell r="BD58">
            <v>3</v>
          </cell>
          <cell r="BE58">
            <v>0</v>
          </cell>
          <cell r="BF58">
            <v>0</v>
          </cell>
          <cell r="BG58">
            <v>3</v>
          </cell>
          <cell r="BH58">
            <v>0</v>
          </cell>
          <cell r="BI58">
            <v>0</v>
          </cell>
          <cell r="BJ58">
            <v>21</v>
          </cell>
          <cell r="BK58">
            <v>3</v>
          </cell>
          <cell r="BL58">
            <v>2</v>
          </cell>
          <cell r="BM58">
            <v>3</v>
          </cell>
          <cell r="BN58">
            <v>1</v>
          </cell>
          <cell r="BO58">
            <v>3</v>
          </cell>
          <cell r="BP58">
            <v>0</v>
          </cell>
          <cell r="BQ58">
            <v>3</v>
          </cell>
          <cell r="BR58">
            <v>0</v>
          </cell>
          <cell r="BS58">
            <v>3</v>
          </cell>
          <cell r="BT58">
            <v>0</v>
          </cell>
          <cell r="BU58">
            <v>3</v>
          </cell>
          <cell r="BV58">
            <v>0</v>
          </cell>
          <cell r="BW58">
            <v>21</v>
          </cell>
          <cell r="BX58">
            <v>0</v>
          </cell>
          <cell r="BY58">
            <v>0</v>
          </cell>
          <cell r="BZ58">
            <v>46</v>
          </cell>
          <cell r="CA58">
            <v>40</v>
          </cell>
          <cell r="CB58">
            <v>69</v>
          </cell>
          <cell r="CC58">
            <v>43</v>
          </cell>
          <cell r="CD58">
            <v>40</v>
          </cell>
          <cell r="CE58">
            <v>53</v>
          </cell>
          <cell r="CF58">
            <v>47</v>
          </cell>
          <cell r="CG58">
            <v>45</v>
          </cell>
          <cell r="CH58">
            <v>64</v>
          </cell>
          <cell r="CI58">
            <v>41</v>
          </cell>
          <cell r="CJ58">
            <v>60</v>
          </cell>
          <cell r="CK58">
            <v>45</v>
          </cell>
          <cell r="CL58">
            <v>3</v>
          </cell>
          <cell r="CM58">
            <v>0</v>
          </cell>
          <cell r="CN58">
            <v>1</v>
          </cell>
          <cell r="CP58">
            <v>1</v>
          </cell>
          <cell r="CR58">
            <v>24</v>
          </cell>
          <cell r="CS58">
            <v>1</v>
          </cell>
          <cell r="CU58">
            <v>2</v>
          </cell>
          <cell r="DD58">
            <v>1</v>
          </cell>
          <cell r="DG58">
            <v>1</v>
          </cell>
        </row>
        <row r="59">
          <cell r="E59" t="str">
            <v>旭小</v>
          </cell>
          <cell r="F59">
            <v>31005</v>
          </cell>
          <cell r="G59">
            <v>61</v>
          </cell>
          <cell r="H59">
            <v>69</v>
          </cell>
          <cell r="I59">
            <v>3</v>
          </cell>
          <cell r="J59">
            <v>3</v>
          </cell>
          <cell r="K59">
            <v>9</v>
          </cell>
          <cell r="L59">
            <v>0</v>
          </cell>
          <cell r="M59">
            <v>63</v>
          </cell>
          <cell r="N59">
            <v>63</v>
          </cell>
          <cell r="O59">
            <v>4</v>
          </cell>
          <cell r="P59">
            <v>0</v>
          </cell>
          <cell r="Q59">
            <v>12</v>
          </cell>
          <cell r="R59">
            <v>0</v>
          </cell>
          <cell r="S59">
            <v>87</v>
          </cell>
          <cell r="T59">
            <v>69</v>
          </cell>
          <cell r="U59">
            <v>2</v>
          </cell>
          <cell r="V59">
            <v>1</v>
          </cell>
          <cell r="W59">
            <v>0</v>
          </cell>
          <cell r="X59">
            <v>0</v>
          </cell>
          <cell r="Y59">
            <v>77</v>
          </cell>
          <cell r="Z59">
            <v>61</v>
          </cell>
          <cell r="AA59">
            <v>1</v>
          </cell>
          <cell r="AB59">
            <v>2</v>
          </cell>
          <cell r="AC59">
            <v>0</v>
          </cell>
          <cell r="AD59">
            <v>0</v>
          </cell>
          <cell r="AE59">
            <v>55</v>
          </cell>
          <cell r="AF59">
            <v>61</v>
          </cell>
          <cell r="AG59">
            <v>3</v>
          </cell>
          <cell r="AH59">
            <v>1</v>
          </cell>
          <cell r="AI59">
            <v>0</v>
          </cell>
          <cell r="AJ59">
            <v>0</v>
          </cell>
          <cell r="AK59">
            <v>72</v>
          </cell>
          <cell r="AL59">
            <v>72</v>
          </cell>
          <cell r="AM59">
            <v>0</v>
          </cell>
          <cell r="AN59">
            <v>1</v>
          </cell>
          <cell r="AO59">
            <v>0</v>
          </cell>
          <cell r="AP59">
            <v>0</v>
          </cell>
          <cell r="AQ59">
            <v>831</v>
          </cell>
          <cell r="AR59">
            <v>4</v>
          </cell>
          <cell r="AS59">
            <v>0</v>
          </cell>
          <cell r="AT59">
            <v>2</v>
          </cell>
          <cell r="AU59">
            <v>4</v>
          </cell>
          <cell r="AV59">
            <v>0</v>
          </cell>
          <cell r="AW59">
            <v>2</v>
          </cell>
          <cell r="AX59">
            <v>4</v>
          </cell>
          <cell r="AY59">
            <v>0</v>
          </cell>
          <cell r="AZ59">
            <v>0</v>
          </cell>
          <cell r="BA59">
            <v>4</v>
          </cell>
          <cell r="BB59">
            <v>0</v>
          </cell>
          <cell r="BC59">
            <v>0</v>
          </cell>
          <cell r="BD59">
            <v>3</v>
          </cell>
          <cell r="BE59">
            <v>0</v>
          </cell>
          <cell r="BF59">
            <v>0</v>
          </cell>
          <cell r="BG59">
            <v>4</v>
          </cell>
          <cell r="BH59">
            <v>0</v>
          </cell>
          <cell r="BI59">
            <v>0</v>
          </cell>
          <cell r="BJ59">
            <v>27</v>
          </cell>
          <cell r="BK59">
            <v>4</v>
          </cell>
          <cell r="BL59">
            <v>2</v>
          </cell>
          <cell r="BM59">
            <v>4</v>
          </cell>
          <cell r="BN59">
            <v>2</v>
          </cell>
          <cell r="BO59">
            <v>4</v>
          </cell>
          <cell r="BP59">
            <v>0</v>
          </cell>
          <cell r="BQ59">
            <v>4</v>
          </cell>
          <cell r="BR59">
            <v>0</v>
          </cell>
          <cell r="BS59">
            <v>3</v>
          </cell>
          <cell r="BT59">
            <v>0</v>
          </cell>
          <cell r="BU59">
            <v>4</v>
          </cell>
          <cell r="BV59">
            <v>0</v>
          </cell>
          <cell r="BW59">
            <v>27</v>
          </cell>
          <cell r="BX59">
            <v>0</v>
          </cell>
          <cell r="BY59">
            <v>0</v>
          </cell>
          <cell r="BZ59">
            <v>64</v>
          </cell>
          <cell r="CA59">
            <v>72</v>
          </cell>
          <cell r="CB59">
            <v>67</v>
          </cell>
          <cell r="CC59">
            <v>63</v>
          </cell>
          <cell r="CD59">
            <v>89</v>
          </cell>
          <cell r="CE59">
            <v>70</v>
          </cell>
          <cell r="CF59">
            <v>78</v>
          </cell>
          <cell r="CG59">
            <v>63</v>
          </cell>
          <cell r="CH59">
            <v>58</v>
          </cell>
          <cell r="CI59">
            <v>62</v>
          </cell>
          <cell r="CJ59">
            <v>72</v>
          </cell>
          <cell r="CK59">
            <v>73</v>
          </cell>
          <cell r="CL59">
            <v>4</v>
          </cell>
          <cell r="CM59">
            <v>0</v>
          </cell>
          <cell r="CN59">
            <v>1</v>
          </cell>
          <cell r="CP59">
            <v>1</v>
          </cell>
          <cell r="CQ59">
            <v>1</v>
          </cell>
          <cell r="CR59">
            <v>31</v>
          </cell>
          <cell r="CS59">
            <v>1</v>
          </cell>
          <cell r="CU59">
            <v>2</v>
          </cell>
          <cell r="DD59">
            <v>3</v>
          </cell>
          <cell r="DE59">
            <v>1</v>
          </cell>
          <cell r="DG59">
            <v>0</v>
          </cell>
        </row>
        <row r="60">
          <cell r="E60" t="str">
            <v>若葉小</v>
          </cell>
          <cell r="F60">
            <v>31005</v>
          </cell>
          <cell r="G60">
            <v>27</v>
          </cell>
          <cell r="H60">
            <v>40</v>
          </cell>
          <cell r="I60">
            <v>2</v>
          </cell>
          <cell r="J60">
            <v>0</v>
          </cell>
          <cell r="K60">
            <v>4</v>
          </cell>
          <cell r="L60">
            <v>0</v>
          </cell>
          <cell r="M60">
            <v>37</v>
          </cell>
          <cell r="N60">
            <v>41</v>
          </cell>
          <cell r="O60">
            <v>1</v>
          </cell>
          <cell r="P60">
            <v>0</v>
          </cell>
          <cell r="Q60">
            <v>2</v>
          </cell>
          <cell r="R60">
            <v>0</v>
          </cell>
          <cell r="S60">
            <v>25</v>
          </cell>
          <cell r="T60">
            <v>21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32</v>
          </cell>
          <cell r="Z60">
            <v>34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27</v>
          </cell>
          <cell r="AF60">
            <v>25</v>
          </cell>
          <cell r="AG60">
            <v>2</v>
          </cell>
          <cell r="AH60">
            <v>0</v>
          </cell>
          <cell r="AI60">
            <v>0</v>
          </cell>
          <cell r="AJ60">
            <v>0</v>
          </cell>
          <cell r="AK60">
            <v>48</v>
          </cell>
          <cell r="AL60">
            <v>36</v>
          </cell>
          <cell r="AM60">
            <v>1</v>
          </cell>
          <cell r="AN60">
            <v>0</v>
          </cell>
          <cell r="AO60">
            <v>0</v>
          </cell>
          <cell r="AP60">
            <v>0</v>
          </cell>
          <cell r="AQ60">
            <v>399</v>
          </cell>
          <cell r="AR60">
            <v>2</v>
          </cell>
          <cell r="AS60">
            <v>0</v>
          </cell>
          <cell r="AT60">
            <v>1</v>
          </cell>
          <cell r="AU60">
            <v>2</v>
          </cell>
          <cell r="AV60">
            <v>0</v>
          </cell>
          <cell r="AW60">
            <v>1</v>
          </cell>
          <cell r="AX60">
            <v>2</v>
          </cell>
          <cell r="AY60">
            <v>0</v>
          </cell>
          <cell r="AZ60">
            <v>0</v>
          </cell>
          <cell r="BA60">
            <v>2</v>
          </cell>
          <cell r="BB60">
            <v>0</v>
          </cell>
          <cell r="BC60">
            <v>0</v>
          </cell>
          <cell r="BD60">
            <v>2</v>
          </cell>
          <cell r="BE60">
            <v>0</v>
          </cell>
          <cell r="BF60">
            <v>0</v>
          </cell>
          <cell r="BG60">
            <v>3</v>
          </cell>
          <cell r="BH60">
            <v>0</v>
          </cell>
          <cell r="BI60">
            <v>0</v>
          </cell>
          <cell r="BJ60">
            <v>15</v>
          </cell>
          <cell r="BK60">
            <v>2</v>
          </cell>
          <cell r="BL60">
            <v>1</v>
          </cell>
          <cell r="BM60">
            <v>2</v>
          </cell>
          <cell r="BN60">
            <v>1</v>
          </cell>
          <cell r="BO60">
            <v>2</v>
          </cell>
          <cell r="BP60">
            <v>0</v>
          </cell>
          <cell r="BQ60">
            <v>2</v>
          </cell>
          <cell r="BR60">
            <v>0</v>
          </cell>
          <cell r="BS60">
            <v>2</v>
          </cell>
          <cell r="BT60">
            <v>0</v>
          </cell>
          <cell r="BU60">
            <v>3</v>
          </cell>
          <cell r="BV60">
            <v>0</v>
          </cell>
          <cell r="BW60">
            <v>15</v>
          </cell>
          <cell r="BX60">
            <v>0</v>
          </cell>
          <cell r="BY60">
            <v>0</v>
          </cell>
          <cell r="BZ60">
            <v>29</v>
          </cell>
          <cell r="CA60">
            <v>40</v>
          </cell>
          <cell r="CB60">
            <v>38</v>
          </cell>
          <cell r="CC60">
            <v>41</v>
          </cell>
          <cell r="CD60">
            <v>25</v>
          </cell>
          <cell r="CE60">
            <v>21</v>
          </cell>
          <cell r="CF60">
            <v>32</v>
          </cell>
          <cell r="CG60">
            <v>34</v>
          </cell>
          <cell r="CH60">
            <v>29</v>
          </cell>
          <cell r="CI60">
            <v>25</v>
          </cell>
          <cell r="CJ60">
            <v>49</v>
          </cell>
          <cell r="CK60">
            <v>36</v>
          </cell>
          <cell r="CL60">
            <v>2</v>
          </cell>
          <cell r="CM60">
            <v>0</v>
          </cell>
          <cell r="CN60">
            <v>1</v>
          </cell>
          <cell r="CP60">
            <v>1</v>
          </cell>
          <cell r="CR60">
            <v>18</v>
          </cell>
          <cell r="CS60">
            <v>1</v>
          </cell>
          <cell r="CU60">
            <v>2</v>
          </cell>
          <cell r="CZ60">
            <v>1</v>
          </cell>
          <cell r="DD60">
            <v>1</v>
          </cell>
          <cell r="DG60">
            <v>0</v>
          </cell>
        </row>
        <row r="61">
          <cell r="E61" t="str">
            <v>弥生が丘小</v>
          </cell>
          <cell r="F61">
            <v>31005</v>
          </cell>
          <cell r="G61">
            <v>66</v>
          </cell>
          <cell r="H61">
            <v>75</v>
          </cell>
          <cell r="I61">
            <v>2</v>
          </cell>
          <cell r="J61">
            <v>0</v>
          </cell>
          <cell r="K61">
            <v>2</v>
          </cell>
          <cell r="L61">
            <v>0</v>
          </cell>
          <cell r="M61">
            <v>74</v>
          </cell>
          <cell r="N61">
            <v>73</v>
          </cell>
          <cell r="O61">
            <v>1</v>
          </cell>
          <cell r="P61">
            <v>1</v>
          </cell>
          <cell r="Q61">
            <v>5</v>
          </cell>
          <cell r="R61">
            <v>0</v>
          </cell>
          <cell r="S61">
            <v>63</v>
          </cell>
          <cell r="T61">
            <v>65</v>
          </cell>
          <cell r="U61">
            <v>1</v>
          </cell>
          <cell r="V61">
            <v>3</v>
          </cell>
          <cell r="W61">
            <v>4</v>
          </cell>
          <cell r="X61">
            <v>0</v>
          </cell>
          <cell r="Y61">
            <v>64</v>
          </cell>
          <cell r="Z61">
            <v>42</v>
          </cell>
          <cell r="AA61">
            <v>0</v>
          </cell>
          <cell r="AB61">
            <v>2</v>
          </cell>
          <cell r="AC61">
            <v>0</v>
          </cell>
          <cell r="AD61">
            <v>0</v>
          </cell>
          <cell r="AE61">
            <v>42</v>
          </cell>
          <cell r="AF61">
            <v>51</v>
          </cell>
          <cell r="AG61">
            <v>0</v>
          </cell>
          <cell r="AH61">
            <v>1</v>
          </cell>
          <cell r="AI61">
            <v>0</v>
          </cell>
          <cell r="AJ61">
            <v>0</v>
          </cell>
          <cell r="AK61">
            <v>54</v>
          </cell>
          <cell r="AL61">
            <v>50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730</v>
          </cell>
          <cell r="AR61">
            <v>4</v>
          </cell>
          <cell r="AS61">
            <v>0</v>
          </cell>
          <cell r="AT61">
            <v>1</v>
          </cell>
          <cell r="AU61">
            <v>4</v>
          </cell>
          <cell r="AV61">
            <v>0</v>
          </cell>
          <cell r="AW61">
            <v>1</v>
          </cell>
          <cell r="AX61">
            <v>4</v>
          </cell>
          <cell r="AY61">
            <v>0</v>
          </cell>
          <cell r="AZ61">
            <v>1</v>
          </cell>
          <cell r="BA61">
            <v>3</v>
          </cell>
          <cell r="BB61">
            <v>0</v>
          </cell>
          <cell r="BC61">
            <v>0</v>
          </cell>
          <cell r="BD61">
            <v>3</v>
          </cell>
          <cell r="BE61">
            <v>0</v>
          </cell>
          <cell r="BF61">
            <v>0</v>
          </cell>
          <cell r="BG61">
            <v>3</v>
          </cell>
          <cell r="BH61">
            <v>0</v>
          </cell>
          <cell r="BI61">
            <v>0</v>
          </cell>
          <cell r="BJ61">
            <v>25</v>
          </cell>
          <cell r="BK61">
            <v>5</v>
          </cell>
          <cell r="BL61">
            <v>1</v>
          </cell>
          <cell r="BM61">
            <v>4</v>
          </cell>
          <cell r="BN61">
            <v>1</v>
          </cell>
          <cell r="BO61">
            <v>4</v>
          </cell>
          <cell r="BP61">
            <v>1</v>
          </cell>
          <cell r="BQ61">
            <v>3</v>
          </cell>
          <cell r="BR61">
            <v>0</v>
          </cell>
          <cell r="BS61">
            <v>3</v>
          </cell>
          <cell r="BT61">
            <v>0</v>
          </cell>
          <cell r="BU61">
            <v>3</v>
          </cell>
          <cell r="BV61">
            <v>0</v>
          </cell>
          <cell r="BW61">
            <v>25</v>
          </cell>
          <cell r="BX61">
            <v>0</v>
          </cell>
          <cell r="BY61">
            <v>0</v>
          </cell>
          <cell r="BZ61">
            <v>68</v>
          </cell>
          <cell r="CA61">
            <v>75</v>
          </cell>
          <cell r="CB61">
            <v>75</v>
          </cell>
          <cell r="CC61">
            <v>74</v>
          </cell>
          <cell r="CD61">
            <v>64</v>
          </cell>
          <cell r="CE61">
            <v>68</v>
          </cell>
          <cell r="CF61">
            <v>64</v>
          </cell>
          <cell r="CG61">
            <v>44</v>
          </cell>
          <cell r="CH61">
            <v>42</v>
          </cell>
          <cell r="CI61">
            <v>52</v>
          </cell>
          <cell r="CJ61">
            <v>54</v>
          </cell>
          <cell r="CK61">
            <v>50</v>
          </cell>
          <cell r="CL61">
            <v>3</v>
          </cell>
          <cell r="CM61">
            <v>0</v>
          </cell>
          <cell r="CN61">
            <v>1</v>
          </cell>
          <cell r="CP61">
            <v>1</v>
          </cell>
          <cell r="CR61">
            <v>27</v>
          </cell>
          <cell r="CS61">
            <v>1</v>
          </cell>
          <cell r="CU61">
            <v>3</v>
          </cell>
          <cell r="CZ61">
            <v>1</v>
          </cell>
          <cell r="DD61">
            <v>2</v>
          </cell>
          <cell r="DG61">
            <v>0</v>
          </cell>
        </row>
        <row r="62">
          <cell r="E62" t="str">
            <v>神埼小</v>
          </cell>
          <cell r="F62">
            <v>32005</v>
          </cell>
          <cell r="G62">
            <v>56</v>
          </cell>
          <cell r="H62">
            <v>44</v>
          </cell>
          <cell r="I62">
            <v>2</v>
          </cell>
          <cell r="J62">
            <v>0</v>
          </cell>
          <cell r="K62">
            <v>3</v>
          </cell>
          <cell r="L62">
            <v>0</v>
          </cell>
          <cell r="M62">
            <v>54</v>
          </cell>
          <cell r="N62">
            <v>51</v>
          </cell>
          <cell r="O62">
            <v>0</v>
          </cell>
          <cell r="P62">
            <v>0</v>
          </cell>
          <cell r="Q62">
            <v>4</v>
          </cell>
          <cell r="R62">
            <v>0</v>
          </cell>
          <cell r="S62">
            <v>50</v>
          </cell>
          <cell r="T62">
            <v>46</v>
          </cell>
          <cell r="U62">
            <v>2</v>
          </cell>
          <cell r="V62">
            <v>0</v>
          </cell>
          <cell r="W62">
            <v>0</v>
          </cell>
          <cell r="X62">
            <v>0</v>
          </cell>
          <cell r="Y62">
            <v>61</v>
          </cell>
          <cell r="Z62">
            <v>50</v>
          </cell>
          <cell r="AA62">
            <v>3</v>
          </cell>
          <cell r="AB62">
            <v>0</v>
          </cell>
          <cell r="AC62">
            <v>0</v>
          </cell>
          <cell r="AD62">
            <v>0</v>
          </cell>
          <cell r="AE62">
            <v>41</v>
          </cell>
          <cell r="AF62">
            <v>56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58</v>
          </cell>
          <cell r="AL62">
            <v>55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629</v>
          </cell>
          <cell r="AR62">
            <v>3</v>
          </cell>
          <cell r="AS62">
            <v>0</v>
          </cell>
          <cell r="AT62">
            <v>1</v>
          </cell>
          <cell r="AU62">
            <v>3</v>
          </cell>
          <cell r="AV62">
            <v>0</v>
          </cell>
          <cell r="AW62">
            <v>1</v>
          </cell>
          <cell r="AX62">
            <v>3</v>
          </cell>
          <cell r="AY62">
            <v>0</v>
          </cell>
          <cell r="AZ62">
            <v>0</v>
          </cell>
          <cell r="BA62">
            <v>3</v>
          </cell>
          <cell r="BB62">
            <v>0</v>
          </cell>
          <cell r="BC62">
            <v>0</v>
          </cell>
          <cell r="BD62">
            <v>3</v>
          </cell>
          <cell r="BE62">
            <v>0</v>
          </cell>
          <cell r="BF62">
            <v>0</v>
          </cell>
          <cell r="BG62">
            <v>3</v>
          </cell>
          <cell r="BH62">
            <v>0</v>
          </cell>
          <cell r="BI62">
            <v>0</v>
          </cell>
          <cell r="BJ62">
            <v>20</v>
          </cell>
          <cell r="BK62">
            <v>3</v>
          </cell>
          <cell r="BL62">
            <v>1</v>
          </cell>
          <cell r="BM62">
            <v>3</v>
          </cell>
          <cell r="BN62">
            <v>1</v>
          </cell>
          <cell r="BO62">
            <v>3</v>
          </cell>
          <cell r="BP62">
            <v>0</v>
          </cell>
          <cell r="BQ62">
            <v>3</v>
          </cell>
          <cell r="BR62">
            <v>0</v>
          </cell>
          <cell r="BS62">
            <v>3</v>
          </cell>
          <cell r="BT62">
            <v>0</v>
          </cell>
          <cell r="BU62">
            <v>3</v>
          </cell>
          <cell r="BV62">
            <v>0</v>
          </cell>
          <cell r="BW62">
            <v>20</v>
          </cell>
          <cell r="BX62">
            <v>0</v>
          </cell>
          <cell r="BY62">
            <v>0</v>
          </cell>
          <cell r="BZ62">
            <v>58</v>
          </cell>
          <cell r="CA62">
            <v>44</v>
          </cell>
          <cell r="CB62">
            <v>54</v>
          </cell>
          <cell r="CC62">
            <v>51</v>
          </cell>
          <cell r="CD62">
            <v>52</v>
          </cell>
          <cell r="CE62">
            <v>46</v>
          </cell>
          <cell r="CF62">
            <v>64</v>
          </cell>
          <cell r="CG62">
            <v>50</v>
          </cell>
          <cell r="CH62">
            <v>41</v>
          </cell>
          <cell r="CI62">
            <v>56</v>
          </cell>
          <cell r="CJ62">
            <v>58</v>
          </cell>
          <cell r="CK62">
            <v>55</v>
          </cell>
          <cell r="CL62">
            <v>2</v>
          </cell>
          <cell r="CM62">
            <v>0</v>
          </cell>
          <cell r="CN62">
            <v>1</v>
          </cell>
          <cell r="CP62">
            <v>1</v>
          </cell>
          <cell r="CR62">
            <v>26</v>
          </cell>
          <cell r="CS62">
            <v>1</v>
          </cell>
          <cell r="CU62">
            <v>1</v>
          </cell>
          <cell r="DC62">
            <v>1</v>
          </cell>
          <cell r="DD62">
            <v>2</v>
          </cell>
          <cell r="DF62">
            <v>1</v>
          </cell>
          <cell r="DG62">
            <v>0</v>
          </cell>
        </row>
        <row r="63">
          <cell r="E63" t="str">
            <v>西郷小</v>
          </cell>
          <cell r="F63">
            <v>32005</v>
          </cell>
          <cell r="G63">
            <v>16</v>
          </cell>
          <cell r="H63">
            <v>11</v>
          </cell>
          <cell r="I63">
            <v>0</v>
          </cell>
          <cell r="J63">
            <v>0</v>
          </cell>
          <cell r="K63">
            <v>2</v>
          </cell>
          <cell r="L63">
            <v>0</v>
          </cell>
          <cell r="M63">
            <v>25</v>
          </cell>
          <cell r="N63">
            <v>18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20</v>
          </cell>
          <cell r="T63">
            <v>11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21</v>
          </cell>
          <cell r="Z63">
            <v>21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11</v>
          </cell>
          <cell r="AF63">
            <v>15</v>
          </cell>
          <cell r="AG63">
            <v>1</v>
          </cell>
          <cell r="AH63">
            <v>1</v>
          </cell>
          <cell r="AI63">
            <v>0</v>
          </cell>
          <cell r="AJ63">
            <v>0</v>
          </cell>
          <cell r="AK63">
            <v>12</v>
          </cell>
          <cell r="AL63">
            <v>22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205</v>
          </cell>
          <cell r="AR63">
            <v>1</v>
          </cell>
          <cell r="AS63">
            <v>0</v>
          </cell>
          <cell r="AT63">
            <v>1</v>
          </cell>
          <cell r="AU63">
            <v>2</v>
          </cell>
          <cell r="AV63">
            <v>0</v>
          </cell>
          <cell r="AW63">
            <v>0</v>
          </cell>
          <cell r="AX63">
            <v>1</v>
          </cell>
          <cell r="AY63">
            <v>0</v>
          </cell>
          <cell r="AZ63">
            <v>0</v>
          </cell>
          <cell r="BA63">
            <v>2</v>
          </cell>
          <cell r="BB63">
            <v>0</v>
          </cell>
          <cell r="BC63">
            <v>0</v>
          </cell>
          <cell r="BD63">
            <v>1</v>
          </cell>
          <cell r="BE63">
            <v>0</v>
          </cell>
          <cell r="BF63">
            <v>0</v>
          </cell>
          <cell r="BG63">
            <v>1</v>
          </cell>
          <cell r="BH63">
            <v>0</v>
          </cell>
          <cell r="BI63">
            <v>0</v>
          </cell>
          <cell r="BJ63">
            <v>9</v>
          </cell>
          <cell r="BK63">
            <v>1</v>
          </cell>
          <cell r="BL63">
            <v>1</v>
          </cell>
          <cell r="BM63">
            <v>2</v>
          </cell>
          <cell r="BN63">
            <v>0</v>
          </cell>
          <cell r="BO63">
            <v>1</v>
          </cell>
          <cell r="BP63">
            <v>0</v>
          </cell>
          <cell r="BQ63">
            <v>2</v>
          </cell>
          <cell r="BR63">
            <v>0</v>
          </cell>
          <cell r="BS63">
            <v>1</v>
          </cell>
          <cell r="BT63">
            <v>0</v>
          </cell>
          <cell r="BU63">
            <v>1</v>
          </cell>
          <cell r="BV63">
            <v>0</v>
          </cell>
          <cell r="BW63">
            <v>9</v>
          </cell>
          <cell r="BX63">
            <v>0</v>
          </cell>
          <cell r="BY63">
            <v>0</v>
          </cell>
          <cell r="BZ63">
            <v>16</v>
          </cell>
          <cell r="CA63">
            <v>11</v>
          </cell>
          <cell r="CB63">
            <v>25</v>
          </cell>
          <cell r="CC63">
            <v>18</v>
          </cell>
          <cell r="CD63">
            <v>20</v>
          </cell>
          <cell r="CE63">
            <v>11</v>
          </cell>
          <cell r="CF63">
            <v>21</v>
          </cell>
          <cell r="CG63">
            <v>21</v>
          </cell>
          <cell r="CH63">
            <v>12</v>
          </cell>
          <cell r="CI63">
            <v>16</v>
          </cell>
          <cell r="CJ63">
            <v>12</v>
          </cell>
          <cell r="CK63">
            <v>22</v>
          </cell>
          <cell r="CL63">
            <v>1</v>
          </cell>
          <cell r="CM63">
            <v>0</v>
          </cell>
          <cell r="CN63">
            <v>1</v>
          </cell>
          <cell r="CP63">
            <v>1</v>
          </cell>
          <cell r="CR63">
            <v>10</v>
          </cell>
          <cell r="CS63">
            <v>1</v>
          </cell>
          <cell r="CT63">
            <v>1</v>
          </cell>
          <cell r="CU63">
            <v>1</v>
          </cell>
          <cell r="CZ63">
            <v>1</v>
          </cell>
          <cell r="DD63">
            <v>1</v>
          </cell>
          <cell r="DG63">
            <v>0</v>
          </cell>
        </row>
        <row r="64">
          <cell r="E64" t="str">
            <v>仁比山小</v>
          </cell>
          <cell r="F64">
            <v>32005</v>
          </cell>
          <cell r="G64">
            <v>25</v>
          </cell>
          <cell r="H64">
            <v>17</v>
          </cell>
          <cell r="I64">
            <v>1</v>
          </cell>
          <cell r="J64">
            <v>0</v>
          </cell>
          <cell r="K64">
            <v>3</v>
          </cell>
          <cell r="L64">
            <v>0</v>
          </cell>
          <cell r="M64">
            <v>16</v>
          </cell>
          <cell r="N64">
            <v>24</v>
          </cell>
          <cell r="O64">
            <v>1</v>
          </cell>
          <cell r="P64">
            <v>0</v>
          </cell>
          <cell r="Q64">
            <v>3</v>
          </cell>
          <cell r="R64">
            <v>0</v>
          </cell>
          <cell r="S64">
            <v>23</v>
          </cell>
          <cell r="T64">
            <v>18</v>
          </cell>
          <cell r="U64">
            <v>1</v>
          </cell>
          <cell r="V64">
            <v>1</v>
          </cell>
          <cell r="W64">
            <v>0</v>
          </cell>
          <cell r="X64">
            <v>0</v>
          </cell>
          <cell r="Y64">
            <v>9</v>
          </cell>
          <cell r="Z64">
            <v>24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27</v>
          </cell>
          <cell r="AF64">
            <v>20</v>
          </cell>
          <cell r="AG64">
            <v>1</v>
          </cell>
          <cell r="AH64">
            <v>0</v>
          </cell>
          <cell r="AI64">
            <v>0</v>
          </cell>
          <cell r="AJ64">
            <v>0</v>
          </cell>
          <cell r="AK64">
            <v>25</v>
          </cell>
          <cell r="AL64">
            <v>17</v>
          </cell>
          <cell r="AM64">
            <v>1</v>
          </cell>
          <cell r="AN64">
            <v>0</v>
          </cell>
          <cell r="AO64">
            <v>0</v>
          </cell>
          <cell r="AP64">
            <v>0</v>
          </cell>
          <cell r="AQ64">
            <v>251</v>
          </cell>
          <cell r="AR64">
            <v>2</v>
          </cell>
          <cell r="AS64">
            <v>0</v>
          </cell>
          <cell r="AT64">
            <v>1</v>
          </cell>
          <cell r="AU64">
            <v>2</v>
          </cell>
          <cell r="AV64">
            <v>0</v>
          </cell>
          <cell r="AW64">
            <v>1</v>
          </cell>
          <cell r="AX64">
            <v>2</v>
          </cell>
          <cell r="AY64">
            <v>0</v>
          </cell>
          <cell r="AZ64">
            <v>0</v>
          </cell>
          <cell r="BA64">
            <v>1</v>
          </cell>
          <cell r="BB64">
            <v>0</v>
          </cell>
          <cell r="BC64">
            <v>0</v>
          </cell>
          <cell r="BD64">
            <v>2</v>
          </cell>
          <cell r="BE64">
            <v>0</v>
          </cell>
          <cell r="BF64">
            <v>0</v>
          </cell>
          <cell r="BG64">
            <v>2</v>
          </cell>
          <cell r="BH64">
            <v>0</v>
          </cell>
          <cell r="BI64">
            <v>0</v>
          </cell>
          <cell r="BJ64">
            <v>12</v>
          </cell>
          <cell r="BK64">
            <v>2</v>
          </cell>
          <cell r="BL64">
            <v>1</v>
          </cell>
          <cell r="BM64">
            <v>1</v>
          </cell>
          <cell r="BN64">
            <v>1</v>
          </cell>
          <cell r="BO64">
            <v>2</v>
          </cell>
          <cell r="BP64">
            <v>0</v>
          </cell>
          <cell r="BQ64">
            <v>1</v>
          </cell>
          <cell r="BR64">
            <v>0</v>
          </cell>
          <cell r="BS64">
            <v>2</v>
          </cell>
          <cell r="BT64">
            <v>0</v>
          </cell>
          <cell r="BU64">
            <v>2</v>
          </cell>
          <cell r="BV64">
            <v>0</v>
          </cell>
          <cell r="BW64">
            <v>12</v>
          </cell>
          <cell r="BX64">
            <v>0</v>
          </cell>
          <cell r="BY64">
            <v>0</v>
          </cell>
          <cell r="BZ64">
            <v>26</v>
          </cell>
          <cell r="CA64">
            <v>17</v>
          </cell>
          <cell r="CB64">
            <v>17</v>
          </cell>
          <cell r="CC64">
            <v>24</v>
          </cell>
          <cell r="CD64">
            <v>24</v>
          </cell>
          <cell r="CE64">
            <v>19</v>
          </cell>
          <cell r="CF64">
            <v>9</v>
          </cell>
          <cell r="CG64">
            <v>24</v>
          </cell>
          <cell r="CH64">
            <v>28</v>
          </cell>
          <cell r="CI64">
            <v>20</v>
          </cell>
          <cell r="CJ64">
            <v>26</v>
          </cell>
          <cell r="CK64">
            <v>17</v>
          </cell>
          <cell r="CL64">
            <v>2</v>
          </cell>
          <cell r="CM64">
            <v>0</v>
          </cell>
          <cell r="CN64">
            <v>1</v>
          </cell>
          <cell r="CP64">
            <v>1</v>
          </cell>
          <cell r="CR64">
            <v>14</v>
          </cell>
          <cell r="CS64">
            <v>1</v>
          </cell>
          <cell r="CU64">
            <v>1</v>
          </cell>
          <cell r="DD64">
            <v>1</v>
          </cell>
          <cell r="DG64">
            <v>0</v>
          </cell>
        </row>
        <row r="65">
          <cell r="E65" t="str">
            <v>千代田東部小</v>
          </cell>
          <cell r="F65">
            <v>32005</v>
          </cell>
          <cell r="G65">
            <v>13</v>
          </cell>
          <cell r="H65">
            <v>15</v>
          </cell>
          <cell r="I65">
            <v>1</v>
          </cell>
          <cell r="J65">
            <v>0</v>
          </cell>
          <cell r="K65">
            <v>1</v>
          </cell>
          <cell r="L65">
            <v>0</v>
          </cell>
          <cell r="M65">
            <v>17</v>
          </cell>
          <cell r="N65">
            <v>18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8</v>
          </cell>
          <cell r="T65">
            <v>13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18</v>
          </cell>
          <cell r="Z65">
            <v>10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13</v>
          </cell>
          <cell r="AF65">
            <v>16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18</v>
          </cell>
          <cell r="AL65">
            <v>15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175</v>
          </cell>
          <cell r="AR65">
            <v>1</v>
          </cell>
          <cell r="AS65">
            <v>0</v>
          </cell>
          <cell r="AT65">
            <v>1</v>
          </cell>
          <cell r="AU65">
            <v>1</v>
          </cell>
          <cell r="AV65">
            <v>0</v>
          </cell>
          <cell r="AW65">
            <v>0</v>
          </cell>
          <cell r="AX65">
            <v>1</v>
          </cell>
          <cell r="AY65">
            <v>0</v>
          </cell>
          <cell r="AZ65">
            <v>0</v>
          </cell>
          <cell r="BA65">
            <v>1</v>
          </cell>
          <cell r="BB65">
            <v>0</v>
          </cell>
          <cell r="BC65">
            <v>0</v>
          </cell>
          <cell r="BD65">
            <v>1</v>
          </cell>
          <cell r="BE65">
            <v>0</v>
          </cell>
          <cell r="BF65">
            <v>0</v>
          </cell>
          <cell r="BG65">
            <v>1</v>
          </cell>
          <cell r="BH65">
            <v>0</v>
          </cell>
          <cell r="BI65">
            <v>0</v>
          </cell>
          <cell r="BJ65">
            <v>7</v>
          </cell>
          <cell r="BK65">
            <v>1</v>
          </cell>
          <cell r="BL65">
            <v>1</v>
          </cell>
          <cell r="BM65">
            <v>1</v>
          </cell>
          <cell r="BN65">
            <v>0</v>
          </cell>
          <cell r="BO65">
            <v>1</v>
          </cell>
          <cell r="BP65">
            <v>0</v>
          </cell>
          <cell r="BQ65">
            <v>1</v>
          </cell>
          <cell r="BR65">
            <v>0</v>
          </cell>
          <cell r="BS65">
            <v>1</v>
          </cell>
          <cell r="BT65">
            <v>0</v>
          </cell>
          <cell r="BU65">
            <v>1</v>
          </cell>
          <cell r="BV65">
            <v>0</v>
          </cell>
          <cell r="BW65">
            <v>7</v>
          </cell>
          <cell r="BX65">
            <v>0</v>
          </cell>
          <cell r="BY65">
            <v>0</v>
          </cell>
          <cell r="BZ65">
            <v>14</v>
          </cell>
          <cell r="CA65">
            <v>15</v>
          </cell>
          <cell r="CB65">
            <v>17</v>
          </cell>
          <cell r="CC65">
            <v>18</v>
          </cell>
          <cell r="CD65">
            <v>8</v>
          </cell>
          <cell r="CE65">
            <v>13</v>
          </cell>
          <cell r="CF65">
            <v>18</v>
          </cell>
          <cell r="CG65">
            <v>10</v>
          </cell>
          <cell r="CH65">
            <v>13</v>
          </cell>
          <cell r="CI65">
            <v>16</v>
          </cell>
          <cell r="CJ65">
            <v>18</v>
          </cell>
          <cell r="CK65">
            <v>15</v>
          </cell>
          <cell r="CL65">
            <v>1</v>
          </cell>
          <cell r="CM65">
            <v>0</v>
          </cell>
          <cell r="CN65">
            <v>1</v>
          </cell>
          <cell r="CP65">
            <v>1</v>
          </cell>
          <cell r="CR65">
            <v>9</v>
          </cell>
          <cell r="CT65">
            <v>1</v>
          </cell>
          <cell r="DD65">
            <v>1</v>
          </cell>
          <cell r="DG65">
            <v>0</v>
          </cell>
        </row>
        <row r="66">
          <cell r="E66" t="str">
            <v>千代田中部小</v>
          </cell>
          <cell r="F66">
            <v>32005</v>
          </cell>
          <cell r="G66">
            <v>19</v>
          </cell>
          <cell r="H66">
            <v>23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23</v>
          </cell>
          <cell r="N66">
            <v>19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21</v>
          </cell>
          <cell r="T66">
            <v>17</v>
          </cell>
          <cell r="U66">
            <v>0</v>
          </cell>
          <cell r="V66">
            <v>0</v>
          </cell>
          <cell r="W66">
            <v>1</v>
          </cell>
          <cell r="X66">
            <v>0</v>
          </cell>
          <cell r="Y66">
            <v>21</v>
          </cell>
          <cell r="Z66">
            <v>24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24</v>
          </cell>
          <cell r="AF66">
            <v>19</v>
          </cell>
          <cell r="AG66">
            <v>1</v>
          </cell>
          <cell r="AH66">
            <v>0</v>
          </cell>
          <cell r="AI66">
            <v>0</v>
          </cell>
          <cell r="AJ66">
            <v>0</v>
          </cell>
          <cell r="AK66">
            <v>18</v>
          </cell>
          <cell r="AL66">
            <v>19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248</v>
          </cell>
          <cell r="AR66">
            <v>2</v>
          </cell>
          <cell r="AS66">
            <v>0</v>
          </cell>
          <cell r="AT66">
            <v>0</v>
          </cell>
          <cell r="AU66">
            <v>2</v>
          </cell>
          <cell r="AV66">
            <v>0</v>
          </cell>
          <cell r="AW66">
            <v>0</v>
          </cell>
          <cell r="AX66">
            <v>1</v>
          </cell>
          <cell r="AY66">
            <v>0</v>
          </cell>
          <cell r="AZ66">
            <v>1</v>
          </cell>
          <cell r="BA66">
            <v>2</v>
          </cell>
          <cell r="BB66">
            <v>0</v>
          </cell>
          <cell r="BC66">
            <v>0</v>
          </cell>
          <cell r="BD66">
            <v>2</v>
          </cell>
          <cell r="BE66">
            <v>0</v>
          </cell>
          <cell r="BF66">
            <v>0</v>
          </cell>
          <cell r="BG66">
            <v>1</v>
          </cell>
          <cell r="BH66">
            <v>0</v>
          </cell>
          <cell r="BI66">
            <v>0</v>
          </cell>
          <cell r="BJ66">
            <v>11</v>
          </cell>
          <cell r="BK66">
            <v>2</v>
          </cell>
          <cell r="BL66">
            <v>0</v>
          </cell>
          <cell r="BM66">
            <v>2</v>
          </cell>
          <cell r="BN66">
            <v>0</v>
          </cell>
          <cell r="BO66">
            <v>1</v>
          </cell>
          <cell r="BP66">
            <v>1</v>
          </cell>
          <cell r="BQ66">
            <v>2</v>
          </cell>
          <cell r="BR66">
            <v>0</v>
          </cell>
          <cell r="BS66">
            <v>2</v>
          </cell>
          <cell r="BT66">
            <v>0</v>
          </cell>
          <cell r="BU66">
            <v>1</v>
          </cell>
          <cell r="BV66">
            <v>0</v>
          </cell>
          <cell r="BW66">
            <v>11</v>
          </cell>
          <cell r="BX66">
            <v>0</v>
          </cell>
          <cell r="BY66">
            <v>0</v>
          </cell>
          <cell r="BZ66">
            <v>19</v>
          </cell>
          <cell r="CA66">
            <v>23</v>
          </cell>
          <cell r="CB66">
            <v>23</v>
          </cell>
          <cell r="CC66">
            <v>19</v>
          </cell>
          <cell r="CD66">
            <v>21</v>
          </cell>
          <cell r="CE66">
            <v>17</v>
          </cell>
          <cell r="CF66">
            <v>21</v>
          </cell>
          <cell r="CG66">
            <v>24</v>
          </cell>
          <cell r="CH66">
            <v>25</v>
          </cell>
          <cell r="CI66">
            <v>19</v>
          </cell>
          <cell r="CJ66">
            <v>18</v>
          </cell>
          <cell r="CK66">
            <v>19</v>
          </cell>
          <cell r="CL66">
            <v>1</v>
          </cell>
          <cell r="CM66">
            <v>0</v>
          </cell>
          <cell r="CN66">
            <v>1</v>
          </cell>
          <cell r="CP66">
            <v>1</v>
          </cell>
          <cell r="CR66">
            <v>13</v>
          </cell>
          <cell r="CS66">
            <v>1</v>
          </cell>
          <cell r="CU66">
            <v>2</v>
          </cell>
          <cell r="CZ66">
            <v>1</v>
          </cell>
          <cell r="DB66">
            <v>1</v>
          </cell>
          <cell r="DD66">
            <v>1</v>
          </cell>
          <cell r="DE66">
            <v>1</v>
          </cell>
          <cell r="DG66">
            <v>0</v>
          </cell>
        </row>
        <row r="67">
          <cell r="E67" t="str">
            <v>千代田西部小</v>
          </cell>
          <cell r="F67">
            <v>32005</v>
          </cell>
          <cell r="G67">
            <v>18</v>
          </cell>
          <cell r="H67">
            <v>11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18</v>
          </cell>
          <cell r="N67">
            <v>24</v>
          </cell>
          <cell r="O67">
            <v>0</v>
          </cell>
          <cell r="P67">
            <v>0</v>
          </cell>
          <cell r="Q67">
            <v>1</v>
          </cell>
          <cell r="R67">
            <v>0</v>
          </cell>
          <cell r="S67">
            <v>27</v>
          </cell>
          <cell r="T67">
            <v>20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18</v>
          </cell>
          <cell r="Z67">
            <v>23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24</v>
          </cell>
          <cell r="AF67">
            <v>19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20</v>
          </cell>
          <cell r="AL67">
            <v>28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251</v>
          </cell>
          <cell r="AR67">
            <v>1</v>
          </cell>
          <cell r="AS67">
            <v>0</v>
          </cell>
          <cell r="AT67">
            <v>0</v>
          </cell>
          <cell r="AU67">
            <v>2</v>
          </cell>
          <cell r="AV67">
            <v>0</v>
          </cell>
          <cell r="AW67">
            <v>1</v>
          </cell>
          <cell r="AX67">
            <v>2</v>
          </cell>
          <cell r="AY67">
            <v>0</v>
          </cell>
          <cell r="AZ67">
            <v>0</v>
          </cell>
          <cell r="BA67">
            <v>2</v>
          </cell>
          <cell r="BB67">
            <v>0</v>
          </cell>
          <cell r="BC67">
            <v>0</v>
          </cell>
          <cell r="BD67">
            <v>2</v>
          </cell>
          <cell r="BE67">
            <v>0</v>
          </cell>
          <cell r="BF67">
            <v>0</v>
          </cell>
          <cell r="BG67">
            <v>2</v>
          </cell>
          <cell r="BH67">
            <v>0</v>
          </cell>
          <cell r="BI67">
            <v>0</v>
          </cell>
          <cell r="BJ67">
            <v>12</v>
          </cell>
          <cell r="BK67">
            <v>1</v>
          </cell>
          <cell r="BL67">
            <v>0</v>
          </cell>
          <cell r="BM67">
            <v>2</v>
          </cell>
          <cell r="BN67">
            <v>1</v>
          </cell>
          <cell r="BO67">
            <v>2</v>
          </cell>
          <cell r="BP67">
            <v>0</v>
          </cell>
          <cell r="BQ67">
            <v>2</v>
          </cell>
          <cell r="BR67">
            <v>0</v>
          </cell>
          <cell r="BS67">
            <v>2</v>
          </cell>
          <cell r="BT67">
            <v>0</v>
          </cell>
          <cell r="BU67">
            <v>2</v>
          </cell>
          <cell r="BV67">
            <v>0</v>
          </cell>
          <cell r="BW67">
            <v>12</v>
          </cell>
          <cell r="BX67">
            <v>0</v>
          </cell>
          <cell r="BY67">
            <v>0</v>
          </cell>
          <cell r="BZ67">
            <v>18</v>
          </cell>
          <cell r="CA67">
            <v>12</v>
          </cell>
          <cell r="CB67">
            <v>18</v>
          </cell>
          <cell r="CC67">
            <v>24</v>
          </cell>
          <cell r="CD67">
            <v>27</v>
          </cell>
          <cell r="CE67">
            <v>20</v>
          </cell>
          <cell r="CF67">
            <v>18</v>
          </cell>
          <cell r="CG67">
            <v>23</v>
          </cell>
          <cell r="CH67">
            <v>24</v>
          </cell>
          <cell r="CI67">
            <v>19</v>
          </cell>
          <cell r="CJ67">
            <v>20</v>
          </cell>
          <cell r="CK67">
            <v>28</v>
          </cell>
          <cell r="CL67">
            <v>1</v>
          </cell>
          <cell r="CM67">
            <v>0</v>
          </cell>
          <cell r="CN67">
            <v>1</v>
          </cell>
          <cell r="CP67">
            <v>1</v>
          </cell>
          <cell r="CR67">
            <v>14</v>
          </cell>
          <cell r="CS67">
            <v>1</v>
          </cell>
          <cell r="CU67">
            <v>1</v>
          </cell>
          <cell r="DC67">
            <v>1</v>
          </cell>
          <cell r="DD67">
            <v>1</v>
          </cell>
          <cell r="DF67">
            <v>1</v>
          </cell>
          <cell r="DG67">
            <v>0</v>
          </cell>
        </row>
        <row r="68">
          <cell r="E68" t="str">
            <v>三田川小</v>
          </cell>
          <cell r="F68">
            <v>32135</v>
          </cell>
          <cell r="G68">
            <v>48</v>
          </cell>
          <cell r="H68">
            <v>53</v>
          </cell>
          <cell r="I68">
            <v>0</v>
          </cell>
          <cell r="J68">
            <v>0</v>
          </cell>
          <cell r="K68">
            <v>7</v>
          </cell>
          <cell r="L68">
            <v>0</v>
          </cell>
          <cell r="M68">
            <v>51</v>
          </cell>
          <cell r="N68">
            <v>41</v>
          </cell>
          <cell r="O68">
            <v>5</v>
          </cell>
          <cell r="P68">
            <v>0</v>
          </cell>
          <cell r="Q68">
            <v>2</v>
          </cell>
          <cell r="R68">
            <v>0</v>
          </cell>
          <cell r="S68">
            <v>49</v>
          </cell>
          <cell r="T68">
            <v>52</v>
          </cell>
          <cell r="U68">
            <v>0</v>
          </cell>
          <cell r="V68">
            <v>0</v>
          </cell>
          <cell r="W68">
            <v>1</v>
          </cell>
          <cell r="X68">
            <v>0</v>
          </cell>
          <cell r="Y68">
            <v>34</v>
          </cell>
          <cell r="Z68">
            <v>51</v>
          </cell>
          <cell r="AA68">
            <v>1</v>
          </cell>
          <cell r="AB68">
            <v>0</v>
          </cell>
          <cell r="AC68">
            <v>0</v>
          </cell>
          <cell r="AD68">
            <v>0</v>
          </cell>
          <cell r="AE68">
            <v>63</v>
          </cell>
          <cell r="AF68">
            <v>47</v>
          </cell>
          <cell r="AG68">
            <v>2</v>
          </cell>
          <cell r="AH68">
            <v>1</v>
          </cell>
          <cell r="AI68">
            <v>0</v>
          </cell>
          <cell r="AJ68">
            <v>0</v>
          </cell>
          <cell r="AK68">
            <v>40</v>
          </cell>
          <cell r="AL68">
            <v>45</v>
          </cell>
          <cell r="AM68">
            <v>1</v>
          </cell>
          <cell r="AN68">
            <v>0</v>
          </cell>
          <cell r="AO68">
            <v>0</v>
          </cell>
          <cell r="AP68">
            <v>0</v>
          </cell>
          <cell r="AQ68">
            <v>584</v>
          </cell>
          <cell r="AR68">
            <v>3</v>
          </cell>
          <cell r="AS68">
            <v>0</v>
          </cell>
          <cell r="AT68">
            <v>1</v>
          </cell>
          <cell r="AU68">
            <v>3</v>
          </cell>
          <cell r="AV68">
            <v>0</v>
          </cell>
          <cell r="AW68">
            <v>1</v>
          </cell>
          <cell r="AX68">
            <v>3</v>
          </cell>
          <cell r="AY68">
            <v>0</v>
          </cell>
          <cell r="AZ68">
            <v>1</v>
          </cell>
          <cell r="BA68">
            <v>3</v>
          </cell>
          <cell r="BB68">
            <v>0</v>
          </cell>
          <cell r="BC68">
            <v>0</v>
          </cell>
          <cell r="BD68">
            <v>3</v>
          </cell>
          <cell r="BE68">
            <v>0</v>
          </cell>
          <cell r="BF68">
            <v>0</v>
          </cell>
          <cell r="BG68">
            <v>3</v>
          </cell>
          <cell r="BH68">
            <v>0</v>
          </cell>
          <cell r="BI68">
            <v>0</v>
          </cell>
          <cell r="BJ68">
            <v>21</v>
          </cell>
          <cell r="BK68">
            <v>3</v>
          </cell>
          <cell r="BL68">
            <v>1</v>
          </cell>
          <cell r="BM68">
            <v>3</v>
          </cell>
          <cell r="BN68">
            <v>1</v>
          </cell>
          <cell r="BO68">
            <v>3</v>
          </cell>
          <cell r="BP68">
            <v>1</v>
          </cell>
          <cell r="BQ68">
            <v>3</v>
          </cell>
          <cell r="BR68">
            <v>0</v>
          </cell>
          <cell r="BS68">
            <v>3</v>
          </cell>
          <cell r="BT68">
            <v>0</v>
          </cell>
          <cell r="BU68">
            <v>3</v>
          </cell>
          <cell r="BV68">
            <v>0</v>
          </cell>
          <cell r="BW68">
            <v>21</v>
          </cell>
          <cell r="BX68">
            <v>0</v>
          </cell>
          <cell r="BY68">
            <v>0</v>
          </cell>
          <cell r="BZ68">
            <v>48</v>
          </cell>
          <cell r="CA68">
            <v>53</v>
          </cell>
          <cell r="CB68">
            <v>56</v>
          </cell>
          <cell r="CC68">
            <v>41</v>
          </cell>
          <cell r="CD68">
            <v>49</v>
          </cell>
          <cell r="CE68">
            <v>52</v>
          </cell>
          <cell r="CF68">
            <v>35</v>
          </cell>
          <cell r="CG68">
            <v>51</v>
          </cell>
          <cell r="CH68">
            <v>65</v>
          </cell>
          <cell r="CI68">
            <v>48</v>
          </cell>
          <cell r="CJ68">
            <v>41</v>
          </cell>
          <cell r="CK68">
            <v>45</v>
          </cell>
          <cell r="CL68">
            <v>3</v>
          </cell>
          <cell r="CM68">
            <v>0</v>
          </cell>
          <cell r="CN68">
            <v>1</v>
          </cell>
          <cell r="CP68">
            <v>1</v>
          </cell>
          <cell r="CQ68">
            <v>1</v>
          </cell>
          <cell r="CR68">
            <v>28</v>
          </cell>
          <cell r="CS68">
            <v>1</v>
          </cell>
          <cell r="CU68">
            <v>4</v>
          </cell>
          <cell r="CZ68">
            <v>3</v>
          </cell>
          <cell r="DA68">
            <v>1</v>
          </cell>
          <cell r="DD68">
            <v>1</v>
          </cell>
          <cell r="DG68">
            <v>0</v>
          </cell>
        </row>
        <row r="69">
          <cell r="E69" t="str">
            <v>東脊振小</v>
          </cell>
          <cell r="F69">
            <v>32135</v>
          </cell>
          <cell r="G69">
            <v>35</v>
          </cell>
          <cell r="H69">
            <v>32</v>
          </cell>
          <cell r="I69">
            <v>2</v>
          </cell>
          <cell r="J69">
            <v>0</v>
          </cell>
          <cell r="K69">
            <v>5</v>
          </cell>
          <cell r="L69">
            <v>0</v>
          </cell>
          <cell r="M69">
            <v>38</v>
          </cell>
          <cell r="N69">
            <v>37</v>
          </cell>
          <cell r="O69">
            <v>0</v>
          </cell>
          <cell r="P69">
            <v>0</v>
          </cell>
          <cell r="Q69">
            <v>4</v>
          </cell>
          <cell r="R69">
            <v>0</v>
          </cell>
          <cell r="S69">
            <v>46</v>
          </cell>
          <cell r="T69">
            <v>45</v>
          </cell>
          <cell r="U69">
            <v>3</v>
          </cell>
          <cell r="V69">
            <v>0</v>
          </cell>
          <cell r="W69">
            <v>0</v>
          </cell>
          <cell r="X69">
            <v>0</v>
          </cell>
          <cell r="Y69">
            <v>43</v>
          </cell>
          <cell r="Z69">
            <v>29</v>
          </cell>
          <cell r="AA69">
            <v>2</v>
          </cell>
          <cell r="AB69">
            <v>0</v>
          </cell>
          <cell r="AC69">
            <v>0</v>
          </cell>
          <cell r="AD69">
            <v>0</v>
          </cell>
          <cell r="AE69">
            <v>39</v>
          </cell>
          <cell r="AF69">
            <v>47</v>
          </cell>
          <cell r="AG69">
            <v>1</v>
          </cell>
          <cell r="AH69">
            <v>1</v>
          </cell>
          <cell r="AI69">
            <v>0</v>
          </cell>
          <cell r="AJ69">
            <v>0</v>
          </cell>
          <cell r="AK69">
            <v>38</v>
          </cell>
          <cell r="AL69">
            <v>40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478</v>
          </cell>
          <cell r="AR69">
            <v>2</v>
          </cell>
          <cell r="AS69">
            <v>0</v>
          </cell>
          <cell r="AT69">
            <v>1</v>
          </cell>
          <cell r="AU69">
            <v>2</v>
          </cell>
          <cell r="AV69">
            <v>0</v>
          </cell>
          <cell r="AW69">
            <v>1</v>
          </cell>
          <cell r="AX69">
            <v>3</v>
          </cell>
          <cell r="AY69">
            <v>0</v>
          </cell>
          <cell r="AZ69">
            <v>0</v>
          </cell>
          <cell r="BA69">
            <v>2</v>
          </cell>
          <cell r="BB69">
            <v>0</v>
          </cell>
          <cell r="BC69">
            <v>0</v>
          </cell>
          <cell r="BD69">
            <v>3</v>
          </cell>
          <cell r="BE69">
            <v>0</v>
          </cell>
          <cell r="BF69">
            <v>0</v>
          </cell>
          <cell r="BG69">
            <v>2</v>
          </cell>
          <cell r="BH69">
            <v>0</v>
          </cell>
          <cell r="BI69">
            <v>0</v>
          </cell>
          <cell r="BJ69">
            <v>16</v>
          </cell>
          <cell r="BK69">
            <v>2</v>
          </cell>
          <cell r="BL69">
            <v>1</v>
          </cell>
          <cell r="BM69">
            <v>2</v>
          </cell>
          <cell r="BN69">
            <v>1</v>
          </cell>
          <cell r="BO69">
            <v>3</v>
          </cell>
          <cell r="BP69">
            <v>0</v>
          </cell>
          <cell r="BQ69">
            <v>2</v>
          </cell>
          <cell r="BR69">
            <v>0</v>
          </cell>
          <cell r="BS69">
            <v>3</v>
          </cell>
          <cell r="BT69">
            <v>0</v>
          </cell>
          <cell r="BU69">
            <v>2</v>
          </cell>
          <cell r="BV69">
            <v>0</v>
          </cell>
          <cell r="BW69">
            <v>16</v>
          </cell>
          <cell r="BX69">
            <v>0</v>
          </cell>
          <cell r="BY69">
            <v>0</v>
          </cell>
          <cell r="BZ69">
            <v>37</v>
          </cell>
          <cell r="CA69">
            <v>32</v>
          </cell>
          <cell r="CB69">
            <v>38</v>
          </cell>
          <cell r="CC69">
            <v>37</v>
          </cell>
          <cell r="CD69">
            <v>49</v>
          </cell>
          <cell r="CE69">
            <v>45</v>
          </cell>
          <cell r="CF69">
            <v>45</v>
          </cell>
          <cell r="CG69">
            <v>29</v>
          </cell>
          <cell r="CH69">
            <v>40</v>
          </cell>
          <cell r="CI69">
            <v>48</v>
          </cell>
          <cell r="CJ69">
            <v>38</v>
          </cell>
          <cell r="CK69">
            <v>40</v>
          </cell>
          <cell r="CL69">
            <v>2</v>
          </cell>
          <cell r="CM69">
            <v>0</v>
          </cell>
          <cell r="CN69">
            <v>1</v>
          </cell>
          <cell r="CP69">
            <v>1</v>
          </cell>
          <cell r="CR69">
            <v>22</v>
          </cell>
          <cell r="CS69">
            <v>1</v>
          </cell>
          <cell r="CU69">
            <v>3</v>
          </cell>
          <cell r="CY69">
            <v>1</v>
          </cell>
          <cell r="CZ69">
            <v>2</v>
          </cell>
          <cell r="DB69">
            <v>1</v>
          </cell>
          <cell r="DD69">
            <v>1</v>
          </cell>
          <cell r="DG69">
            <v>0</v>
          </cell>
        </row>
        <row r="70">
          <cell r="E70" t="str">
            <v>脊振小</v>
          </cell>
          <cell r="F70">
            <v>32005</v>
          </cell>
          <cell r="G70">
            <v>9</v>
          </cell>
          <cell r="H70">
            <v>9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3</v>
          </cell>
          <cell r="N70">
            <v>3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8</v>
          </cell>
          <cell r="T70">
            <v>5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10</v>
          </cell>
          <cell r="Z70">
            <v>6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11</v>
          </cell>
          <cell r="AF70">
            <v>13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7</v>
          </cell>
          <cell r="AL70">
            <v>4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88</v>
          </cell>
          <cell r="AR70">
            <v>1</v>
          </cell>
          <cell r="AS70">
            <v>0</v>
          </cell>
          <cell r="AT70">
            <v>0</v>
          </cell>
          <cell r="AU70">
            <v>1</v>
          </cell>
          <cell r="AV70">
            <v>0</v>
          </cell>
          <cell r="AW70">
            <v>0</v>
          </cell>
          <cell r="AX70">
            <v>1</v>
          </cell>
          <cell r="AY70">
            <v>0</v>
          </cell>
          <cell r="AZ70">
            <v>0</v>
          </cell>
          <cell r="BA70">
            <v>1</v>
          </cell>
          <cell r="BB70">
            <v>0</v>
          </cell>
          <cell r="BC70">
            <v>0</v>
          </cell>
          <cell r="BD70">
            <v>1</v>
          </cell>
          <cell r="BE70">
            <v>0</v>
          </cell>
          <cell r="BF70">
            <v>0</v>
          </cell>
          <cell r="BG70">
            <v>1</v>
          </cell>
          <cell r="BH70">
            <v>0</v>
          </cell>
          <cell r="BI70">
            <v>0</v>
          </cell>
          <cell r="BJ70">
            <v>6</v>
          </cell>
          <cell r="BK70">
            <v>1</v>
          </cell>
          <cell r="BL70">
            <v>0</v>
          </cell>
          <cell r="BM70">
            <v>1</v>
          </cell>
          <cell r="BN70">
            <v>0</v>
          </cell>
          <cell r="BO70">
            <v>1</v>
          </cell>
          <cell r="BP70">
            <v>0</v>
          </cell>
          <cell r="BQ70">
            <v>1</v>
          </cell>
          <cell r="BR70">
            <v>0</v>
          </cell>
          <cell r="BS70">
            <v>1</v>
          </cell>
          <cell r="BT70">
            <v>0</v>
          </cell>
          <cell r="BU70">
            <v>1</v>
          </cell>
          <cell r="BV70">
            <v>0</v>
          </cell>
          <cell r="BW70">
            <v>6</v>
          </cell>
          <cell r="BX70">
            <v>0</v>
          </cell>
          <cell r="BY70">
            <v>0</v>
          </cell>
          <cell r="BZ70">
            <v>9</v>
          </cell>
          <cell r="CA70">
            <v>9</v>
          </cell>
          <cell r="CB70">
            <v>3</v>
          </cell>
          <cell r="CC70">
            <v>3</v>
          </cell>
          <cell r="CD70">
            <v>8</v>
          </cell>
          <cell r="CE70">
            <v>5</v>
          </cell>
          <cell r="CF70">
            <v>10</v>
          </cell>
          <cell r="CG70">
            <v>6</v>
          </cell>
          <cell r="CH70">
            <v>11</v>
          </cell>
          <cell r="CI70">
            <v>13</v>
          </cell>
          <cell r="CJ70">
            <v>7</v>
          </cell>
          <cell r="CK70">
            <v>4</v>
          </cell>
          <cell r="CL70">
            <v>0</v>
          </cell>
          <cell r="CM70">
            <v>0</v>
          </cell>
          <cell r="CN70">
            <v>1</v>
          </cell>
          <cell r="CP70">
            <v>1</v>
          </cell>
          <cell r="CR70">
            <v>8</v>
          </cell>
          <cell r="CS70">
            <v>1</v>
          </cell>
          <cell r="CU70">
            <v>1</v>
          </cell>
          <cell r="CV70">
            <v>1</v>
          </cell>
          <cell r="CX70">
            <v>1</v>
          </cell>
          <cell r="DD70">
            <v>1</v>
          </cell>
          <cell r="DF70">
            <v>1</v>
          </cell>
          <cell r="DG70">
            <v>1</v>
          </cell>
        </row>
        <row r="71">
          <cell r="E71" t="str">
            <v>基山小</v>
          </cell>
          <cell r="F71">
            <v>33105</v>
          </cell>
          <cell r="G71">
            <v>45</v>
          </cell>
          <cell r="H71">
            <v>49</v>
          </cell>
          <cell r="I71">
            <v>0</v>
          </cell>
          <cell r="J71">
            <v>0</v>
          </cell>
          <cell r="K71">
            <v>5</v>
          </cell>
          <cell r="L71">
            <v>0</v>
          </cell>
          <cell r="M71">
            <v>34</v>
          </cell>
          <cell r="N71">
            <v>52</v>
          </cell>
          <cell r="O71">
            <v>0</v>
          </cell>
          <cell r="P71">
            <v>0</v>
          </cell>
          <cell r="Q71">
            <v>3</v>
          </cell>
          <cell r="R71">
            <v>0</v>
          </cell>
          <cell r="S71">
            <v>50</v>
          </cell>
          <cell r="T71">
            <v>57</v>
          </cell>
          <cell r="U71">
            <v>1</v>
          </cell>
          <cell r="V71">
            <v>1</v>
          </cell>
          <cell r="W71">
            <v>3</v>
          </cell>
          <cell r="X71">
            <v>0</v>
          </cell>
          <cell r="Y71">
            <v>58</v>
          </cell>
          <cell r="Z71">
            <v>52</v>
          </cell>
          <cell r="AA71">
            <v>3</v>
          </cell>
          <cell r="AB71">
            <v>0</v>
          </cell>
          <cell r="AC71">
            <v>0</v>
          </cell>
          <cell r="AD71">
            <v>0</v>
          </cell>
          <cell r="AE71">
            <v>48</v>
          </cell>
          <cell r="AF71">
            <v>46</v>
          </cell>
          <cell r="AG71">
            <v>2</v>
          </cell>
          <cell r="AH71">
            <v>2</v>
          </cell>
          <cell r="AI71">
            <v>0</v>
          </cell>
          <cell r="AJ71">
            <v>0</v>
          </cell>
          <cell r="AK71">
            <v>52</v>
          </cell>
          <cell r="AL71">
            <v>51</v>
          </cell>
          <cell r="AM71">
            <v>1</v>
          </cell>
          <cell r="AN71">
            <v>1</v>
          </cell>
          <cell r="AO71">
            <v>0</v>
          </cell>
          <cell r="AP71">
            <v>0</v>
          </cell>
          <cell r="AQ71">
            <v>605</v>
          </cell>
          <cell r="AR71">
            <v>3</v>
          </cell>
          <cell r="AS71">
            <v>0</v>
          </cell>
          <cell r="AT71">
            <v>1</v>
          </cell>
          <cell r="AU71">
            <v>3</v>
          </cell>
          <cell r="AV71">
            <v>0</v>
          </cell>
          <cell r="AW71">
            <v>1</v>
          </cell>
          <cell r="AX71">
            <v>3</v>
          </cell>
          <cell r="AY71">
            <v>0</v>
          </cell>
          <cell r="AZ71">
            <v>1</v>
          </cell>
          <cell r="BA71">
            <v>3</v>
          </cell>
          <cell r="BB71">
            <v>0</v>
          </cell>
          <cell r="BC71">
            <v>0</v>
          </cell>
          <cell r="BD71">
            <v>3</v>
          </cell>
          <cell r="BE71">
            <v>0</v>
          </cell>
          <cell r="BF71">
            <v>0</v>
          </cell>
          <cell r="BG71">
            <v>3</v>
          </cell>
          <cell r="BH71">
            <v>0</v>
          </cell>
          <cell r="BI71">
            <v>0</v>
          </cell>
          <cell r="BJ71">
            <v>21</v>
          </cell>
          <cell r="BK71">
            <v>3</v>
          </cell>
          <cell r="BL71">
            <v>1</v>
          </cell>
          <cell r="BM71">
            <v>3</v>
          </cell>
          <cell r="BN71">
            <v>1</v>
          </cell>
          <cell r="BO71">
            <v>3</v>
          </cell>
          <cell r="BP71">
            <v>1</v>
          </cell>
          <cell r="BQ71">
            <v>3</v>
          </cell>
          <cell r="BR71">
            <v>0</v>
          </cell>
          <cell r="BS71">
            <v>3</v>
          </cell>
          <cell r="BT71">
            <v>0</v>
          </cell>
          <cell r="BU71">
            <v>3</v>
          </cell>
          <cell r="BV71">
            <v>0</v>
          </cell>
          <cell r="BW71">
            <v>21</v>
          </cell>
          <cell r="BX71">
            <v>0</v>
          </cell>
          <cell r="BY71">
            <v>0</v>
          </cell>
          <cell r="BZ71">
            <v>45</v>
          </cell>
          <cell r="CA71">
            <v>49</v>
          </cell>
          <cell r="CB71">
            <v>34</v>
          </cell>
          <cell r="CC71">
            <v>52</v>
          </cell>
          <cell r="CD71">
            <v>51</v>
          </cell>
          <cell r="CE71">
            <v>58</v>
          </cell>
          <cell r="CF71">
            <v>61</v>
          </cell>
          <cell r="CG71">
            <v>52</v>
          </cell>
          <cell r="CH71">
            <v>50</v>
          </cell>
          <cell r="CI71">
            <v>48</v>
          </cell>
          <cell r="CJ71">
            <v>53</v>
          </cell>
          <cell r="CK71">
            <v>52</v>
          </cell>
          <cell r="CL71">
            <v>3</v>
          </cell>
          <cell r="CM71">
            <v>0</v>
          </cell>
          <cell r="CN71">
            <v>1</v>
          </cell>
          <cell r="CP71">
            <v>1</v>
          </cell>
          <cell r="CR71">
            <v>23</v>
          </cell>
          <cell r="CS71">
            <v>1</v>
          </cell>
          <cell r="CU71">
            <v>2</v>
          </cell>
          <cell r="DD71">
            <v>1</v>
          </cell>
          <cell r="DE71">
            <v>1</v>
          </cell>
          <cell r="DG71">
            <v>0</v>
          </cell>
        </row>
        <row r="72">
          <cell r="E72" t="str">
            <v>若基小</v>
          </cell>
          <cell r="F72">
            <v>33105</v>
          </cell>
          <cell r="G72">
            <v>25</v>
          </cell>
          <cell r="H72">
            <v>17</v>
          </cell>
          <cell r="I72">
            <v>2</v>
          </cell>
          <cell r="J72">
            <v>0</v>
          </cell>
          <cell r="K72">
            <v>2</v>
          </cell>
          <cell r="L72">
            <v>0</v>
          </cell>
          <cell r="M72">
            <v>29</v>
          </cell>
          <cell r="N72">
            <v>18</v>
          </cell>
          <cell r="O72">
            <v>0</v>
          </cell>
          <cell r="P72">
            <v>0</v>
          </cell>
          <cell r="Q72">
            <v>3</v>
          </cell>
          <cell r="R72">
            <v>0</v>
          </cell>
          <cell r="S72">
            <v>18</v>
          </cell>
          <cell r="T72">
            <v>23</v>
          </cell>
          <cell r="U72">
            <v>1</v>
          </cell>
          <cell r="V72">
            <v>1</v>
          </cell>
          <cell r="W72">
            <v>0</v>
          </cell>
          <cell r="X72">
            <v>0</v>
          </cell>
          <cell r="Y72">
            <v>35</v>
          </cell>
          <cell r="Z72">
            <v>30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38</v>
          </cell>
          <cell r="AF72">
            <v>26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30</v>
          </cell>
          <cell r="AL72">
            <v>37</v>
          </cell>
          <cell r="AM72">
            <v>1</v>
          </cell>
          <cell r="AN72">
            <v>0</v>
          </cell>
          <cell r="AO72">
            <v>0</v>
          </cell>
          <cell r="AP72">
            <v>0</v>
          </cell>
          <cell r="AQ72">
            <v>331</v>
          </cell>
          <cell r="AR72">
            <v>2</v>
          </cell>
          <cell r="AS72">
            <v>0</v>
          </cell>
          <cell r="AT72">
            <v>1</v>
          </cell>
          <cell r="AU72">
            <v>2</v>
          </cell>
          <cell r="AV72">
            <v>0</v>
          </cell>
          <cell r="AW72">
            <v>1</v>
          </cell>
          <cell r="AX72">
            <v>2</v>
          </cell>
          <cell r="AY72">
            <v>0</v>
          </cell>
          <cell r="AZ72">
            <v>0</v>
          </cell>
          <cell r="BA72">
            <v>2</v>
          </cell>
          <cell r="BB72">
            <v>0</v>
          </cell>
          <cell r="BC72">
            <v>0</v>
          </cell>
          <cell r="BD72">
            <v>2</v>
          </cell>
          <cell r="BE72">
            <v>0</v>
          </cell>
          <cell r="BF72">
            <v>0</v>
          </cell>
          <cell r="BG72">
            <v>2</v>
          </cell>
          <cell r="BH72">
            <v>0</v>
          </cell>
          <cell r="BI72">
            <v>0</v>
          </cell>
          <cell r="BJ72">
            <v>14</v>
          </cell>
          <cell r="BK72">
            <v>2</v>
          </cell>
          <cell r="BL72">
            <v>1</v>
          </cell>
          <cell r="BM72">
            <v>2</v>
          </cell>
          <cell r="BN72">
            <v>1</v>
          </cell>
          <cell r="BO72">
            <v>2</v>
          </cell>
          <cell r="BP72">
            <v>0</v>
          </cell>
          <cell r="BQ72">
            <v>2</v>
          </cell>
          <cell r="BR72">
            <v>0</v>
          </cell>
          <cell r="BS72">
            <v>2</v>
          </cell>
          <cell r="BT72">
            <v>0</v>
          </cell>
          <cell r="BU72">
            <v>2</v>
          </cell>
          <cell r="BV72">
            <v>0</v>
          </cell>
          <cell r="BW72">
            <v>14</v>
          </cell>
          <cell r="BX72">
            <v>0</v>
          </cell>
          <cell r="BY72">
            <v>0</v>
          </cell>
          <cell r="BZ72">
            <v>27</v>
          </cell>
          <cell r="CA72">
            <v>17</v>
          </cell>
          <cell r="CB72">
            <v>29</v>
          </cell>
          <cell r="CC72">
            <v>18</v>
          </cell>
          <cell r="CD72">
            <v>19</v>
          </cell>
          <cell r="CE72">
            <v>24</v>
          </cell>
          <cell r="CF72">
            <v>35</v>
          </cell>
          <cell r="CG72">
            <v>30</v>
          </cell>
          <cell r="CH72">
            <v>38</v>
          </cell>
          <cell r="CI72">
            <v>26</v>
          </cell>
          <cell r="CJ72">
            <v>31</v>
          </cell>
          <cell r="CK72">
            <v>37</v>
          </cell>
          <cell r="CL72">
            <v>2</v>
          </cell>
          <cell r="CM72">
            <v>0</v>
          </cell>
          <cell r="CN72">
            <v>1</v>
          </cell>
          <cell r="CP72">
            <v>1</v>
          </cell>
          <cell r="CR72">
            <v>18</v>
          </cell>
          <cell r="CS72">
            <v>1</v>
          </cell>
          <cell r="CU72">
            <v>2</v>
          </cell>
          <cell r="CW72">
            <v>1</v>
          </cell>
          <cell r="CZ72">
            <v>1</v>
          </cell>
          <cell r="DA72">
            <v>1</v>
          </cell>
          <cell r="DC72">
            <v>1</v>
          </cell>
          <cell r="DD72">
            <v>1</v>
          </cell>
          <cell r="DG72">
            <v>0</v>
          </cell>
        </row>
        <row r="73">
          <cell r="E73" t="str">
            <v>中原小</v>
          </cell>
          <cell r="F73">
            <v>33123</v>
          </cell>
          <cell r="G73">
            <v>36</v>
          </cell>
          <cell r="H73">
            <v>42</v>
          </cell>
          <cell r="I73">
            <v>0</v>
          </cell>
          <cell r="J73">
            <v>0</v>
          </cell>
          <cell r="K73">
            <v>1</v>
          </cell>
          <cell r="L73">
            <v>0</v>
          </cell>
          <cell r="M73">
            <v>38</v>
          </cell>
          <cell r="N73">
            <v>35</v>
          </cell>
          <cell r="O73">
            <v>0</v>
          </cell>
          <cell r="P73">
            <v>0</v>
          </cell>
          <cell r="Q73">
            <v>3</v>
          </cell>
          <cell r="R73">
            <v>0</v>
          </cell>
          <cell r="S73">
            <v>35</v>
          </cell>
          <cell r="T73">
            <v>31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40</v>
          </cell>
          <cell r="Z73">
            <v>41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47</v>
          </cell>
          <cell r="AF73">
            <v>47</v>
          </cell>
          <cell r="AG73">
            <v>1</v>
          </cell>
          <cell r="AH73">
            <v>0</v>
          </cell>
          <cell r="AI73">
            <v>0</v>
          </cell>
          <cell r="AJ73">
            <v>0</v>
          </cell>
          <cell r="AK73">
            <v>34</v>
          </cell>
          <cell r="AL73">
            <v>37</v>
          </cell>
          <cell r="AM73">
            <v>2</v>
          </cell>
          <cell r="AN73">
            <v>1</v>
          </cell>
          <cell r="AO73">
            <v>0</v>
          </cell>
          <cell r="AP73">
            <v>0</v>
          </cell>
          <cell r="AQ73">
            <v>467</v>
          </cell>
          <cell r="AR73">
            <v>3</v>
          </cell>
          <cell r="AS73">
            <v>0</v>
          </cell>
          <cell r="AT73">
            <v>1</v>
          </cell>
          <cell r="AU73">
            <v>3</v>
          </cell>
          <cell r="AV73">
            <v>0</v>
          </cell>
          <cell r="AW73">
            <v>1</v>
          </cell>
          <cell r="AX73">
            <v>2</v>
          </cell>
          <cell r="AY73">
            <v>0</v>
          </cell>
          <cell r="AZ73">
            <v>0</v>
          </cell>
          <cell r="BA73">
            <v>3</v>
          </cell>
          <cell r="BB73">
            <v>0</v>
          </cell>
          <cell r="BC73">
            <v>0</v>
          </cell>
          <cell r="BD73">
            <v>3</v>
          </cell>
          <cell r="BE73">
            <v>0</v>
          </cell>
          <cell r="BF73">
            <v>0</v>
          </cell>
          <cell r="BG73">
            <v>2</v>
          </cell>
          <cell r="BH73">
            <v>0</v>
          </cell>
          <cell r="BI73">
            <v>0</v>
          </cell>
          <cell r="BJ73">
            <v>17</v>
          </cell>
          <cell r="BK73">
            <v>3</v>
          </cell>
          <cell r="BL73">
            <v>1</v>
          </cell>
          <cell r="BM73">
            <v>2</v>
          </cell>
          <cell r="BN73">
            <v>1</v>
          </cell>
          <cell r="BO73">
            <v>2</v>
          </cell>
          <cell r="BP73">
            <v>0</v>
          </cell>
          <cell r="BQ73">
            <v>3</v>
          </cell>
          <cell r="BR73">
            <v>0</v>
          </cell>
          <cell r="BS73">
            <v>3</v>
          </cell>
          <cell r="BT73">
            <v>0</v>
          </cell>
          <cell r="BU73">
            <v>2</v>
          </cell>
          <cell r="BV73">
            <v>0</v>
          </cell>
          <cell r="BW73">
            <v>17</v>
          </cell>
          <cell r="BX73">
            <v>0</v>
          </cell>
          <cell r="BY73">
            <v>0</v>
          </cell>
          <cell r="BZ73">
            <v>36</v>
          </cell>
          <cell r="CA73">
            <v>42</v>
          </cell>
          <cell r="CB73">
            <v>38</v>
          </cell>
          <cell r="CC73">
            <v>35</v>
          </cell>
          <cell r="CD73">
            <v>35</v>
          </cell>
          <cell r="CE73">
            <v>31</v>
          </cell>
          <cell r="CF73">
            <v>40</v>
          </cell>
          <cell r="CG73">
            <v>41</v>
          </cell>
          <cell r="CH73">
            <v>48</v>
          </cell>
          <cell r="CI73">
            <v>47</v>
          </cell>
          <cell r="CJ73">
            <v>36</v>
          </cell>
          <cell r="CK73">
            <v>38</v>
          </cell>
          <cell r="CL73">
            <v>2</v>
          </cell>
          <cell r="CM73">
            <v>0</v>
          </cell>
          <cell r="CN73">
            <v>1</v>
          </cell>
          <cell r="CP73">
            <v>1</v>
          </cell>
          <cell r="CR73">
            <v>22</v>
          </cell>
          <cell r="CT73">
            <v>1</v>
          </cell>
          <cell r="CU73">
            <v>2</v>
          </cell>
          <cell r="DC73">
            <v>1</v>
          </cell>
          <cell r="DD73">
            <v>1</v>
          </cell>
          <cell r="DE73">
            <v>1</v>
          </cell>
          <cell r="DG73">
            <v>0</v>
          </cell>
        </row>
        <row r="74">
          <cell r="E74" t="str">
            <v>北茂安小</v>
          </cell>
          <cell r="F74">
            <v>33123</v>
          </cell>
          <cell r="G74">
            <v>34</v>
          </cell>
          <cell r="H74">
            <v>38</v>
          </cell>
          <cell r="I74">
            <v>1</v>
          </cell>
          <cell r="J74">
            <v>0</v>
          </cell>
          <cell r="K74">
            <v>4</v>
          </cell>
          <cell r="L74">
            <v>0</v>
          </cell>
          <cell r="M74">
            <v>34</v>
          </cell>
          <cell r="N74">
            <v>39</v>
          </cell>
          <cell r="O74">
            <v>1</v>
          </cell>
          <cell r="P74">
            <v>0</v>
          </cell>
          <cell r="Q74">
            <v>4</v>
          </cell>
          <cell r="R74">
            <v>0</v>
          </cell>
          <cell r="S74">
            <v>49</v>
          </cell>
          <cell r="T74">
            <v>38</v>
          </cell>
          <cell r="U74">
            <v>0</v>
          </cell>
          <cell r="V74">
            <v>1</v>
          </cell>
          <cell r="W74">
            <v>0</v>
          </cell>
          <cell r="X74">
            <v>0</v>
          </cell>
          <cell r="Y74">
            <v>41</v>
          </cell>
          <cell r="Z74">
            <v>47</v>
          </cell>
          <cell r="AA74">
            <v>1</v>
          </cell>
          <cell r="AB74">
            <v>4</v>
          </cell>
          <cell r="AC74">
            <v>0</v>
          </cell>
          <cell r="AD74">
            <v>0</v>
          </cell>
          <cell r="AE74">
            <v>39</v>
          </cell>
          <cell r="AF74">
            <v>33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40</v>
          </cell>
          <cell r="AL74">
            <v>49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489</v>
          </cell>
          <cell r="AR74">
            <v>3</v>
          </cell>
          <cell r="AS74">
            <v>0</v>
          </cell>
          <cell r="AT74">
            <v>1</v>
          </cell>
          <cell r="AU74">
            <v>2</v>
          </cell>
          <cell r="AV74">
            <v>0</v>
          </cell>
          <cell r="AW74">
            <v>1</v>
          </cell>
          <cell r="AX74">
            <v>3</v>
          </cell>
          <cell r="AY74">
            <v>0</v>
          </cell>
          <cell r="AZ74">
            <v>0</v>
          </cell>
          <cell r="BA74">
            <v>3</v>
          </cell>
          <cell r="BB74">
            <v>0</v>
          </cell>
          <cell r="BC74">
            <v>0</v>
          </cell>
          <cell r="BD74">
            <v>2</v>
          </cell>
          <cell r="BE74">
            <v>0</v>
          </cell>
          <cell r="BF74">
            <v>0</v>
          </cell>
          <cell r="BG74">
            <v>3</v>
          </cell>
          <cell r="BH74">
            <v>0</v>
          </cell>
          <cell r="BI74">
            <v>0</v>
          </cell>
          <cell r="BJ74">
            <v>18</v>
          </cell>
          <cell r="BK74">
            <v>3</v>
          </cell>
          <cell r="BL74">
            <v>1</v>
          </cell>
          <cell r="BM74">
            <v>2</v>
          </cell>
          <cell r="BN74">
            <v>1</v>
          </cell>
          <cell r="BO74">
            <v>3</v>
          </cell>
          <cell r="BP74">
            <v>0</v>
          </cell>
          <cell r="BQ74">
            <v>3</v>
          </cell>
          <cell r="BR74">
            <v>0</v>
          </cell>
          <cell r="BS74">
            <v>2</v>
          </cell>
          <cell r="BT74">
            <v>0</v>
          </cell>
          <cell r="BU74">
            <v>3</v>
          </cell>
          <cell r="BV74">
            <v>0</v>
          </cell>
          <cell r="BW74">
            <v>18</v>
          </cell>
          <cell r="BX74">
            <v>0</v>
          </cell>
          <cell r="BY74">
            <v>0</v>
          </cell>
          <cell r="BZ74">
            <v>35</v>
          </cell>
          <cell r="CA74">
            <v>38</v>
          </cell>
          <cell r="CB74">
            <v>35</v>
          </cell>
          <cell r="CC74">
            <v>39</v>
          </cell>
          <cell r="CD74">
            <v>49</v>
          </cell>
          <cell r="CE74">
            <v>39</v>
          </cell>
          <cell r="CF74">
            <v>42</v>
          </cell>
          <cell r="CG74">
            <v>51</v>
          </cell>
          <cell r="CH74">
            <v>39</v>
          </cell>
          <cell r="CI74">
            <v>33</v>
          </cell>
          <cell r="CJ74">
            <v>40</v>
          </cell>
          <cell r="CK74">
            <v>49</v>
          </cell>
          <cell r="CL74">
            <v>2</v>
          </cell>
          <cell r="CM74">
            <v>0</v>
          </cell>
          <cell r="CN74">
            <v>1</v>
          </cell>
          <cell r="CP74">
            <v>1</v>
          </cell>
          <cell r="CR74">
            <v>23</v>
          </cell>
          <cell r="CS74">
            <v>1</v>
          </cell>
          <cell r="CT74">
            <v>1</v>
          </cell>
          <cell r="CU74">
            <v>3</v>
          </cell>
          <cell r="CZ74">
            <v>2</v>
          </cell>
          <cell r="DD74">
            <v>3</v>
          </cell>
          <cell r="DE74">
            <v>1</v>
          </cell>
          <cell r="DG74">
            <v>0</v>
          </cell>
        </row>
        <row r="75">
          <cell r="E75" t="str">
            <v>三根東小</v>
          </cell>
          <cell r="F75">
            <v>33123</v>
          </cell>
          <cell r="G75">
            <v>17</v>
          </cell>
          <cell r="H75">
            <v>7</v>
          </cell>
          <cell r="I75">
            <v>1</v>
          </cell>
          <cell r="J75">
            <v>0</v>
          </cell>
          <cell r="K75">
            <v>3</v>
          </cell>
          <cell r="L75">
            <v>0</v>
          </cell>
          <cell r="M75">
            <v>11</v>
          </cell>
          <cell r="N75">
            <v>9</v>
          </cell>
          <cell r="O75">
            <v>0</v>
          </cell>
          <cell r="P75">
            <v>1</v>
          </cell>
          <cell r="Q75">
            <v>3</v>
          </cell>
          <cell r="R75">
            <v>0</v>
          </cell>
          <cell r="S75">
            <v>13</v>
          </cell>
          <cell r="T75">
            <v>13</v>
          </cell>
          <cell r="U75">
            <v>1</v>
          </cell>
          <cell r="V75">
            <v>1</v>
          </cell>
          <cell r="W75">
            <v>0</v>
          </cell>
          <cell r="X75">
            <v>0</v>
          </cell>
          <cell r="Y75">
            <v>21</v>
          </cell>
          <cell r="Z75">
            <v>22</v>
          </cell>
          <cell r="AA75">
            <v>1</v>
          </cell>
          <cell r="AB75">
            <v>0</v>
          </cell>
          <cell r="AC75">
            <v>0</v>
          </cell>
          <cell r="AD75">
            <v>0</v>
          </cell>
          <cell r="AE75">
            <v>24</v>
          </cell>
          <cell r="AF75">
            <v>16</v>
          </cell>
          <cell r="AG75">
            <v>1</v>
          </cell>
          <cell r="AH75">
            <v>0</v>
          </cell>
          <cell r="AI75">
            <v>0</v>
          </cell>
          <cell r="AJ75">
            <v>0</v>
          </cell>
          <cell r="AK75">
            <v>18</v>
          </cell>
          <cell r="AL75">
            <v>15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192</v>
          </cell>
          <cell r="AR75">
            <v>1</v>
          </cell>
          <cell r="AS75">
            <v>0</v>
          </cell>
          <cell r="AT75">
            <v>1</v>
          </cell>
          <cell r="AU75">
            <v>1</v>
          </cell>
          <cell r="AV75">
            <v>0</v>
          </cell>
          <cell r="AW75">
            <v>1</v>
          </cell>
          <cell r="AX75">
            <v>1</v>
          </cell>
          <cell r="AY75">
            <v>0</v>
          </cell>
          <cell r="AZ75">
            <v>0</v>
          </cell>
          <cell r="BA75">
            <v>2</v>
          </cell>
          <cell r="BB75">
            <v>0</v>
          </cell>
          <cell r="BC75">
            <v>0</v>
          </cell>
          <cell r="BD75">
            <v>1</v>
          </cell>
          <cell r="BE75">
            <v>0</v>
          </cell>
          <cell r="BF75">
            <v>0</v>
          </cell>
          <cell r="BG75">
            <v>1</v>
          </cell>
          <cell r="BH75">
            <v>0</v>
          </cell>
          <cell r="BI75">
            <v>0</v>
          </cell>
          <cell r="BJ75">
            <v>9</v>
          </cell>
          <cell r="BK75">
            <v>1</v>
          </cell>
          <cell r="BL75">
            <v>1</v>
          </cell>
          <cell r="BM75">
            <v>1</v>
          </cell>
          <cell r="BN75">
            <v>1</v>
          </cell>
          <cell r="BO75">
            <v>1</v>
          </cell>
          <cell r="BP75">
            <v>0</v>
          </cell>
          <cell r="BQ75">
            <v>2</v>
          </cell>
          <cell r="BR75">
            <v>0</v>
          </cell>
          <cell r="BS75">
            <v>1</v>
          </cell>
          <cell r="BT75">
            <v>0</v>
          </cell>
          <cell r="BU75">
            <v>1</v>
          </cell>
          <cell r="BV75">
            <v>0</v>
          </cell>
          <cell r="BW75">
            <v>9</v>
          </cell>
          <cell r="BX75">
            <v>0</v>
          </cell>
          <cell r="BY75">
            <v>0</v>
          </cell>
          <cell r="BZ75">
            <v>18</v>
          </cell>
          <cell r="CA75">
            <v>7</v>
          </cell>
          <cell r="CB75">
            <v>11</v>
          </cell>
          <cell r="CC75">
            <v>10</v>
          </cell>
          <cell r="CD75">
            <v>14</v>
          </cell>
          <cell r="CE75">
            <v>14</v>
          </cell>
          <cell r="CF75">
            <v>22</v>
          </cell>
          <cell r="CG75">
            <v>22</v>
          </cell>
          <cell r="CH75">
            <v>25</v>
          </cell>
          <cell r="CI75">
            <v>16</v>
          </cell>
          <cell r="CJ75">
            <v>18</v>
          </cell>
          <cell r="CK75">
            <v>15</v>
          </cell>
          <cell r="CL75">
            <v>2</v>
          </cell>
          <cell r="CM75">
            <v>0</v>
          </cell>
          <cell r="CN75">
            <v>1</v>
          </cell>
          <cell r="CP75">
            <v>1</v>
          </cell>
          <cell r="CR75">
            <v>10</v>
          </cell>
          <cell r="CS75">
            <v>1</v>
          </cell>
          <cell r="CU75">
            <v>1</v>
          </cell>
          <cell r="DD75">
            <v>1</v>
          </cell>
          <cell r="DG75">
            <v>1</v>
          </cell>
        </row>
        <row r="76">
          <cell r="E76" t="str">
            <v>三根西小</v>
          </cell>
          <cell r="F76">
            <v>33123</v>
          </cell>
          <cell r="G76">
            <v>17</v>
          </cell>
          <cell r="H76">
            <v>10</v>
          </cell>
          <cell r="I76">
            <v>0</v>
          </cell>
          <cell r="J76">
            <v>0</v>
          </cell>
          <cell r="K76">
            <v>1</v>
          </cell>
          <cell r="L76">
            <v>0</v>
          </cell>
          <cell r="M76">
            <v>9</v>
          </cell>
          <cell r="N76">
            <v>15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10</v>
          </cell>
          <cell r="T76">
            <v>24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20</v>
          </cell>
          <cell r="Z76">
            <v>14</v>
          </cell>
          <cell r="AA76">
            <v>1</v>
          </cell>
          <cell r="AB76">
            <v>0</v>
          </cell>
          <cell r="AC76">
            <v>0</v>
          </cell>
          <cell r="AD76">
            <v>0</v>
          </cell>
          <cell r="AE76">
            <v>11</v>
          </cell>
          <cell r="AF76">
            <v>11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20</v>
          </cell>
          <cell r="AL76">
            <v>12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174</v>
          </cell>
          <cell r="AR76">
            <v>1</v>
          </cell>
          <cell r="AS76">
            <v>0</v>
          </cell>
          <cell r="AT76">
            <v>1</v>
          </cell>
          <cell r="AU76">
            <v>1</v>
          </cell>
          <cell r="AV76">
            <v>0</v>
          </cell>
          <cell r="AW76">
            <v>0</v>
          </cell>
          <cell r="AX76">
            <v>1</v>
          </cell>
          <cell r="AY76">
            <v>0</v>
          </cell>
          <cell r="AZ76">
            <v>0</v>
          </cell>
          <cell r="BA76">
            <v>1</v>
          </cell>
          <cell r="BB76">
            <v>0</v>
          </cell>
          <cell r="BC76">
            <v>0</v>
          </cell>
          <cell r="BD76">
            <v>1</v>
          </cell>
          <cell r="BE76">
            <v>0</v>
          </cell>
          <cell r="BF76">
            <v>0</v>
          </cell>
          <cell r="BG76">
            <v>1</v>
          </cell>
          <cell r="BH76">
            <v>0</v>
          </cell>
          <cell r="BI76">
            <v>0</v>
          </cell>
          <cell r="BJ76">
            <v>7</v>
          </cell>
          <cell r="BK76">
            <v>1</v>
          </cell>
          <cell r="BL76">
            <v>1</v>
          </cell>
          <cell r="BM76">
            <v>1</v>
          </cell>
          <cell r="BN76">
            <v>0</v>
          </cell>
          <cell r="BO76">
            <v>1</v>
          </cell>
          <cell r="BP76">
            <v>0</v>
          </cell>
          <cell r="BQ76">
            <v>1</v>
          </cell>
          <cell r="BR76">
            <v>0</v>
          </cell>
          <cell r="BS76">
            <v>1</v>
          </cell>
          <cell r="BT76">
            <v>0</v>
          </cell>
          <cell r="BU76">
            <v>1</v>
          </cell>
          <cell r="BV76">
            <v>0</v>
          </cell>
          <cell r="BW76">
            <v>7</v>
          </cell>
          <cell r="BX76">
            <v>0</v>
          </cell>
          <cell r="BY76">
            <v>0</v>
          </cell>
          <cell r="BZ76">
            <v>17</v>
          </cell>
          <cell r="CA76">
            <v>10</v>
          </cell>
          <cell r="CB76">
            <v>9</v>
          </cell>
          <cell r="CC76">
            <v>15</v>
          </cell>
          <cell r="CD76">
            <v>10</v>
          </cell>
          <cell r="CE76">
            <v>24</v>
          </cell>
          <cell r="CF76">
            <v>21</v>
          </cell>
          <cell r="CG76">
            <v>14</v>
          </cell>
          <cell r="CH76">
            <v>11</v>
          </cell>
          <cell r="CI76">
            <v>11</v>
          </cell>
          <cell r="CJ76">
            <v>20</v>
          </cell>
          <cell r="CK76">
            <v>12</v>
          </cell>
          <cell r="CL76">
            <v>1</v>
          </cell>
          <cell r="CM76">
            <v>0</v>
          </cell>
          <cell r="CN76">
            <v>1</v>
          </cell>
          <cell r="CP76">
            <v>1</v>
          </cell>
          <cell r="CR76">
            <v>9</v>
          </cell>
          <cell r="CS76">
            <v>1</v>
          </cell>
          <cell r="CU76">
            <v>2</v>
          </cell>
          <cell r="CW76">
            <v>1</v>
          </cell>
          <cell r="DD76">
            <v>1</v>
          </cell>
          <cell r="DG76">
            <v>0</v>
          </cell>
        </row>
        <row r="77">
          <cell r="E77" t="str">
            <v>上峰小</v>
          </cell>
          <cell r="F77">
            <v>33125</v>
          </cell>
          <cell r="G77">
            <v>49</v>
          </cell>
          <cell r="H77">
            <v>50</v>
          </cell>
          <cell r="I77">
            <v>0</v>
          </cell>
          <cell r="J77">
            <v>0</v>
          </cell>
          <cell r="K77">
            <v>4</v>
          </cell>
          <cell r="L77">
            <v>0</v>
          </cell>
          <cell r="M77">
            <v>42</v>
          </cell>
          <cell r="N77">
            <v>57</v>
          </cell>
          <cell r="O77">
            <v>0</v>
          </cell>
          <cell r="P77">
            <v>0</v>
          </cell>
          <cell r="Q77">
            <v>3</v>
          </cell>
          <cell r="R77">
            <v>0</v>
          </cell>
          <cell r="S77">
            <v>57</v>
          </cell>
          <cell r="T77">
            <v>41</v>
          </cell>
          <cell r="U77">
            <v>1</v>
          </cell>
          <cell r="V77">
            <v>1</v>
          </cell>
          <cell r="W77">
            <v>0</v>
          </cell>
          <cell r="X77">
            <v>0</v>
          </cell>
          <cell r="Y77">
            <v>54</v>
          </cell>
          <cell r="Z77">
            <v>47</v>
          </cell>
          <cell r="AA77">
            <v>1</v>
          </cell>
          <cell r="AB77">
            <v>0</v>
          </cell>
          <cell r="AC77">
            <v>0</v>
          </cell>
          <cell r="AD77">
            <v>0</v>
          </cell>
          <cell r="AE77">
            <v>59</v>
          </cell>
          <cell r="AF77">
            <v>56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61</v>
          </cell>
          <cell r="AL77">
            <v>64</v>
          </cell>
          <cell r="AM77">
            <v>2</v>
          </cell>
          <cell r="AN77">
            <v>2</v>
          </cell>
          <cell r="AO77">
            <v>0</v>
          </cell>
          <cell r="AP77">
            <v>0</v>
          </cell>
          <cell r="AQ77">
            <v>644</v>
          </cell>
          <cell r="AR77">
            <v>3</v>
          </cell>
          <cell r="AS77">
            <v>0</v>
          </cell>
          <cell r="AT77">
            <v>1</v>
          </cell>
          <cell r="AU77">
            <v>3</v>
          </cell>
          <cell r="AV77">
            <v>0</v>
          </cell>
          <cell r="AW77">
            <v>1</v>
          </cell>
          <cell r="AX77">
            <v>3</v>
          </cell>
          <cell r="AY77">
            <v>0</v>
          </cell>
          <cell r="AZ77">
            <v>0</v>
          </cell>
          <cell r="BA77">
            <v>3</v>
          </cell>
          <cell r="BB77">
            <v>0</v>
          </cell>
          <cell r="BC77">
            <v>0</v>
          </cell>
          <cell r="BD77">
            <v>3</v>
          </cell>
          <cell r="BE77">
            <v>0</v>
          </cell>
          <cell r="BF77">
            <v>0</v>
          </cell>
          <cell r="BG77">
            <v>4</v>
          </cell>
          <cell r="BH77">
            <v>0</v>
          </cell>
          <cell r="BI77">
            <v>0</v>
          </cell>
          <cell r="BJ77">
            <v>21</v>
          </cell>
          <cell r="BK77">
            <v>3</v>
          </cell>
          <cell r="BL77">
            <v>1</v>
          </cell>
          <cell r="BM77">
            <v>3</v>
          </cell>
          <cell r="BN77">
            <v>1</v>
          </cell>
          <cell r="BO77">
            <v>3</v>
          </cell>
          <cell r="BP77">
            <v>0</v>
          </cell>
          <cell r="BQ77">
            <v>3</v>
          </cell>
          <cell r="BR77">
            <v>0</v>
          </cell>
          <cell r="BS77">
            <v>3</v>
          </cell>
          <cell r="BT77">
            <v>0</v>
          </cell>
          <cell r="BU77">
            <v>4</v>
          </cell>
          <cell r="BV77">
            <v>0</v>
          </cell>
          <cell r="BW77">
            <v>21</v>
          </cell>
          <cell r="BX77">
            <v>0</v>
          </cell>
          <cell r="BY77">
            <v>0</v>
          </cell>
          <cell r="BZ77">
            <v>49</v>
          </cell>
          <cell r="CA77">
            <v>50</v>
          </cell>
          <cell r="CB77">
            <v>42</v>
          </cell>
          <cell r="CC77">
            <v>57</v>
          </cell>
          <cell r="CD77">
            <v>58</v>
          </cell>
          <cell r="CE77">
            <v>42</v>
          </cell>
          <cell r="CF77">
            <v>55</v>
          </cell>
          <cell r="CG77">
            <v>47</v>
          </cell>
          <cell r="CH77">
            <v>59</v>
          </cell>
          <cell r="CI77">
            <v>56</v>
          </cell>
          <cell r="CJ77">
            <v>63</v>
          </cell>
          <cell r="CK77">
            <v>66</v>
          </cell>
          <cell r="CL77">
            <v>2</v>
          </cell>
          <cell r="CM77">
            <v>0</v>
          </cell>
          <cell r="CN77">
            <v>1</v>
          </cell>
          <cell r="CP77">
            <v>1</v>
          </cell>
          <cell r="CQ77">
            <v>1</v>
          </cell>
          <cell r="CR77">
            <v>26</v>
          </cell>
          <cell r="CS77">
            <v>1</v>
          </cell>
          <cell r="CT77">
            <v>1</v>
          </cell>
          <cell r="CU77">
            <v>1</v>
          </cell>
          <cell r="CZ77">
            <v>2</v>
          </cell>
          <cell r="DD77">
            <v>1</v>
          </cell>
          <cell r="DG77">
            <v>0</v>
          </cell>
        </row>
        <row r="78">
          <cell r="E78" t="str">
            <v>東唐津小</v>
          </cell>
          <cell r="F78">
            <v>41005</v>
          </cell>
          <cell r="G78">
            <v>7</v>
          </cell>
          <cell r="H78">
            <v>3</v>
          </cell>
          <cell r="I78">
            <v>0</v>
          </cell>
          <cell r="J78">
            <v>0</v>
          </cell>
          <cell r="K78">
            <v>2</v>
          </cell>
          <cell r="L78">
            <v>0</v>
          </cell>
          <cell r="M78">
            <v>9</v>
          </cell>
          <cell r="N78">
            <v>3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8</v>
          </cell>
          <cell r="T78">
            <v>8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5</v>
          </cell>
          <cell r="Z78">
            <v>5</v>
          </cell>
          <cell r="AA78">
            <v>2</v>
          </cell>
          <cell r="AB78">
            <v>0</v>
          </cell>
          <cell r="AC78">
            <v>0</v>
          </cell>
          <cell r="AD78">
            <v>0</v>
          </cell>
          <cell r="AE78">
            <v>6</v>
          </cell>
          <cell r="AF78">
            <v>5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7</v>
          </cell>
          <cell r="AL78">
            <v>5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73</v>
          </cell>
          <cell r="AR78">
            <v>1</v>
          </cell>
          <cell r="AS78">
            <v>0</v>
          </cell>
          <cell r="AT78">
            <v>1</v>
          </cell>
          <cell r="AU78">
            <v>1</v>
          </cell>
          <cell r="AV78">
            <v>0</v>
          </cell>
          <cell r="AW78">
            <v>0</v>
          </cell>
          <cell r="AX78">
            <v>1</v>
          </cell>
          <cell r="AY78">
            <v>0</v>
          </cell>
          <cell r="AZ78">
            <v>0</v>
          </cell>
          <cell r="BA78">
            <v>1</v>
          </cell>
          <cell r="BB78">
            <v>0</v>
          </cell>
          <cell r="BC78">
            <v>0</v>
          </cell>
          <cell r="BD78">
            <v>1</v>
          </cell>
          <cell r="BE78">
            <v>0</v>
          </cell>
          <cell r="BF78">
            <v>0</v>
          </cell>
          <cell r="BG78">
            <v>1</v>
          </cell>
          <cell r="BH78">
            <v>0</v>
          </cell>
          <cell r="BI78">
            <v>0</v>
          </cell>
          <cell r="BJ78">
            <v>7</v>
          </cell>
          <cell r="BK78">
            <v>1</v>
          </cell>
          <cell r="BL78">
            <v>1</v>
          </cell>
          <cell r="BM78">
            <v>1</v>
          </cell>
          <cell r="BN78">
            <v>0</v>
          </cell>
          <cell r="BO78">
            <v>1</v>
          </cell>
          <cell r="BP78">
            <v>0</v>
          </cell>
          <cell r="BQ78">
            <v>1</v>
          </cell>
          <cell r="BR78">
            <v>0</v>
          </cell>
          <cell r="BS78">
            <v>1</v>
          </cell>
          <cell r="BT78">
            <v>0</v>
          </cell>
          <cell r="BU78">
            <v>1</v>
          </cell>
          <cell r="BV78">
            <v>0</v>
          </cell>
          <cell r="BW78">
            <v>7</v>
          </cell>
          <cell r="BX78">
            <v>0</v>
          </cell>
          <cell r="BY78">
            <v>0</v>
          </cell>
          <cell r="BZ78">
            <v>7</v>
          </cell>
          <cell r="CA78">
            <v>3</v>
          </cell>
          <cell r="CB78">
            <v>9</v>
          </cell>
          <cell r="CC78">
            <v>3</v>
          </cell>
          <cell r="CD78">
            <v>8</v>
          </cell>
          <cell r="CE78">
            <v>8</v>
          </cell>
          <cell r="CF78">
            <v>7</v>
          </cell>
          <cell r="CG78">
            <v>5</v>
          </cell>
          <cell r="CH78">
            <v>6</v>
          </cell>
          <cell r="CI78">
            <v>5</v>
          </cell>
          <cell r="CJ78">
            <v>7</v>
          </cell>
          <cell r="CK78">
            <v>5</v>
          </cell>
          <cell r="CL78">
            <v>1</v>
          </cell>
          <cell r="CM78">
            <v>0</v>
          </cell>
          <cell r="CN78">
            <v>1</v>
          </cell>
          <cell r="CP78">
            <v>1</v>
          </cell>
          <cell r="CR78">
            <v>9</v>
          </cell>
          <cell r="CS78">
            <v>1</v>
          </cell>
          <cell r="CV78">
            <v>1</v>
          </cell>
          <cell r="DD78">
            <v>1</v>
          </cell>
          <cell r="DG78">
            <v>0</v>
          </cell>
        </row>
        <row r="79">
          <cell r="E79" t="str">
            <v>外町小</v>
          </cell>
          <cell r="F79">
            <v>41005</v>
          </cell>
          <cell r="G79">
            <v>44</v>
          </cell>
          <cell r="H79">
            <v>35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47</v>
          </cell>
          <cell r="N79">
            <v>39</v>
          </cell>
          <cell r="O79">
            <v>1</v>
          </cell>
          <cell r="P79">
            <v>0</v>
          </cell>
          <cell r="Q79">
            <v>4</v>
          </cell>
          <cell r="R79">
            <v>0</v>
          </cell>
          <cell r="S79">
            <v>30</v>
          </cell>
          <cell r="T79">
            <v>39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51</v>
          </cell>
          <cell r="Z79">
            <v>43</v>
          </cell>
          <cell r="AA79">
            <v>1</v>
          </cell>
          <cell r="AB79">
            <v>0</v>
          </cell>
          <cell r="AC79">
            <v>0</v>
          </cell>
          <cell r="AD79">
            <v>0</v>
          </cell>
          <cell r="AE79">
            <v>42</v>
          </cell>
          <cell r="AF79">
            <v>35</v>
          </cell>
          <cell r="AG79">
            <v>0</v>
          </cell>
          <cell r="AH79">
            <v>1</v>
          </cell>
          <cell r="AI79">
            <v>0</v>
          </cell>
          <cell r="AJ79">
            <v>0</v>
          </cell>
          <cell r="AK79">
            <v>49</v>
          </cell>
          <cell r="AL79">
            <v>46</v>
          </cell>
          <cell r="AM79">
            <v>1</v>
          </cell>
          <cell r="AN79">
            <v>0</v>
          </cell>
          <cell r="AO79">
            <v>0</v>
          </cell>
          <cell r="AP79">
            <v>0</v>
          </cell>
          <cell r="AQ79">
            <v>504</v>
          </cell>
          <cell r="AR79">
            <v>3</v>
          </cell>
          <cell r="AS79">
            <v>0</v>
          </cell>
          <cell r="AT79">
            <v>0</v>
          </cell>
          <cell r="AU79">
            <v>3</v>
          </cell>
          <cell r="AV79">
            <v>0</v>
          </cell>
          <cell r="AW79">
            <v>1</v>
          </cell>
          <cell r="AX79">
            <v>2</v>
          </cell>
          <cell r="AY79">
            <v>0</v>
          </cell>
          <cell r="AZ79">
            <v>0</v>
          </cell>
          <cell r="BA79">
            <v>3</v>
          </cell>
          <cell r="BB79">
            <v>0</v>
          </cell>
          <cell r="BC79">
            <v>0</v>
          </cell>
          <cell r="BD79">
            <v>2</v>
          </cell>
          <cell r="BE79">
            <v>0</v>
          </cell>
          <cell r="BF79">
            <v>0</v>
          </cell>
          <cell r="BG79">
            <v>3</v>
          </cell>
          <cell r="BH79">
            <v>0</v>
          </cell>
          <cell r="BI79">
            <v>0</v>
          </cell>
          <cell r="BJ79">
            <v>17</v>
          </cell>
          <cell r="BK79">
            <v>3</v>
          </cell>
          <cell r="BL79">
            <v>0</v>
          </cell>
          <cell r="BM79">
            <v>3</v>
          </cell>
          <cell r="BN79">
            <v>1</v>
          </cell>
          <cell r="BO79">
            <v>2</v>
          </cell>
          <cell r="BP79">
            <v>0</v>
          </cell>
          <cell r="BQ79">
            <v>3</v>
          </cell>
          <cell r="BR79">
            <v>0</v>
          </cell>
          <cell r="BS79">
            <v>2</v>
          </cell>
          <cell r="BT79">
            <v>0</v>
          </cell>
          <cell r="BU79">
            <v>3</v>
          </cell>
          <cell r="BV79">
            <v>0</v>
          </cell>
          <cell r="BW79">
            <v>17</v>
          </cell>
          <cell r="BX79">
            <v>0</v>
          </cell>
          <cell r="BY79">
            <v>0</v>
          </cell>
          <cell r="BZ79">
            <v>44</v>
          </cell>
          <cell r="CA79">
            <v>35</v>
          </cell>
          <cell r="CB79">
            <v>48</v>
          </cell>
          <cell r="CC79">
            <v>39</v>
          </cell>
          <cell r="CD79">
            <v>30</v>
          </cell>
          <cell r="CE79">
            <v>39</v>
          </cell>
          <cell r="CF79">
            <v>52</v>
          </cell>
          <cell r="CG79">
            <v>43</v>
          </cell>
          <cell r="CH79">
            <v>42</v>
          </cell>
          <cell r="CI79">
            <v>36</v>
          </cell>
          <cell r="CJ79">
            <v>50</v>
          </cell>
          <cell r="CK79">
            <v>46</v>
          </cell>
          <cell r="CL79">
            <v>1</v>
          </cell>
          <cell r="CM79">
            <v>0</v>
          </cell>
          <cell r="CN79">
            <v>1</v>
          </cell>
          <cell r="CP79">
            <v>1</v>
          </cell>
          <cell r="CR79">
            <v>20</v>
          </cell>
          <cell r="CS79">
            <v>1</v>
          </cell>
          <cell r="CU79">
            <v>3</v>
          </cell>
          <cell r="CY79">
            <v>1</v>
          </cell>
          <cell r="DA79">
            <v>1</v>
          </cell>
          <cell r="DD79">
            <v>1</v>
          </cell>
          <cell r="DG79">
            <v>1</v>
          </cell>
        </row>
        <row r="80">
          <cell r="E80" t="str">
            <v>長松小</v>
          </cell>
          <cell r="F80">
            <v>41005</v>
          </cell>
          <cell r="G80">
            <v>62</v>
          </cell>
          <cell r="H80">
            <v>72</v>
          </cell>
          <cell r="I80">
            <v>0</v>
          </cell>
          <cell r="J80">
            <v>0</v>
          </cell>
          <cell r="K80">
            <v>5</v>
          </cell>
          <cell r="L80">
            <v>0</v>
          </cell>
          <cell r="M80">
            <v>64</v>
          </cell>
          <cell r="N80">
            <v>70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75</v>
          </cell>
          <cell r="T80">
            <v>56</v>
          </cell>
          <cell r="U80">
            <v>0</v>
          </cell>
          <cell r="V80">
            <v>1</v>
          </cell>
          <cell r="W80">
            <v>2</v>
          </cell>
          <cell r="X80">
            <v>0</v>
          </cell>
          <cell r="Y80">
            <v>82</v>
          </cell>
          <cell r="Z80">
            <v>82</v>
          </cell>
          <cell r="AA80">
            <v>1</v>
          </cell>
          <cell r="AB80">
            <v>0</v>
          </cell>
          <cell r="AC80">
            <v>0</v>
          </cell>
          <cell r="AD80">
            <v>0</v>
          </cell>
          <cell r="AE80">
            <v>84</v>
          </cell>
          <cell r="AF80">
            <v>68</v>
          </cell>
          <cell r="AG80">
            <v>2</v>
          </cell>
          <cell r="AH80">
            <v>0</v>
          </cell>
          <cell r="AI80">
            <v>0</v>
          </cell>
          <cell r="AJ80">
            <v>0</v>
          </cell>
          <cell r="AK80">
            <v>77</v>
          </cell>
          <cell r="AL80">
            <v>82</v>
          </cell>
          <cell r="AM80">
            <v>2</v>
          </cell>
          <cell r="AN80">
            <v>0</v>
          </cell>
          <cell r="AO80">
            <v>0</v>
          </cell>
          <cell r="AP80">
            <v>0</v>
          </cell>
          <cell r="AQ80">
            <v>881</v>
          </cell>
          <cell r="AR80">
            <v>4</v>
          </cell>
          <cell r="AS80">
            <v>0</v>
          </cell>
          <cell r="AT80">
            <v>1</v>
          </cell>
          <cell r="AU80">
            <v>4</v>
          </cell>
          <cell r="AV80">
            <v>0</v>
          </cell>
          <cell r="AW80">
            <v>0</v>
          </cell>
          <cell r="AX80">
            <v>4</v>
          </cell>
          <cell r="AY80">
            <v>0</v>
          </cell>
          <cell r="AZ80">
            <v>1</v>
          </cell>
          <cell r="BA80">
            <v>5</v>
          </cell>
          <cell r="BB80">
            <v>0</v>
          </cell>
          <cell r="BC80">
            <v>0</v>
          </cell>
          <cell r="BD80">
            <v>4</v>
          </cell>
          <cell r="BE80">
            <v>0</v>
          </cell>
          <cell r="BF80">
            <v>0</v>
          </cell>
          <cell r="BG80">
            <v>4</v>
          </cell>
          <cell r="BH80">
            <v>0</v>
          </cell>
          <cell r="BI80">
            <v>0</v>
          </cell>
          <cell r="BJ80">
            <v>27</v>
          </cell>
          <cell r="BK80">
            <v>4</v>
          </cell>
          <cell r="BL80">
            <v>1</v>
          </cell>
          <cell r="BM80">
            <v>4</v>
          </cell>
          <cell r="BN80">
            <v>0</v>
          </cell>
          <cell r="BO80">
            <v>4</v>
          </cell>
          <cell r="BP80">
            <v>1</v>
          </cell>
          <cell r="BQ80">
            <v>5</v>
          </cell>
          <cell r="BR80">
            <v>0</v>
          </cell>
          <cell r="BS80">
            <v>4</v>
          </cell>
          <cell r="BT80">
            <v>0</v>
          </cell>
          <cell r="BU80">
            <v>4</v>
          </cell>
          <cell r="BV80">
            <v>0</v>
          </cell>
          <cell r="BW80">
            <v>27</v>
          </cell>
          <cell r="BX80">
            <v>0</v>
          </cell>
          <cell r="BY80">
            <v>0</v>
          </cell>
          <cell r="BZ80">
            <v>62</v>
          </cell>
          <cell r="CA80">
            <v>72</v>
          </cell>
          <cell r="CB80">
            <v>65</v>
          </cell>
          <cell r="CC80">
            <v>70</v>
          </cell>
          <cell r="CD80">
            <v>75</v>
          </cell>
          <cell r="CE80">
            <v>57</v>
          </cell>
          <cell r="CF80">
            <v>83</v>
          </cell>
          <cell r="CG80">
            <v>82</v>
          </cell>
          <cell r="CH80">
            <v>86</v>
          </cell>
          <cell r="CI80">
            <v>68</v>
          </cell>
          <cell r="CJ80">
            <v>79</v>
          </cell>
          <cell r="CK80">
            <v>82</v>
          </cell>
          <cell r="CL80">
            <v>2</v>
          </cell>
          <cell r="CM80">
            <v>0</v>
          </cell>
          <cell r="CN80">
            <v>1</v>
          </cell>
          <cell r="CP80">
            <v>1</v>
          </cell>
          <cell r="CQ80">
            <v>1</v>
          </cell>
          <cell r="CR80">
            <v>34</v>
          </cell>
          <cell r="CS80">
            <v>2</v>
          </cell>
          <cell r="CU80">
            <v>4</v>
          </cell>
          <cell r="CW80">
            <v>1</v>
          </cell>
          <cell r="CZ80">
            <v>1</v>
          </cell>
          <cell r="DB80">
            <v>1</v>
          </cell>
          <cell r="DC80">
            <v>1</v>
          </cell>
          <cell r="DD80">
            <v>2</v>
          </cell>
          <cell r="DG80">
            <v>1</v>
          </cell>
        </row>
        <row r="81">
          <cell r="E81" t="str">
            <v>西唐津小</v>
          </cell>
          <cell r="F81">
            <v>41005</v>
          </cell>
          <cell r="G81">
            <v>37</v>
          </cell>
          <cell r="H81">
            <v>34</v>
          </cell>
          <cell r="I81">
            <v>0</v>
          </cell>
          <cell r="J81">
            <v>0</v>
          </cell>
          <cell r="K81">
            <v>6</v>
          </cell>
          <cell r="L81">
            <v>0</v>
          </cell>
          <cell r="M81">
            <v>42</v>
          </cell>
          <cell r="N81">
            <v>28</v>
          </cell>
          <cell r="O81">
            <v>2</v>
          </cell>
          <cell r="P81">
            <v>1</v>
          </cell>
          <cell r="Q81">
            <v>0</v>
          </cell>
          <cell r="R81">
            <v>0</v>
          </cell>
          <cell r="S81">
            <v>42</v>
          </cell>
          <cell r="T81">
            <v>45</v>
          </cell>
          <cell r="U81">
            <v>0</v>
          </cell>
          <cell r="V81">
            <v>1</v>
          </cell>
          <cell r="W81">
            <v>0</v>
          </cell>
          <cell r="X81">
            <v>0</v>
          </cell>
          <cell r="Y81">
            <v>43</v>
          </cell>
          <cell r="Z81">
            <v>37</v>
          </cell>
          <cell r="AA81">
            <v>0</v>
          </cell>
          <cell r="AB81">
            <v>2</v>
          </cell>
          <cell r="AC81">
            <v>0</v>
          </cell>
          <cell r="AD81">
            <v>0</v>
          </cell>
          <cell r="AE81">
            <v>50</v>
          </cell>
          <cell r="AF81">
            <v>45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40</v>
          </cell>
          <cell r="AL81">
            <v>30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479</v>
          </cell>
          <cell r="AR81">
            <v>3</v>
          </cell>
          <cell r="AS81">
            <v>0</v>
          </cell>
          <cell r="AT81">
            <v>1</v>
          </cell>
          <cell r="AU81">
            <v>2</v>
          </cell>
          <cell r="AV81">
            <v>0</v>
          </cell>
          <cell r="AW81">
            <v>0</v>
          </cell>
          <cell r="AX81">
            <v>3</v>
          </cell>
          <cell r="AY81">
            <v>0</v>
          </cell>
          <cell r="AZ81">
            <v>0</v>
          </cell>
          <cell r="BA81">
            <v>2</v>
          </cell>
          <cell r="BB81">
            <v>0</v>
          </cell>
          <cell r="BC81">
            <v>0</v>
          </cell>
          <cell r="BD81">
            <v>3</v>
          </cell>
          <cell r="BE81">
            <v>0</v>
          </cell>
          <cell r="BF81">
            <v>0</v>
          </cell>
          <cell r="BG81">
            <v>2</v>
          </cell>
          <cell r="BH81">
            <v>0</v>
          </cell>
          <cell r="BI81">
            <v>0</v>
          </cell>
          <cell r="BJ81">
            <v>16</v>
          </cell>
          <cell r="BK81">
            <v>3</v>
          </cell>
          <cell r="BL81">
            <v>1</v>
          </cell>
          <cell r="BM81">
            <v>2</v>
          </cell>
          <cell r="BN81">
            <v>0</v>
          </cell>
          <cell r="BO81">
            <v>3</v>
          </cell>
          <cell r="BP81">
            <v>0</v>
          </cell>
          <cell r="BQ81">
            <v>2</v>
          </cell>
          <cell r="BR81">
            <v>0</v>
          </cell>
          <cell r="BS81">
            <v>3</v>
          </cell>
          <cell r="BT81">
            <v>0</v>
          </cell>
          <cell r="BU81">
            <v>2</v>
          </cell>
          <cell r="BV81">
            <v>0</v>
          </cell>
          <cell r="BW81">
            <v>16</v>
          </cell>
          <cell r="BX81">
            <v>0</v>
          </cell>
          <cell r="BY81">
            <v>0</v>
          </cell>
          <cell r="BZ81">
            <v>37</v>
          </cell>
          <cell r="CA81">
            <v>34</v>
          </cell>
          <cell r="CB81">
            <v>44</v>
          </cell>
          <cell r="CC81">
            <v>29</v>
          </cell>
          <cell r="CD81">
            <v>42</v>
          </cell>
          <cell r="CE81">
            <v>46</v>
          </cell>
          <cell r="CF81">
            <v>43</v>
          </cell>
          <cell r="CG81">
            <v>39</v>
          </cell>
          <cell r="CH81">
            <v>50</v>
          </cell>
          <cell r="CI81">
            <v>45</v>
          </cell>
          <cell r="CJ81">
            <v>40</v>
          </cell>
          <cell r="CK81">
            <v>30</v>
          </cell>
          <cell r="CL81">
            <v>1</v>
          </cell>
          <cell r="CM81">
            <v>0</v>
          </cell>
          <cell r="CN81">
            <v>1</v>
          </cell>
          <cell r="CP81">
            <v>1</v>
          </cell>
          <cell r="CR81">
            <v>23</v>
          </cell>
          <cell r="CS81">
            <v>1</v>
          </cell>
          <cell r="CU81">
            <v>3</v>
          </cell>
          <cell r="CZ81">
            <v>1</v>
          </cell>
          <cell r="DC81">
            <v>1</v>
          </cell>
          <cell r="DD81">
            <v>1</v>
          </cell>
          <cell r="DG81">
            <v>1</v>
          </cell>
        </row>
        <row r="82">
          <cell r="E82" t="str">
            <v>竹木場小</v>
          </cell>
          <cell r="F82">
            <v>41005</v>
          </cell>
          <cell r="G82">
            <v>5</v>
          </cell>
          <cell r="H82">
            <v>8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1</v>
          </cell>
          <cell r="N82">
            <v>1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4</v>
          </cell>
          <cell r="T82">
            <v>3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5</v>
          </cell>
          <cell r="Z82">
            <v>1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5</v>
          </cell>
          <cell r="AF82">
            <v>4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7</v>
          </cell>
          <cell r="AL82">
            <v>3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47</v>
          </cell>
          <cell r="AR82">
            <v>1</v>
          </cell>
          <cell r="AS82">
            <v>0</v>
          </cell>
          <cell r="AT82">
            <v>0</v>
          </cell>
          <cell r="AU82">
            <v>0</v>
          </cell>
          <cell r="AV82">
            <v>1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1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1</v>
          </cell>
          <cell r="BH82">
            <v>0</v>
          </cell>
          <cell r="BI82">
            <v>0</v>
          </cell>
          <cell r="BJ82">
            <v>4</v>
          </cell>
          <cell r="BK82">
            <v>1</v>
          </cell>
          <cell r="BL82">
            <v>0</v>
          </cell>
          <cell r="BM82">
            <v>1</v>
          </cell>
          <cell r="BN82">
            <v>0</v>
          </cell>
          <cell r="BO82">
            <v>0</v>
          </cell>
          <cell r="BP82">
            <v>0</v>
          </cell>
          <cell r="BQ82">
            <v>1</v>
          </cell>
          <cell r="BR82">
            <v>0</v>
          </cell>
          <cell r="BS82">
            <v>0</v>
          </cell>
          <cell r="BT82">
            <v>0</v>
          </cell>
          <cell r="BU82">
            <v>1</v>
          </cell>
          <cell r="BV82">
            <v>0</v>
          </cell>
          <cell r="BW82">
            <v>4</v>
          </cell>
          <cell r="BX82">
            <v>0</v>
          </cell>
          <cell r="BY82">
            <v>0</v>
          </cell>
          <cell r="BZ82">
            <v>5</v>
          </cell>
          <cell r="CA82">
            <v>8</v>
          </cell>
          <cell r="CB82">
            <v>1</v>
          </cell>
          <cell r="CC82">
            <v>1</v>
          </cell>
          <cell r="CD82">
            <v>4</v>
          </cell>
          <cell r="CE82">
            <v>3</v>
          </cell>
          <cell r="CF82">
            <v>5</v>
          </cell>
          <cell r="CG82">
            <v>1</v>
          </cell>
          <cell r="CH82">
            <v>5</v>
          </cell>
          <cell r="CI82">
            <v>4</v>
          </cell>
          <cell r="CJ82">
            <v>7</v>
          </cell>
          <cell r="CK82">
            <v>3</v>
          </cell>
          <cell r="CL82">
            <v>0</v>
          </cell>
          <cell r="CM82">
            <v>2</v>
          </cell>
          <cell r="CP82">
            <v>1</v>
          </cell>
          <cell r="CR82">
            <v>4</v>
          </cell>
          <cell r="DD82">
            <v>2</v>
          </cell>
          <cell r="DG82">
            <v>0</v>
          </cell>
        </row>
        <row r="83">
          <cell r="E83" t="str">
            <v>高島小</v>
          </cell>
          <cell r="F83">
            <v>41005</v>
          </cell>
          <cell r="G83">
            <v>1</v>
          </cell>
          <cell r="H83">
            <v>2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2</v>
          </cell>
          <cell r="Z83">
            <v>1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2</v>
          </cell>
          <cell r="AF83">
            <v>1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2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11</v>
          </cell>
          <cell r="AR83">
            <v>1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1</v>
          </cell>
          <cell r="BB83">
            <v>0</v>
          </cell>
          <cell r="BC83">
            <v>0</v>
          </cell>
          <cell r="BD83">
            <v>0</v>
          </cell>
          <cell r="BE83">
            <v>1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3</v>
          </cell>
          <cell r="BK83">
            <v>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1</v>
          </cell>
          <cell r="BT83">
            <v>0</v>
          </cell>
          <cell r="BU83">
            <v>0</v>
          </cell>
          <cell r="BV83">
            <v>0</v>
          </cell>
          <cell r="BW83">
            <v>2</v>
          </cell>
          <cell r="BX83">
            <v>3</v>
          </cell>
          <cell r="BY83">
            <v>3</v>
          </cell>
          <cell r="BZ83">
            <v>1</v>
          </cell>
          <cell r="CA83">
            <v>2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2</v>
          </cell>
          <cell r="CG83">
            <v>1</v>
          </cell>
          <cell r="CH83">
            <v>2</v>
          </cell>
          <cell r="CI83">
            <v>1</v>
          </cell>
          <cell r="CJ83">
            <v>0</v>
          </cell>
          <cell r="CK83">
            <v>2</v>
          </cell>
          <cell r="CL83">
            <v>0</v>
          </cell>
          <cell r="CM83">
            <v>1</v>
          </cell>
          <cell r="CN83">
            <v>1</v>
          </cell>
          <cell r="CP83">
            <v>1</v>
          </cell>
          <cell r="CR83">
            <v>2</v>
          </cell>
          <cell r="CS83">
            <v>1</v>
          </cell>
          <cell r="CU83">
            <v>1</v>
          </cell>
          <cell r="DD83">
            <v>1</v>
          </cell>
          <cell r="DF83">
            <v>1</v>
          </cell>
          <cell r="DG83">
            <v>0</v>
          </cell>
        </row>
        <row r="84">
          <cell r="E84" t="str">
            <v>佐志小</v>
          </cell>
          <cell r="F84">
            <v>41005</v>
          </cell>
          <cell r="G84">
            <v>44</v>
          </cell>
          <cell r="H84">
            <v>29</v>
          </cell>
          <cell r="I84">
            <v>0</v>
          </cell>
          <cell r="J84">
            <v>0</v>
          </cell>
          <cell r="K84">
            <v>5</v>
          </cell>
          <cell r="L84">
            <v>0</v>
          </cell>
          <cell r="M84">
            <v>27</v>
          </cell>
          <cell r="N84">
            <v>31</v>
          </cell>
          <cell r="O84">
            <v>0</v>
          </cell>
          <cell r="P84">
            <v>0</v>
          </cell>
          <cell r="Q84">
            <v>1</v>
          </cell>
          <cell r="R84">
            <v>0</v>
          </cell>
          <cell r="S84">
            <v>30</v>
          </cell>
          <cell r="T84">
            <v>36</v>
          </cell>
          <cell r="U84">
            <v>1</v>
          </cell>
          <cell r="V84">
            <v>0</v>
          </cell>
          <cell r="W84">
            <v>0</v>
          </cell>
          <cell r="X84">
            <v>0</v>
          </cell>
          <cell r="Y84">
            <v>35</v>
          </cell>
          <cell r="Z84">
            <v>35</v>
          </cell>
          <cell r="AA84">
            <v>2</v>
          </cell>
          <cell r="AB84">
            <v>1</v>
          </cell>
          <cell r="AC84">
            <v>0</v>
          </cell>
          <cell r="AD84">
            <v>0</v>
          </cell>
          <cell r="AE84">
            <v>47</v>
          </cell>
          <cell r="AF84">
            <v>36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35</v>
          </cell>
          <cell r="AL84">
            <v>35</v>
          </cell>
          <cell r="AM84">
            <v>1</v>
          </cell>
          <cell r="AN84">
            <v>1</v>
          </cell>
          <cell r="AO84">
            <v>0</v>
          </cell>
          <cell r="AP84">
            <v>0</v>
          </cell>
          <cell r="AQ84">
            <v>426</v>
          </cell>
          <cell r="AR84">
            <v>3</v>
          </cell>
          <cell r="AS84">
            <v>0</v>
          </cell>
          <cell r="AT84">
            <v>1</v>
          </cell>
          <cell r="AU84">
            <v>2</v>
          </cell>
          <cell r="AV84">
            <v>0</v>
          </cell>
          <cell r="AW84">
            <v>1</v>
          </cell>
          <cell r="AX84">
            <v>2</v>
          </cell>
          <cell r="AY84">
            <v>0</v>
          </cell>
          <cell r="AZ84">
            <v>0</v>
          </cell>
          <cell r="BA84">
            <v>2</v>
          </cell>
          <cell r="BB84">
            <v>0</v>
          </cell>
          <cell r="BC84">
            <v>0</v>
          </cell>
          <cell r="BD84">
            <v>3</v>
          </cell>
          <cell r="BE84">
            <v>0</v>
          </cell>
          <cell r="BF84">
            <v>0</v>
          </cell>
          <cell r="BG84">
            <v>2</v>
          </cell>
          <cell r="BH84">
            <v>0</v>
          </cell>
          <cell r="BI84">
            <v>0</v>
          </cell>
          <cell r="BJ84">
            <v>16</v>
          </cell>
          <cell r="BK84">
            <v>3</v>
          </cell>
          <cell r="BL84">
            <v>1</v>
          </cell>
          <cell r="BM84">
            <v>2</v>
          </cell>
          <cell r="BN84">
            <v>1</v>
          </cell>
          <cell r="BO84">
            <v>2</v>
          </cell>
          <cell r="BP84">
            <v>0</v>
          </cell>
          <cell r="BQ84">
            <v>2</v>
          </cell>
          <cell r="BR84">
            <v>0</v>
          </cell>
          <cell r="BS84">
            <v>3</v>
          </cell>
          <cell r="BT84">
            <v>0</v>
          </cell>
          <cell r="BU84">
            <v>2</v>
          </cell>
          <cell r="BV84">
            <v>0</v>
          </cell>
          <cell r="BW84">
            <v>16</v>
          </cell>
          <cell r="BX84">
            <v>0</v>
          </cell>
          <cell r="BY84">
            <v>0</v>
          </cell>
          <cell r="BZ84">
            <v>44</v>
          </cell>
          <cell r="CA84">
            <v>29</v>
          </cell>
          <cell r="CB84">
            <v>27</v>
          </cell>
          <cell r="CC84">
            <v>31</v>
          </cell>
          <cell r="CD84">
            <v>31</v>
          </cell>
          <cell r="CE84">
            <v>36</v>
          </cell>
          <cell r="CF84">
            <v>37</v>
          </cell>
          <cell r="CG84">
            <v>36</v>
          </cell>
          <cell r="CH84">
            <v>47</v>
          </cell>
          <cell r="CI84">
            <v>36</v>
          </cell>
          <cell r="CJ84">
            <v>36</v>
          </cell>
          <cell r="CK84">
            <v>36</v>
          </cell>
          <cell r="CL84">
            <v>2</v>
          </cell>
          <cell r="CM84">
            <v>0</v>
          </cell>
          <cell r="CN84">
            <v>1</v>
          </cell>
          <cell r="CP84">
            <v>1</v>
          </cell>
          <cell r="CR84">
            <v>22</v>
          </cell>
          <cell r="CS84">
            <v>1</v>
          </cell>
          <cell r="CU84">
            <v>1</v>
          </cell>
          <cell r="CZ84">
            <v>1</v>
          </cell>
          <cell r="DD84">
            <v>1</v>
          </cell>
          <cell r="DG84">
            <v>0</v>
          </cell>
        </row>
        <row r="85">
          <cell r="E85" t="str">
            <v>鏡山小</v>
          </cell>
          <cell r="F85">
            <v>41005</v>
          </cell>
          <cell r="G85">
            <v>65</v>
          </cell>
          <cell r="H85">
            <v>61</v>
          </cell>
          <cell r="I85">
            <v>4</v>
          </cell>
          <cell r="J85">
            <v>0</v>
          </cell>
          <cell r="K85">
            <v>9</v>
          </cell>
          <cell r="L85">
            <v>0</v>
          </cell>
          <cell r="M85">
            <v>61</v>
          </cell>
          <cell r="N85">
            <v>55</v>
          </cell>
          <cell r="O85">
            <v>0</v>
          </cell>
          <cell r="P85">
            <v>2</v>
          </cell>
          <cell r="Q85">
            <v>2</v>
          </cell>
          <cell r="R85">
            <v>0</v>
          </cell>
          <cell r="S85">
            <v>61</v>
          </cell>
          <cell r="T85">
            <v>63</v>
          </cell>
          <cell r="U85">
            <v>1</v>
          </cell>
          <cell r="V85">
            <v>1</v>
          </cell>
          <cell r="W85">
            <v>0</v>
          </cell>
          <cell r="X85">
            <v>0</v>
          </cell>
          <cell r="Y85">
            <v>60</v>
          </cell>
          <cell r="Z85">
            <v>71</v>
          </cell>
          <cell r="AA85">
            <v>0</v>
          </cell>
          <cell r="AB85">
            <v>1</v>
          </cell>
          <cell r="AC85">
            <v>0</v>
          </cell>
          <cell r="AD85">
            <v>0</v>
          </cell>
          <cell r="AE85">
            <v>69</v>
          </cell>
          <cell r="AF85">
            <v>51</v>
          </cell>
          <cell r="AG85">
            <v>2</v>
          </cell>
          <cell r="AH85">
            <v>0</v>
          </cell>
          <cell r="AI85">
            <v>0</v>
          </cell>
          <cell r="AJ85">
            <v>0</v>
          </cell>
          <cell r="AK85">
            <v>64</v>
          </cell>
          <cell r="AL85">
            <v>60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752</v>
          </cell>
          <cell r="AR85">
            <v>4</v>
          </cell>
          <cell r="AS85">
            <v>0</v>
          </cell>
          <cell r="AT85">
            <v>2</v>
          </cell>
          <cell r="AU85">
            <v>4</v>
          </cell>
          <cell r="AV85">
            <v>0</v>
          </cell>
          <cell r="AW85">
            <v>1</v>
          </cell>
          <cell r="AX85">
            <v>4</v>
          </cell>
          <cell r="AY85">
            <v>0</v>
          </cell>
          <cell r="AZ85">
            <v>0</v>
          </cell>
          <cell r="BA85">
            <v>4</v>
          </cell>
          <cell r="BB85">
            <v>0</v>
          </cell>
          <cell r="BC85">
            <v>0</v>
          </cell>
          <cell r="BD85">
            <v>3</v>
          </cell>
          <cell r="BE85">
            <v>0</v>
          </cell>
          <cell r="BF85">
            <v>0</v>
          </cell>
          <cell r="BG85">
            <v>4</v>
          </cell>
          <cell r="BH85">
            <v>0</v>
          </cell>
          <cell r="BI85">
            <v>0</v>
          </cell>
          <cell r="BJ85">
            <v>25</v>
          </cell>
          <cell r="BK85">
            <v>4</v>
          </cell>
          <cell r="BL85">
            <v>2</v>
          </cell>
          <cell r="BM85">
            <v>3</v>
          </cell>
          <cell r="BN85">
            <v>1</v>
          </cell>
          <cell r="BO85">
            <v>4</v>
          </cell>
          <cell r="BP85">
            <v>0</v>
          </cell>
          <cell r="BQ85">
            <v>4</v>
          </cell>
          <cell r="BR85">
            <v>0</v>
          </cell>
          <cell r="BS85">
            <v>3</v>
          </cell>
          <cell r="BT85">
            <v>0</v>
          </cell>
          <cell r="BU85">
            <v>4</v>
          </cell>
          <cell r="BV85">
            <v>0</v>
          </cell>
          <cell r="BW85">
            <v>25</v>
          </cell>
          <cell r="BX85">
            <v>0</v>
          </cell>
          <cell r="BY85">
            <v>0</v>
          </cell>
          <cell r="BZ85">
            <v>69</v>
          </cell>
          <cell r="CA85">
            <v>61</v>
          </cell>
          <cell r="CB85">
            <v>61</v>
          </cell>
          <cell r="CC85">
            <v>57</v>
          </cell>
          <cell r="CD85">
            <v>62</v>
          </cell>
          <cell r="CE85">
            <v>64</v>
          </cell>
          <cell r="CF85">
            <v>60</v>
          </cell>
          <cell r="CG85">
            <v>72</v>
          </cell>
          <cell r="CH85">
            <v>71</v>
          </cell>
          <cell r="CI85">
            <v>51</v>
          </cell>
          <cell r="CJ85">
            <v>64</v>
          </cell>
          <cell r="CK85">
            <v>60</v>
          </cell>
          <cell r="CL85">
            <v>3</v>
          </cell>
          <cell r="CM85">
            <v>0</v>
          </cell>
          <cell r="CN85">
            <v>1</v>
          </cell>
          <cell r="CP85">
            <v>1</v>
          </cell>
          <cell r="CQ85">
            <v>1</v>
          </cell>
          <cell r="CR85">
            <v>29</v>
          </cell>
          <cell r="CS85">
            <v>1</v>
          </cell>
          <cell r="CU85">
            <v>4</v>
          </cell>
          <cell r="CW85">
            <v>1</v>
          </cell>
          <cell r="DD85">
            <v>1</v>
          </cell>
          <cell r="DE85">
            <v>1</v>
          </cell>
          <cell r="DF85">
            <v>2</v>
          </cell>
          <cell r="DG85">
            <v>0</v>
          </cell>
        </row>
        <row r="86">
          <cell r="E86" t="str">
            <v>久里小</v>
          </cell>
          <cell r="F86">
            <v>41005</v>
          </cell>
          <cell r="G86">
            <v>28</v>
          </cell>
          <cell r="H86">
            <v>15</v>
          </cell>
          <cell r="I86">
            <v>0</v>
          </cell>
          <cell r="J86">
            <v>0</v>
          </cell>
          <cell r="K86">
            <v>3</v>
          </cell>
          <cell r="L86">
            <v>0</v>
          </cell>
          <cell r="M86">
            <v>17</v>
          </cell>
          <cell r="N86">
            <v>15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18</v>
          </cell>
          <cell r="T86">
            <v>17</v>
          </cell>
          <cell r="U86">
            <v>1</v>
          </cell>
          <cell r="V86">
            <v>0</v>
          </cell>
          <cell r="W86">
            <v>0</v>
          </cell>
          <cell r="X86">
            <v>0</v>
          </cell>
          <cell r="Y86">
            <v>17</v>
          </cell>
          <cell r="Z86">
            <v>19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26</v>
          </cell>
          <cell r="AF86">
            <v>20</v>
          </cell>
          <cell r="AG86">
            <v>1</v>
          </cell>
          <cell r="AH86">
            <v>1</v>
          </cell>
          <cell r="AI86">
            <v>0</v>
          </cell>
          <cell r="AJ86">
            <v>0</v>
          </cell>
          <cell r="AK86">
            <v>23</v>
          </cell>
          <cell r="AL86">
            <v>24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242</v>
          </cell>
          <cell r="AR86">
            <v>2</v>
          </cell>
          <cell r="AS86">
            <v>0</v>
          </cell>
          <cell r="AT86">
            <v>1</v>
          </cell>
          <cell r="AU86">
            <v>1</v>
          </cell>
          <cell r="AV86">
            <v>0</v>
          </cell>
          <cell r="AW86">
            <v>0</v>
          </cell>
          <cell r="AX86">
            <v>1</v>
          </cell>
          <cell r="AY86">
            <v>0</v>
          </cell>
          <cell r="AZ86">
            <v>0</v>
          </cell>
          <cell r="BA86">
            <v>1</v>
          </cell>
          <cell r="BB86">
            <v>0</v>
          </cell>
          <cell r="BC86">
            <v>0</v>
          </cell>
          <cell r="BD86">
            <v>2</v>
          </cell>
          <cell r="BE86">
            <v>0</v>
          </cell>
          <cell r="BF86">
            <v>0</v>
          </cell>
          <cell r="BG86">
            <v>2</v>
          </cell>
          <cell r="BH86">
            <v>0</v>
          </cell>
          <cell r="BI86">
            <v>0</v>
          </cell>
          <cell r="BJ86">
            <v>10</v>
          </cell>
          <cell r="BK86">
            <v>2</v>
          </cell>
          <cell r="BL86">
            <v>1</v>
          </cell>
          <cell r="BM86">
            <v>1</v>
          </cell>
          <cell r="BN86">
            <v>0</v>
          </cell>
          <cell r="BO86">
            <v>1</v>
          </cell>
          <cell r="BP86">
            <v>0</v>
          </cell>
          <cell r="BQ86">
            <v>1</v>
          </cell>
          <cell r="BR86">
            <v>0</v>
          </cell>
          <cell r="BS86">
            <v>2</v>
          </cell>
          <cell r="BT86">
            <v>0</v>
          </cell>
          <cell r="BU86">
            <v>2</v>
          </cell>
          <cell r="BV86">
            <v>0</v>
          </cell>
          <cell r="BW86">
            <v>10</v>
          </cell>
          <cell r="BX86">
            <v>0</v>
          </cell>
          <cell r="BY86">
            <v>0</v>
          </cell>
          <cell r="BZ86">
            <v>28</v>
          </cell>
          <cell r="CA86">
            <v>15</v>
          </cell>
          <cell r="CB86">
            <v>17</v>
          </cell>
          <cell r="CC86">
            <v>15</v>
          </cell>
          <cell r="CD86">
            <v>19</v>
          </cell>
          <cell r="CE86">
            <v>17</v>
          </cell>
          <cell r="CF86">
            <v>17</v>
          </cell>
          <cell r="CG86">
            <v>19</v>
          </cell>
          <cell r="CH86">
            <v>27</v>
          </cell>
          <cell r="CI86">
            <v>21</v>
          </cell>
          <cell r="CJ86">
            <v>23</v>
          </cell>
          <cell r="CK86">
            <v>24</v>
          </cell>
          <cell r="CL86">
            <v>1</v>
          </cell>
          <cell r="CM86">
            <v>0</v>
          </cell>
          <cell r="CN86">
            <v>1</v>
          </cell>
          <cell r="CP86">
            <v>1</v>
          </cell>
          <cell r="CR86">
            <v>13</v>
          </cell>
          <cell r="CS86">
            <v>1</v>
          </cell>
          <cell r="DB86">
            <v>1</v>
          </cell>
          <cell r="DD86">
            <v>1</v>
          </cell>
          <cell r="DG86">
            <v>0</v>
          </cell>
        </row>
        <row r="87">
          <cell r="E87" t="str">
            <v>鬼塚小</v>
          </cell>
          <cell r="F87">
            <v>41005</v>
          </cell>
          <cell r="G87">
            <v>31</v>
          </cell>
          <cell r="H87">
            <v>33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32</v>
          </cell>
          <cell r="N87">
            <v>41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37</v>
          </cell>
          <cell r="T87">
            <v>33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25</v>
          </cell>
          <cell r="Z87">
            <v>35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44</v>
          </cell>
          <cell r="AF87">
            <v>39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30</v>
          </cell>
          <cell r="AL87">
            <v>30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410</v>
          </cell>
          <cell r="AR87">
            <v>2</v>
          </cell>
          <cell r="AS87">
            <v>0</v>
          </cell>
          <cell r="AT87">
            <v>0</v>
          </cell>
          <cell r="AU87">
            <v>2</v>
          </cell>
          <cell r="AV87">
            <v>0</v>
          </cell>
          <cell r="AW87">
            <v>0</v>
          </cell>
          <cell r="AX87">
            <v>2</v>
          </cell>
          <cell r="AY87">
            <v>0</v>
          </cell>
          <cell r="AZ87">
            <v>0</v>
          </cell>
          <cell r="BA87">
            <v>2</v>
          </cell>
          <cell r="BB87">
            <v>0</v>
          </cell>
          <cell r="BC87">
            <v>0</v>
          </cell>
          <cell r="BD87">
            <v>3</v>
          </cell>
          <cell r="BE87">
            <v>0</v>
          </cell>
          <cell r="BF87">
            <v>0</v>
          </cell>
          <cell r="BG87">
            <v>2</v>
          </cell>
          <cell r="BH87">
            <v>0</v>
          </cell>
          <cell r="BI87">
            <v>0</v>
          </cell>
          <cell r="BJ87">
            <v>13</v>
          </cell>
          <cell r="BK87">
            <v>2</v>
          </cell>
          <cell r="BL87">
            <v>0</v>
          </cell>
          <cell r="BM87">
            <v>2</v>
          </cell>
          <cell r="BN87">
            <v>0</v>
          </cell>
          <cell r="BO87">
            <v>2</v>
          </cell>
          <cell r="BP87">
            <v>0</v>
          </cell>
          <cell r="BQ87">
            <v>2</v>
          </cell>
          <cell r="BR87">
            <v>0</v>
          </cell>
          <cell r="BS87">
            <v>3</v>
          </cell>
          <cell r="BT87">
            <v>0</v>
          </cell>
          <cell r="BU87">
            <v>2</v>
          </cell>
          <cell r="BV87">
            <v>0</v>
          </cell>
          <cell r="BW87">
            <v>13</v>
          </cell>
          <cell r="BX87">
            <v>0</v>
          </cell>
          <cell r="BY87">
            <v>0</v>
          </cell>
          <cell r="BZ87">
            <v>31</v>
          </cell>
          <cell r="CA87">
            <v>33</v>
          </cell>
          <cell r="CB87">
            <v>32</v>
          </cell>
          <cell r="CC87">
            <v>41</v>
          </cell>
          <cell r="CD87">
            <v>37</v>
          </cell>
          <cell r="CE87">
            <v>33</v>
          </cell>
          <cell r="CF87">
            <v>25</v>
          </cell>
          <cell r="CG87">
            <v>35</v>
          </cell>
          <cell r="CH87">
            <v>44</v>
          </cell>
          <cell r="CI87">
            <v>39</v>
          </cell>
          <cell r="CJ87">
            <v>30</v>
          </cell>
          <cell r="CK87">
            <v>30</v>
          </cell>
          <cell r="CL87">
            <v>0</v>
          </cell>
          <cell r="CM87">
            <v>0</v>
          </cell>
          <cell r="CN87">
            <v>1</v>
          </cell>
          <cell r="CP87">
            <v>1</v>
          </cell>
          <cell r="CR87">
            <v>18</v>
          </cell>
          <cell r="CS87">
            <v>1</v>
          </cell>
          <cell r="CU87">
            <v>3</v>
          </cell>
          <cell r="CY87">
            <v>2</v>
          </cell>
          <cell r="DC87">
            <v>1</v>
          </cell>
          <cell r="DD87">
            <v>2</v>
          </cell>
          <cell r="DG87">
            <v>1</v>
          </cell>
        </row>
        <row r="88">
          <cell r="E88" t="str">
            <v>大良小</v>
          </cell>
          <cell r="F88">
            <v>41005</v>
          </cell>
          <cell r="G88">
            <v>3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2</v>
          </cell>
          <cell r="N88">
            <v>4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2</v>
          </cell>
          <cell r="T88">
            <v>2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2</v>
          </cell>
          <cell r="Z88">
            <v>1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4</v>
          </cell>
          <cell r="AF88">
            <v>5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4</v>
          </cell>
          <cell r="AL88">
            <v>3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32</v>
          </cell>
          <cell r="AR88">
            <v>1</v>
          </cell>
          <cell r="AS88">
            <v>0</v>
          </cell>
          <cell r="AT88">
            <v>0</v>
          </cell>
          <cell r="AU88">
            <v>1</v>
          </cell>
          <cell r="AV88">
            <v>0</v>
          </cell>
          <cell r="AW88">
            <v>0</v>
          </cell>
          <cell r="AX88">
            <v>0</v>
          </cell>
          <cell r="AY88">
            <v>1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1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4</v>
          </cell>
          <cell r="BK88">
            <v>1</v>
          </cell>
          <cell r="BL88">
            <v>0</v>
          </cell>
          <cell r="BM88">
            <v>1</v>
          </cell>
          <cell r="BN88">
            <v>0</v>
          </cell>
          <cell r="BO88">
            <v>0</v>
          </cell>
          <cell r="BP88">
            <v>0</v>
          </cell>
          <cell r="BQ88">
            <v>1</v>
          </cell>
          <cell r="BR88">
            <v>0</v>
          </cell>
          <cell r="BS88">
            <v>0</v>
          </cell>
          <cell r="BT88">
            <v>0</v>
          </cell>
          <cell r="BU88">
            <v>1</v>
          </cell>
          <cell r="BV88">
            <v>0</v>
          </cell>
          <cell r="BW88">
            <v>4</v>
          </cell>
          <cell r="BX88">
            <v>2</v>
          </cell>
          <cell r="BY88">
            <v>2</v>
          </cell>
          <cell r="BZ88">
            <v>3</v>
          </cell>
          <cell r="CA88">
            <v>0</v>
          </cell>
          <cell r="CB88">
            <v>2</v>
          </cell>
          <cell r="CC88">
            <v>4</v>
          </cell>
          <cell r="CD88">
            <v>2</v>
          </cell>
          <cell r="CE88">
            <v>2</v>
          </cell>
          <cell r="CF88">
            <v>2</v>
          </cell>
          <cell r="CG88">
            <v>1</v>
          </cell>
          <cell r="CH88">
            <v>4</v>
          </cell>
          <cell r="CI88">
            <v>5</v>
          </cell>
          <cell r="CJ88">
            <v>4</v>
          </cell>
          <cell r="CK88">
            <v>3</v>
          </cell>
          <cell r="CL88">
            <v>0</v>
          </cell>
          <cell r="CM88">
            <v>2</v>
          </cell>
          <cell r="CP88">
            <v>1</v>
          </cell>
          <cell r="CR88">
            <v>4</v>
          </cell>
          <cell r="CS88">
            <v>1</v>
          </cell>
          <cell r="DG88">
            <v>0</v>
          </cell>
        </row>
        <row r="89">
          <cell r="E89" t="str">
            <v>湊小</v>
          </cell>
          <cell r="F89">
            <v>41005</v>
          </cell>
          <cell r="G89">
            <v>17</v>
          </cell>
          <cell r="H89">
            <v>13</v>
          </cell>
          <cell r="I89">
            <v>0</v>
          </cell>
          <cell r="J89">
            <v>0</v>
          </cell>
          <cell r="K89">
            <v>2</v>
          </cell>
          <cell r="L89">
            <v>0</v>
          </cell>
          <cell r="M89">
            <v>14</v>
          </cell>
          <cell r="N89">
            <v>17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8</v>
          </cell>
          <cell r="U89">
            <v>1</v>
          </cell>
          <cell r="V89">
            <v>0</v>
          </cell>
          <cell r="W89">
            <v>0</v>
          </cell>
          <cell r="X89">
            <v>0</v>
          </cell>
          <cell r="Y89">
            <v>13</v>
          </cell>
          <cell r="Z89">
            <v>12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12</v>
          </cell>
          <cell r="AF89">
            <v>14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11</v>
          </cell>
          <cell r="AL89">
            <v>16</v>
          </cell>
          <cell r="AM89">
            <v>0</v>
          </cell>
          <cell r="AN89">
            <v>1</v>
          </cell>
          <cell r="AO89">
            <v>0</v>
          </cell>
          <cell r="AP89">
            <v>0</v>
          </cell>
          <cell r="AQ89">
            <v>155</v>
          </cell>
          <cell r="AR89">
            <v>1</v>
          </cell>
          <cell r="AS89">
            <v>0</v>
          </cell>
          <cell r="AT89">
            <v>1</v>
          </cell>
          <cell r="AU89">
            <v>1</v>
          </cell>
          <cell r="AV89">
            <v>0</v>
          </cell>
          <cell r="AW89">
            <v>0</v>
          </cell>
          <cell r="AX89">
            <v>1</v>
          </cell>
          <cell r="AY89">
            <v>0</v>
          </cell>
          <cell r="AZ89">
            <v>0</v>
          </cell>
          <cell r="BA89">
            <v>1</v>
          </cell>
          <cell r="BB89">
            <v>0</v>
          </cell>
          <cell r="BC89">
            <v>0</v>
          </cell>
          <cell r="BD89">
            <v>1</v>
          </cell>
          <cell r="BE89">
            <v>0</v>
          </cell>
          <cell r="BF89">
            <v>0</v>
          </cell>
          <cell r="BG89">
            <v>1</v>
          </cell>
          <cell r="BH89">
            <v>0</v>
          </cell>
          <cell r="BI89">
            <v>0</v>
          </cell>
          <cell r="BJ89">
            <v>7</v>
          </cell>
          <cell r="BK89">
            <v>1</v>
          </cell>
          <cell r="BL89">
            <v>1</v>
          </cell>
          <cell r="BM89">
            <v>1</v>
          </cell>
          <cell r="BN89">
            <v>0</v>
          </cell>
          <cell r="BO89">
            <v>1</v>
          </cell>
          <cell r="BP89">
            <v>0</v>
          </cell>
          <cell r="BQ89">
            <v>1</v>
          </cell>
          <cell r="BR89">
            <v>0</v>
          </cell>
          <cell r="BS89">
            <v>1</v>
          </cell>
          <cell r="BT89">
            <v>0</v>
          </cell>
          <cell r="BU89">
            <v>1</v>
          </cell>
          <cell r="BV89">
            <v>0</v>
          </cell>
          <cell r="BW89">
            <v>7</v>
          </cell>
          <cell r="BX89">
            <v>0</v>
          </cell>
          <cell r="BY89">
            <v>0</v>
          </cell>
          <cell r="BZ89">
            <v>17</v>
          </cell>
          <cell r="CA89">
            <v>13</v>
          </cell>
          <cell r="CB89">
            <v>14</v>
          </cell>
          <cell r="CC89">
            <v>17</v>
          </cell>
          <cell r="CD89">
            <v>7</v>
          </cell>
          <cell r="CE89">
            <v>8</v>
          </cell>
          <cell r="CF89">
            <v>13</v>
          </cell>
          <cell r="CG89">
            <v>12</v>
          </cell>
          <cell r="CH89">
            <v>12</v>
          </cell>
          <cell r="CI89">
            <v>14</v>
          </cell>
          <cell r="CJ89">
            <v>11</v>
          </cell>
          <cell r="CK89">
            <v>17</v>
          </cell>
          <cell r="CL89">
            <v>1</v>
          </cell>
          <cell r="CM89">
            <v>0</v>
          </cell>
          <cell r="CN89">
            <v>1</v>
          </cell>
          <cell r="CP89">
            <v>1</v>
          </cell>
          <cell r="CR89">
            <v>10</v>
          </cell>
          <cell r="CS89">
            <v>1</v>
          </cell>
          <cell r="CT89">
            <v>1</v>
          </cell>
          <cell r="CU89">
            <v>1</v>
          </cell>
          <cell r="CZ89">
            <v>1</v>
          </cell>
          <cell r="DC89">
            <v>1</v>
          </cell>
          <cell r="DD89">
            <v>1</v>
          </cell>
          <cell r="DG89">
            <v>0</v>
          </cell>
        </row>
        <row r="90">
          <cell r="E90" t="str">
            <v>神集島小</v>
          </cell>
          <cell r="F90">
            <v>41005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1</v>
          </cell>
          <cell r="BY90">
            <v>1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DG90">
            <v>0</v>
          </cell>
        </row>
        <row r="91">
          <cell r="E91" t="str">
            <v>成和小</v>
          </cell>
          <cell r="F91">
            <v>41005</v>
          </cell>
          <cell r="G91">
            <v>31</v>
          </cell>
          <cell r="H91">
            <v>40</v>
          </cell>
          <cell r="I91">
            <v>0</v>
          </cell>
          <cell r="J91">
            <v>0</v>
          </cell>
          <cell r="K91">
            <v>1</v>
          </cell>
          <cell r="L91">
            <v>0</v>
          </cell>
          <cell r="M91">
            <v>48</v>
          </cell>
          <cell r="N91">
            <v>39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36</v>
          </cell>
          <cell r="T91">
            <v>37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36</v>
          </cell>
          <cell r="Z91">
            <v>42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54</v>
          </cell>
          <cell r="AF91">
            <v>28</v>
          </cell>
          <cell r="AG91">
            <v>0</v>
          </cell>
          <cell r="AH91">
            <v>1</v>
          </cell>
          <cell r="AI91">
            <v>0</v>
          </cell>
          <cell r="AJ91">
            <v>0</v>
          </cell>
          <cell r="AK91">
            <v>36</v>
          </cell>
          <cell r="AL91">
            <v>40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468</v>
          </cell>
          <cell r="AR91">
            <v>3</v>
          </cell>
          <cell r="AS91">
            <v>0</v>
          </cell>
          <cell r="AT91">
            <v>1</v>
          </cell>
          <cell r="AU91">
            <v>3</v>
          </cell>
          <cell r="AV91">
            <v>0</v>
          </cell>
          <cell r="AW91">
            <v>0</v>
          </cell>
          <cell r="AX91">
            <v>2</v>
          </cell>
          <cell r="AY91">
            <v>0</v>
          </cell>
          <cell r="AZ91">
            <v>0</v>
          </cell>
          <cell r="BA91">
            <v>2</v>
          </cell>
          <cell r="BB91">
            <v>0</v>
          </cell>
          <cell r="BC91">
            <v>0</v>
          </cell>
          <cell r="BD91">
            <v>3</v>
          </cell>
          <cell r="BE91">
            <v>0</v>
          </cell>
          <cell r="BF91">
            <v>0</v>
          </cell>
          <cell r="BG91">
            <v>2</v>
          </cell>
          <cell r="BH91">
            <v>0</v>
          </cell>
          <cell r="BI91">
            <v>0</v>
          </cell>
          <cell r="BJ91">
            <v>16</v>
          </cell>
          <cell r="BK91">
            <v>3</v>
          </cell>
          <cell r="BL91">
            <v>1</v>
          </cell>
          <cell r="BM91">
            <v>3</v>
          </cell>
          <cell r="BN91">
            <v>0</v>
          </cell>
          <cell r="BO91">
            <v>2</v>
          </cell>
          <cell r="BP91">
            <v>0</v>
          </cell>
          <cell r="BQ91">
            <v>2</v>
          </cell>
          <cell r="BR91">
            <v>0</v>
          </cell>
          <cell r="BS91">
            <v>3</v>
          </cell>
          <cell r="BT91">
            <v>0</v>
          </cell>
          <cell r="BU91">
            <v>2</v>
          </cell>
          <cell r="BV91">
            <v>0</v>
          </cell>
          <cell r="BW91">
            <v>16</v>
          </cell>
          <cell r="BX91">
            <v>0</v>
          </cell>
          <cell r="BY91">
            <v>0</v>
          </cell>
          <cell r="BZ91">
            <v>31</v>
          </cell>
          <cell r="CA91">
            <v>40</v>
          </cell>
          <cell r="CB91">
            <v>48</v>
          </cell>
          <cell r="CC91">
            <v>39</v>
          </cell>
          <cell r="CD91">
            <v>36</v>
          </cell>
          <cell r="CE91">
            <v>37</v>
          </cell>
          <cell r="CF91">
            <v>36</v>
          </cell>
          <cell r="CG91">
            <v>42</v>
          </cell>
          <cell r="CH91">
            <v>54</v>
          </cell>
          <cell r="CI91">
            <v>29</v>
          </cell>
          <cell r="CJ91">
            <v>36</v>
          </cell>
          <cell r="CK91">
            <v>40</v>
          </cell>
          <cell r="CL91">
            <v>1</v>
          </cell>
          <cell r="CM91">
            <v>0</v>
          </cell>
          <cell r="CN91">
            <v>1</v>
          </cell>
          <cell r="CP91">
            <v>1</v>
          </cell>
          <cell r="CR91">
            <v>19</v>
          </cell>
          <cell r="CS91">
            <v>1</v>
          </cell>
          <cell r="CU91">
            <v>3</v>
          </cell>
          <cell r="CZ91">
            <v>1</v>
          </cell>
          <cell r="DD91">
            <v>1</v>
          </cell>
          <cell r="DG91">
            <v>0</v>
          </cell>
        </row>
        <row r="92">
          <cell r="E92" t="str">
            <v>大志小</v>
          </cell>
          <cell r="F92">
            <v>41005</v>
          </cell>
          <cell r="G92">
            <v>43</v>
          </cell>
          <cell r="H92">
            <v>35</v>
          </cell>
          <cell r="I92">
            <v>1</v>
          </cell>
          <cell r="J92">
            <v>0</v>
          </cell>
          <cell r="K92">
            <v>6</v>
          </cell>
          <cell r="L92">
            <v>0</v>
          </cell>
          <cell r="M92">
            <v>31</v>
          </cell>
          <cell r="N92">
            <v>31</v>
          </cell>
          <cell r="O92">
            <v>0</v>
          </cell>
          <cell r="P92">
            <v>0</v>
          </cell>
          <cell r="Q92">
            <v>3</v>
          </cell>
          <cell r="R92">
            <v>0</v>
          </cell>
          <cell r="S92">
            <v>37</v>
          </cell>
          <cell r="T92">
            <v>31</v>
          </cell>
          <cell r="U92">
            <v>2</v>
          </cell>
          <cell r="V92">
            <v>0</v>
          </cell>
          <cell r="W92">
            <v>1</v>
          </cell>
          <cell r="X92">
            <v>0</v>
          </cell>
          <cell r="Y92">
            <v>34</v>
          </cell>
          <cell r="Z92">
            <v>28</v>
          </cell>
          <cell r="AA92">
            <v>0</v>
          </cell>
          <cell r="AB92">
            <v>2</v>
          </cell>
          <cell r="AC92">
            <v>0</v>
          </cell>
          <cell r="AD92">
            <v>0</v>
          </cell>
          <cell r="AE92">
            <v>37</v>
          </cell>
          <cell r="AF92">
            <v>40</v>
          </cell>
          <cell r="AG92">
            <v>2</v>
          </cell>
          <cell r="AH92">
            <v>0</v>
          </cell>
          <cell r="AI92">
            <v>0</v>
          </cell>
          <cell r="AJ92">
            <v>0</v>
          </cell>
          <cell r="AK92">
            <v>33</v>
          </cell>
          <cell r="AL92">
            <v>35</v>
          </cell>
          <cell r="AM92">
            <v>3</v>
          </cell>
          <cell r="AN92">
            <v>0</v>
          </cell>
          <cell r="AO92">
            <v>0</v>
          </cell>
          <cell r="AP92">
            <v>0</v>
          </cell>
          <cell r="AQ92">
            <v>425</v>
          </cell>
          <cell r="AR92">
            <v>3</v>
          </cell>
          <cell r="AS92">
            <v>0</v>
          </cell>
          <cell r="AT92">
            <v>1</v>
          </cell>
          <cell r="AU92">
            <v>2</v>
          </cell>
          <cell r="AV92">
            <v>0</v>
          </cell>
          <cell r="AW92">
            <v>1</v>
          </cell>
          <cell r="AX92">
            <v>2</v>
          </cell>
          <cell r="AY92">
            <v>0</v>
          </cell>
          <cell r="AZ92">
            <v>1</v>
          </cell>
          <cell r="BA92">
            <v>2</v>
          </cell>
          <cell r="BB92">
            <v>0</v>
          </cell>
          <cell r="BC92">
            <v>0</v>
          </cell>
          <cell r="BD92">
            <v>2</v>
          </cell>
          <cell r="BE92">
            <v>0</v>
          </cell>
          <cell r="BF92">
            <v>0</v>
          </cell>
          <cell r="BG92">
            <v>2</v>
          </cell>
          <cell r="BH92">
            <v>0</v>
          </cell>
          <cell r="BI92">
            <v>0</v>
          </cell>
          <cell r="BJ92">
            <v>16</v>
          </cell>
          <cell r="BK92">
            <v>3</v>
          </cell>
          <cell r="BL92">
            <v>1</v>
          </cell>
          <cell r="BM92">
            <v>2</v>
          </cell>
          <cell r="BN92">
            <v>1</v>
          </cell>
          <cell r="BO92">
            <v>2</v>
          </cell>
          <cell r="BP92">
            <v>1</v>
          </cell>
          <cell r="BQ92">
            <v>2</v>
          </cell>
          <cell r="BR92">
            <v>0</v>
          </cell>
          <cell r="BS92">
            <v>2</v>
          </cell>
          <cell r="BT92">
            <v>0</v>
          </cell>
          <cell r="BU92">
            <v>2</v>
          </cell>
          <cell r="BV92">
            <v>0</v>
          </cell>
          <cell r="BW92">
            <v>16</v>
          </cell>
          <cell r="BX92">
            <v>0</v>
          </cell>
          <cell r="BY92">
            <v>0</v>
          </cell>
          <cell r="BZ92">
            <v>44</v>
          </cell>
          <cell r="CA92">
            <v>35</v>
          </cell>
          <cell r="CB92">
            <v>31</v>
          </cell>
          <cell r="CC92">
            <v>31</v>
          </cell>
          <cell r="CD92">
            <v>39</v>
          </cell>
          <cell r="CE92">
            <v>31</v>
          </cell>
          <cell r="CF92">
            <v>34</v>
          </cell>
          <cell r="CG92">
            <v>30</v>
          </cell>
          <cell r="CH92">
            <v>39</v>
          </cell>
          <cell r="CI92">
            <v>40</v>
          </cell>
          <cell r="CJ92">
            <v>36</v>
          </cell>
          <cell r="CK92">
            <v>35</v>
          </cell>
          <cell r="CL92">
            <v>3</v>
          </cell>
          <cell r="CM92">
            <v>0</v>
          </cell>
          <cell r="CN92">
            <v>1</v>
          </cell>
          <cell r="CP92">
            <v>1</v>
          </cell>
          <cell r="CR92">
            <v>18</v>
          </cell>
          <cell r="CS92">
            <v>1</v>
          </cell>
          <cell r="CU92">
            <v>1</v>
          </cell>
          <cell r="DD92">
            <v>2</v>
          </cell>
          <cell r="DE92">
            <v>1</v>
          </cell>
          <cell r="DG92">
            <v>0</v>
          </cell>
        </row>
        <row r="93">
          <cell r="E93" t="str">
            <v>浜崎小</v>
          </cell>
          <cell r="F93">
            <v>41005</v>
          </cell>
          <cell r="G93">
            <v>46</v>
          </cell>
          <cell r="H93">
            <v>52</v>
          </cell>
          <cell r="I93">
            <v>0</v>
          </cell>
          <cell r="J93">
            <v>0</v>
          </cell>
          <cell r="K93">
            <v>7</v>
          </cell>
          <cell r="L93">
            <v>0</v>
          </cell>
          <cell r="M93">
            <v>45</v>
          </cell>
          <cell r="N93">
            <v>49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52</v>
          </cell>
          <cell r="T93">
            <v>45</v>
          </cell>
          <cell r="U93">
            <v>0</v>
          </cell>
          <cell r="V93">
            <v>1</v>
          </cell>
          <cell r="W93">
            <v>0</v>
          </cell>
          <cell r="X93">
            <v>0</v>
          </cell>
          <cell r="Y93">
            <v>64</v>
          </cell>
          <cell r="Z93">
            <v>47</v>
          </cell>
          <cell r="AA93">
            <v>2</v>
          </cell>
          <cell r="AB93">
            <v>0</v>
          </cell>
          <cell r="AC93">
            <v>0</v>
          </cell>
          <cell r="AD93">
            <v>0</v>
          </cell>
          <cell r="AE93">
            <v>55</v>
          </cell>
          <cell r="AF93">
            <v>42</v>
          </cell>
          <cell r="AG93">
            <v>1</v>
          </cell>
          <cell r="AH93">
            <v>0</v>
          </cell>
          <cell r="AI93">
            <v>0</v>
          </cell>
          <cell r="AJ93">
            <v>0</v>
          </cell>
          <cell r="AK93">
            <v>49</v>
          </cell>
          <cell r="AL93">
            <v>50</v>
          </cell>
          <cell r="AM93">
            <v>2</v>
          </cell>
          <cell r="AN93">
            <v>1</v>
          </cell>
          <cell r="AO93">
            <v>0</v>
          </cell>
          <cell r="AP93">
            <v>0</v>
          </cell>
          <cell r="AQ93">
            <v>603</v>
          </cell>
          <cell r="AR93">
            <v>3</v>
          </cell>
          <cell r="AS93">
            <v>0</v>
          </cell>
          <cell r="AT93">
            <v>1</v>
          </cell>
          <cell r="AU93">
            <v>3</v>
          </cell>
          <cell r="AV93">
            <v>0</v>
          </cell>
          <cell r="AW93">
            <v>0</v>
          </cell>
          <cell r="AX93">
            <v>3</v>
          </cell>
          <cell r="AY93">
            <v>0</v>
          </cell>
          <cell r="AZ93">
            <v>0</v>
          </cell>
          <cell r="BA93">
            <v>3</v>
          </cell>
          <cell r="BB93">
            <v>0</v>
          </cell>
          <cell r="BC93">
            <v>0</v>
          </cell>
          <cell r="BD93">
            <v>3</v>
          </cell>
          <cell r="BE93">
            <v>0</v>
          </cell>
          <cell r="BF93">
            <v>0</v>
          </cell>
          <cell r="BG93">
            <v>3</v>
          </cell>
          <cell r="BH93">
            <v>0</v>
          </cell>
          <cell r="BI93">
            <v>0</v>
          </cell>
          <cell r="BJ93">
            <v>19</v>
          </cell>
          <cell r="BK93">
            <v>3</v>
          </cell>
          <cell r="BL93">
            <v>1</v>
          </cell>
          <cell r="BM93">
            <v>3</v>
          </cell>
          <cell r="BN93">
            <v>0</v>
          </cell>
          <cell r="BO93">
            <v>3</v>
          </cell>
          <cell r="BP93">
            <v>0</v>
          </cell>
          <cell r="BQ93">
            <v>3</v>
          </cell>
          <cell r="BR93">
            <v>0</v>
          </cell>
          <cell r="BS93">
            <v>3</v>
          </cell>
          <cell r="BT93">
            <v>0</v>
          </cell>
          <cell r="BU93">
            <v>3</v>
          </cell>
          <cell r="BV93">
            <v>0</v>
          </cell>
          <cell r="BW93">
            <v>19</v>
          </cell>
          <cell r="BX93">
            <v>0</v>
          </cell>
          <cell r="BY93">
            <v>0</v>
          </cell>
          <cell r="BZ93">
            <v>46</v>
          </cell>
          <cell r="CA93">
            <v>52</v>
          </cell>
          <cell r="CB93">
            <v>45</v>
          </cell>
          <cell r="CC93">
            <v>49</v>
          </cell>
          <cell r="CD93">
            <v>52</v>
          </cell>
          <cell r="CE93">
            <v>46</v>
          </cell>
          <cell r="CF93">
            <v>66</v>
          </cell>
          <cell r="CG93">
            <v>47</v>
          </cell>
          <cell r="CH93">
            <v>56</v>
          </cell>
          <cell r="CI93">
            <v>42</v>
          </cell>
          <cell r="CJ93">
            <v>51</v>
          </cell>
          <cell r="CK93">
            <v>51</v>
          </cell>
          <cell r="CL93">
            <v>1</v>
          </cell>
          <cell r="CM93">
            <v>0</v>
          </cell>
          <cell r="CN93">
            <v>1</v>
          </cell>
          <cell r="CP93">
            <v>1</v>
          </cell>
          <cell r="CR93">
            <v>26</v>
          </cell>
          <cell r="CS93">
            <v>1</v>
          </cell>
          <cell r="CU93">
            <v>1</v>
          </cell>
          <cell r="CZ93">
            <v>1</v>
          </cell>
          <cell r="DD93">
            <v>1</v>
          </cell>
          <cell r="DF93">
            <v>2</v>
          </cell>
          <cell r="DG93">
            <v>0</v>
          </cell>
        </row>
        <row r="94">
          <cell r="E94" t="str">
            <v>虹の松原分校</v>
          </cell>
          <cell r="F94">
            <v>41005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2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1</v>
          </cell>
          <cell r="AH94">
            <v>0</v>
          </cell>
          <cell r="AI94">
            <v>0</v>
          </cell>
          <cell r="AJ94">
            <v>0</v>
          </cell>
          <cell r="AK94">
            <v>1</v>
          </cell>
          <cell r="AL94">
            <v>0</v>
          </cell>
          <cell r="AM94">
            <v>1</v>
          </cell>
          <cell r="AN94">
            <v>0</v>
          </cell>
          <cell r="AO94">
            <v>0</v>
          </cell>
          <cell r="AP94">
            <v>0</v>
          </cell>
          <cell r="AQ94">
            <v>3</v>
          </cell>
          <cell r="AR94">
            <v>0</v>
          </cell>
          <cell r="AS94">
            <v>0</v>
          </cell>
          <cell r="AT94">
            <v>1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1</v>
          </cell>
          <cell r="BH94">
            <v>0</v>
          </cell>
          <cell r="BI94">
            <v>0</v>
          </cell>
          <cell r="BJ94">
            <v>2</v>
          </cell>
          <cell r="BK94">
            <v>0</v>
          </cell>
          <cell r="BL94">
            <v>1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1</v>
          </cell>
          <cell r="BV94">
            <v>0</v>
          </cell>
          <cell r="BW94">
            <v>2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B94">
            <v>0</v>
          </cell>
          <cell r="CC94">
            <v>0</v>
          </cell>
          <cell r="CD94">
            <v>0</v>
          </cell>
          <cell r="CE94">
            <v>0</v>
          </cell>
          <cell r="CF94">
            <v>0</v>
          </cell>
          <cell r="CG94">
            <v>0</v>
          </cell>
          <cell r="CH94">
            <v>1</v>
          </cell>
          <cell r="CI94">
            <v>0</v>
          </cell>
          <cell r="CJ94">
            <v>2</v>
          </cell>
          <cell r="CK94">
            <v>0</v>
          </cell>
          <cell r="CL94">
            <v>1</v>
          </cell>
          <cell r="CM94">
            <v>0</v>
          </cell>
          <cell r="DG94">
            <v>0</v>
          </cell>
        </row>
        <row r="95">
          <cell r="E95" t="str">
            <v>玉島小</v>
          </cell>
          <cell r="F95">
            <v>41005</v>
          </cell>
          <cell r="G95">
            <v>7</v>
          </cell>
          <cell r="H95">
            <v>5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6</v>
          </cell>
          <cell r="N95">
            <v>5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7</v>
          </cell>
          <cell r="T95">
            <v>6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9</v>
          </cell>
          <cell r="Z95">
            <v>2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10</v>
          </cell>
          <cell r="AF95">
            <v>13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5</v>
          </cell>
          <cell r="AL95">
            <v>4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79</v>
          </cell>
          <cell r="AR95">
            <v>1</v>
          </cell>
          <cell r="AS95">
            <v>0</v>
          </cell>
          <cell r="AT95">
            <v>0</v>
          </cell>
          <cell r="AU95">
            <v>1</v>
          </cell>
          <cell r="AV95">
            <v>0</v>
          </cell>
          <cell r="AW95">
            <v>0</v>
          </cell>
          <cell r="AX95">
            <v>1</v>
          </cell>
          <cell r="AY95">
            <v>0</v>
          </cell>
          <cell r="AZ95">
            <v>0</v>
          </cell>
          <cell r="BA95">
            <v>1</v>
          </cell>
          <cell r="BB95">
            <v>0</v>
          </cell>
          <cell r="BC95">
            <v>0</v>
          </cell>
          <cell r="BD95">
            <v>1</v>
          </cell>
          <cell r="BE95">
            <v>0</v>
          </cell>
          <cell r="BF95">
            <v>0</v>
          </cell>
          <cell r="BG95">
            <v>1</v>
          </cell>
          <cell r="BH95">
            <v>0</v>
          </cell>
          <cell r="BI95">
            <v>0</v>
          </cell>
          <cell r="BJ95">
            <v>6</v>
          </cell>
          <cell r="BK95">
            <v>1</v>
          </cell>
          <cell r="BL95">
            <v>0</v>
          </cell>
          <cell r="BM95">
            <v>1</v>
          </cell>
          <cell r="BN95">
            <v>0</v>
          </cell>
          <cell r="BO95">
            <v>1</v>
          </cell>
          <cell r="BP95">
            <v>0</v>
          </cell>
          <cell r="BQ95">
            <v>1</v>
          </cell>
          <cell r="BR95">
            <v>0</v>
          </cell>
          <cell r="BS95">
            <v>1</v>
          </cell>
          <cell r="BT95">
            <v>0</v>
          </cell>
          <cell r="BU95">
            <v>1</v>
          </cell>
          <cell r="BV95">
            <v>0</v>
          </cell>
          <cell r="BW95">
            <v>6</v>
          </cell>
          <cell r="BX95">
            <v>0</v>
          </cell>
          <cell r="BY95">
            <v>0</v>
          </cell>
          <cell r="BZ95">
            <v>7</v>
          </cell>
          <cell r="CA95">
            <v>5</v>
          </cell>
          <cell r="CB95">
            <v>6</v>
          </cell>
          <cell r="CC95">
            <v>5</v>
          </cell>
          <cell r="CD95">
            <v>7</v>
          </cell>
          <cell r="CE95">
            <v>6</v>
          </cell>
          <cell r="CF95">
            <v>9</v>
          </cell>
          <cell r="CG95">
            <v>2</v>
          </cell>
          <cell r="CH95">
            <v>10</v>
          </cell>
          <cell r="CI95">
            <v>13</v>
          </cell>
          <cell r="CJ95">
            <v>5</v>
          </cell>
          <cell r="CK95">
            <v>4</v>
          </cell>
          <cell r="CL95">
            <v>0</v>
          </cell>
          <cell r="CM95">
            <v>0</v>
          </cell>
          <cell r="CN95">
            <v>1</v>
          </cell>
          <cell r="CP95">
            <v>1</v>
          </cell>
          <cell r="CR95">
            <v>7</v>
          </cell>
          <cell r="CS95">
            <v>1</v>
          </cell>
          <cell r="CU95">
            <v>1</v>
          </cell>
          <cell r="CZ95">
            <v>1</v>
          </cell>
          <cell r="DD95">
            <v>1</v>
          </cell>
          <cell r="DF95">
            <v>1</v>
          </cell>
          <cell r="DG95">
            <v>0</v>
          </cell>
        </row>
        <row r="96">
          <cell r="E96" t="str">
            <v>平原小</v>
          </cell>
          <cell r="F96">
            <v>41005</v>
          </cell>
          <cell r="G96">
            <v>2</v>
          </cell>
          <cell r="H96">
            <v>3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3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6</v>
          </cell>
          <cell r="T96">
            <v>7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4</v>
          </cell>
          <cell r="Z96">
            <v>2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3</v>
          </cell>
          <cell r="AF96">
            <v>4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3</v>
          </cell>
          <cell r="AL96">
            <v>11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48</v>
          </cell>
          <cell r="AR96">
            <v>0</v>
          </cell>
          <cell r="AS96">
            <v>1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1</v>
          </cell>
          <cell r="AY96">
            <v>0</v>
          </cell>
          <cell r="AZ96">
            <v>0</v>
          </cell>
          <cell r="BA96">
            <v>0</v>
          </cell>
          <cell r="BB96">
            <v>1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1</v>
          </cell>
          <cell r="BH96">
            <v>0</v>
          </cell>
          <cell r="BI96">
            <v>0</v>
          </cell>
          <cell r="BJ96">
            <v>4</v>
          </cell>
          <cell r="BK96">
            <v>1</v>
          </cell>
          <cell r="BL96">
            <v>0</v>
          </cell>
          <cell r="BM96">
            <v>0</v>
          </cell>
          <cell r="BN96">
            <v>0</v>
          </cell>
          <cell r="BO96">
            <v>1</v>
          </cell>
          <cell r="BP96">
            <v>0</v>
          </cell>
          <cell r="BQ96">
            <v>1</v>
          </cell>
          <cell r="BR96">
            <v>0</v>
          </cell>
          <cell r="BS96">
            <v>0</v>
          </cell>
          <cell r="BT96">
            <v>0</v>
          </cell>
          <cell r="BU96">
            <v>1</v>
          </cell>
          <cell r="BV96">
            <v>0</v>
          </cell>
          <cell r="BW96">
            <v>4</v>
          </cell>
          <cell r="BX96">
            <v>0</v>
          </cell>
          <cell r="BY96">
            <v>0</v>
          </cell>
          <cell r="BZ96">
            <v>2</v>
          </cell>
          <cell r="CA96">
            <v>3</v>
          </cell>
          <cell r="CB96">
            <v>0</v>
          </cell>
          <cell r="CC96">
            <v>3</v>
          </cell>
          <cell r="CD96">
            <v>6</v>
          </cell>
          <cell r="CE96">
            <v>7</v>
          </cell>
          <cell r="CF96">
            <v>4</v>
          </cell>
          <cell r="CG96">
            <v>2</v>
          </cell>
          <cell r="CH96">
            <v>3</v>
          </cell>
          <cell r="CI96">
            <v>4</v>
          </cell>
          <cell r="CJ96">
            <v>3</v>
          </cell>
          <cell r="CK96">
            <v>11</v>
          </cell>
          <cell r="CL96">
            <v>0</v>
          </cell>
          <cell r="CM96">
            <v>2</v>
          </cell>
          <cell r="CN96">
            <v>1</v>
          </cell>
          <cell r="CP96">
            <v>1</v>
          </cell>
          <cell r="CR96">
            <v>8</v>
          </cell>
          <cell r="CS96">
            <v>1</v>
          </cell>
          <cell r="CU96">
            <v>1</v>
          </cell>
          <cell r="CY96">
            <v>1</v>
          </cell>
          <cell r="DD96">
            <v>1</v>
          </cell>
          <cell r="DF96">
            <v>1</v>
          </cell>
          <cell r="DG96">
            <v>0</v>
          </cell>
        </row>
        <row r="97">
          <cell r="E97" t="str">
            <v>鳥巣分校</v>
          </cell>
          <cell r="F97">
            <v>41005</v>
          </cell>
          <cell r="G97">
            <v>1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1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2</v>
          </cell>
          <cell r="T97">
            <v>1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3</v>
          </cell>
          <cell r="Z97">
            <v>1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1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1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11</v>
          </cell>
          <cell r="AR97">
            <v>0</v>
          </cell>
          <cell r="AS97">
            <v>1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1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1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3</v>
          </cell>
          <cell r="BK97">
            <v>1</v>
          </cell>
          <cell r="BL97">
            <v>0</v>
          </cell>
          <cell r="BM97">
            <v>0</v>
          </cell>
          <cell r="BN97">
            <v>0</v>
          </cell>
          <cell r="BO97">
            <v>1</v>
          </cell>
          <cell r="BP97">
            <v>0</v>
          </cell>
          <cell r="BQ97">
            <v>0</v>
          </cell>
          <cell r="BR97">
            <v>0</v>
          </cell>
          <cell r="BS97">
            <v>1</v>
          </cell>
          <cell r="BT97">
            <v>0</v>
          </cell>
          <cell r="BU97">
            <v>0</v>
          </cell>
          <cell r="BV97">
            <v>0</v>
          </cell>
          <cell r="BW97">
            <v>3</v>
          </cell>
          <cell r="BX97">
            <v>4</v>
          </cell>
          <cell r="BY97">
            <v>4</v>
          </cell>
          <cell r="BZ97">
            <v>1</v>
          </cell>
          <cell r="CA97">
            <v>0</v>
          </cell>
          <cell r="CB97">
            <v>1</v>
          </cell>
          <cell r="CC97">
            <v>0</v>
          </cell>
          <cell r="CD97">
            <v>2</v>
          </cell>
          <cell r="CE97">
            <v>1</v>
          </cell>
          <cell r="CF97">
            <v>3</v>
          </cell>
          <cell r="CG97">
            <v>1</v>
          </cell>
          <cell r="CH97">
            <v>1</v>
          </cell>
          <cell r="CI97">
            <v>0</v>
          </cell>
          <cell r="CJ97">
            <v>1</v>
          </cell>
          <cell r="CK97">
            <v>0</v>
          </cell>
          <cell r="CL97">
            <v>0</v>
          </cell>
          <cell r="CM97">
            <v>3</v>
          </cell>
          <cell r="DG97">
            <v>0</v>
          </cell>
        </row>
        <row r="98">
          <cell r="E98" t="str">
            <v>七山小</v>
          </cell>
          <cell r="F98">
            <v>41005</v>
          </cell>
          <cell r="G98">
            <v>12</v>
          </cell>
          <cell r="H98">
            <v>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11</v>
          </cell>
          <cell r="N98">
            <v>4</v>
          </cell>
          <cell r="O98">
            <v>0</v>
          </cell>
          <cell r="P98">
            <v>0</v>
          </cell>
          <cell r="Q98">
            <v>2</v>
          </cell>
          <cell r="R98">
            <v>0</v>
          </cell>
          <cell r="S98">
            <v>13</v>
          </cell>
          <cell r="T98">
            <v>17</v>
          </cell>
          <cell r="U98">
            <v>1</v>
          </cell>
          <cell r="V98">
            <v>0</v>
          </cell>
          <cell r="W98">
            <v>0</v>
          </cell>
          <cell r="X98">
            <v>0</v>
          </cell>
          <cell r="Y98">
            <v>10</v>
          </cell>
          <cell r="Z98">
            <v>15</v>
          </cell>
          <cell r="AA98">
            <v>0</v>
          </cell>
          <cell r="AB98">
            <v>1</v>
          </cell>
          <cell r="AC98">
            <v>0</v>
          </cell>
          <cell r="AD98">
            <v>0</v>
          </cell>
          <cell r="AE98">
            <v>11</v>
          </cell>
          <cell r="AF98">
            <v>13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4</v>
          </cell>
          <cell r="AL98">
            <v>10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130</v>
          </cell>
          <cell r="AR98">
            <v>1</v>
          </cell>
          <cell r="AS98">
            <v>0</v>
          </cell>
          <cell r="AT98">
            <v>0</v>
          </cell>
          <cell r="AU98">
            <v>1</v>
          </cell>
          <cell r="AV98">
            <v>0</v>
          </cell>
          <cell r="AW98">
            <v>1</v>
          </cell>
          <cell r="AX98">
            <v>1</v>
          </cell>
          <cell r="AY98">
            <v>0</v>
          </cell>
          <cell r="AZ98">
            <v>0</v>
          </cell>
          <cell r="BA98">
            <v>1</v>
          </cell>
          <cell r="BB98">
            <v>0</v>
          </cell>
          <cell r="BC98">
            <v>0</v>
          </cell>
          <cell r="BD98">
            <v>1</v>
          </cell>
          <cell r="BE98">
            <v>0</v>
          </cell>
          <cell r="BF98">
            <v>0</v>
          </cell>
          <cell r="BG98">
            <v>1</v>
          </cell>
          <cell r="BH98">
            <v>0</v>
          </cell>
          <cell r="BI98">
            <v>0</v>
          </cell>
          <cell r="BJ98">
            <v>7</v>
          </cell>
          <cell r="BK98">
            <v>1</v>
          </cell>
          <cell r="BL98">
            <v>0</v>
          </cell>
          <cell r="BM98">
            <v>1</v>
          </cell>
          <cell r="BN98">
            <v>1</v>
          </cell>
          <cell r="BO98">
            <v>1</v>
          </cell>
          <cell r="BP98">
            <v>0</v>
          </cell>
          <cell r="BQ98">
            <v>1</v>
          </cell>
          <cell r="BR98">
            <v>0</v>
          </cell>
          <cell r="BS98">
            <v>1</v>
          </cell>
          <cell r="BT98">
            <v>0</v>
          </cell>
          <cell r="BU98">
            <v>1</v>
          </cell>
          <cell r="BV98">
            <v>0</v>
          </cell>
          <cell r="BW98">
            <v>7</v>
          </cell>
          <cell r="BX98">
            <v>0</v>
          </cell>
          <cell r="BY98">
            <v>0</v>
          </cell>
          <cell r="BZ98">
            <v>12</v>
          </cell>
          <cell r="CA98">
            <v>8</v>
          </cell>
          <cell r="CB98">
            <v>11</v>
          </cell>
          <cell r="CC98">
            <v>4</v>
          </cell>
          <cell r="CD98">
            <v>14</v>
          </cell>
          <cell r="CE98">
            <v>17</v>
          </cell>
          <cell r="CF98">
            <v>10</v>
          </cell>
          <cell r="CG98">
            <v>16</v>
          </cell>
          <cell r="CH98">
            <v>11</v>
          </cell>
          <cell r="CI98">
            <v>13</v>
          </cell>
          <cell r="CJ98">
            <v>4</v>
          </cell>
          <cell r="CK98">
            <v>10</v>
          </cell>
          <cell r="CL98">
            <v>1</v>
          </cell>
          <cell r="CM98">
            <v>0</v>
          </cell>
          <cell r="CP98">
            <v>1</v>
          </cell>
          <cell r="CR98">
            <v>10</v>
          </cell>
          <cell r="CS98">
            <v>1</v>
          </cell>
          <cell r="DB98">
            <v>1</v>
          </cell>
          <cell r="DG98">
            <v>0</v>
          </cell>
        </row>
        <row r="99">
          <cell r="E99" t="str">
            <v>厳木小</v>
          </cell>
          <cell r="F99">
            <v>41005</v>
          </cell>
          <cell r="G99">
            <v>9</v>
          </cell>
          <cell r="H99">
            <v>9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11</v>
          </cell>
          <cell r="N99">
            <v>7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4</v>
          </cell>
          <cell r="T99">
            <v>7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5</v>
          </cell>
          <cell r="Z99">
            <v>8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3</v>
          </cell>
          <cell r="AF99">
            <v>9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14</v>
          </cell>
          <cell r="AL99">
            <v>4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90</v>
          </cell>
          <cell r="AR99">
            <v>1</v>
          </cell>
          <cell r="AS99">
            <v>0</v>
          </cell>
          <cell r="AT99">
            <v>0</v>
          </cell>
          <cell r="AU99">
            <v>1</v>
          </cell>
          <cell r="AV99">
            <v>0</v>
          </cell>
          <cell r="AW99">
            <v>0</v>
          </cell>
          <cell r="AX99">
            <v>1</v>
          </cell>
          <cell r="AY99">
            <v>0</v>
          </cell>
          <cell r="AZ99">
            <v>0</v>
          </cell>
          <cell r="BA99">
            <v>1</v>
          </cell>
          <cell r="BB99">
            <v>0</v>
          </cell>
          <cell r="BC99">
            <v>0</v>
          </cell>
          <cell r="BD99">
            <v>1</v>
          </cell>
          <cell r="BE99">
            <v>0</v>
          </cell>
          <cell r="BF99">
            <v>0</v>
          </cell>
          <cell r="BG99">
            <v>1</v>
          </cell>
          <cell r="BH99">
            <v>0</v>
          </cell>
          <cell r="BI99">
            <v>0</v>
          </cell>
          <cell r="BJ99">
            <v>6</v>
          </cell>
          <cell r="BK99">
            <v>1</v>
          </cell>
          <cell r="BL99">
            <v>0</v>
          </cell>
          <cell r="BM99">
            <v>1</v>
          </cell>
          <cell r="BN99">
            <v>0</v>
          </cell>
          <cell r="BO99">
            <v>1</v>
          </cell>
          <cell r="BP99">
            <v>0</v>
          </cell>
          <cell r="BQ99">
            <v>1</v>
          </cell>
          <cell r="BR99">
            <v>0</v>
          </cell>
          <cell r="BS99">
            <v>1</v>
          </cell>
          <cell r="BT99">
            <v>0</v>
          </cell>
          <cell r="BU99">
            <v>1</v>
          </cell>
          <cell r="BV99">
            <v>0</v>
          </cell>
          <cell r="BW99">
            <v>6</v>
          </cell>
          <cell r="BX99">
            <v>0</v>
          </cell>
          <cell r="BY99">
            <v>0</v>
          </cell>
          <cell r="BZ99">
            <v>9</v>
          </cell>
          <cell r="CA99">
            <v>9</v>
          </cell>
          <cell r="CB99">
            <v>11</v>
          </cell>
          <cell r="CC99">
            <v>7</v>
          </cell>
          <cell r="CD99">
            <v>4</v>
          </cell>
          <cell r="CE99">
            <v>7</v>
          </cell>
          <cell r="CF99">
            <v>5</v>
          </cell>
          <cell r="CG99">
            <v>8</v>
          </cell>
          <cell r="CH99">
            <v>3</v>
          </cell>
          <cell r="CI99">
            <v>9</v>
          </cell>
          <cell r="CJ99">
            <v>14</v>
          </cell>
          <cell r="CK99">
            <v>4</v>
          </cell>
          <cell r="CL99">
            <v>0</v>
          </cell>
          <cell r="CM99">
            <v>0</v>
          </cell>
          <cell r="CN99">
            <v>1</v>
          </cell>
          <cell r="CP99">
            <v>1</v>
          </cell>
          <cell r="CR99">
            <v>10</v>
          </cell>
          <cell r="CS99">
            <v>1</v>
          </cell>
          <cell r="CU99">
            <v>4</v>
          </cell>
          <cell r="CW99">
            <v>1</v>
          </cell>
          <cell r="CX99">
            <v>1</v>
          </cell>
          <cell r="CZ99">
            <v>1</v>
          </cell>
          <cell r="DD99">
            <v>1</v>
          </cell>
          <cell r="DG99">
            <v>0</v>
          </cell>
        </row>
        <row r="100">
          <cell r="E100" t="str">
            <v>天川分校</v>
          </cell>
          <cell r="F100">
            <v>41005</v>
          </cell>
          <cell r="G100">
            <v>1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1</v>
          </cell>
          <cell r="T100">
            <v>1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1</v>
          </cell>
          <cell r="Z100">
            <v>1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1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6</v>
          </cell>
          <cell r="AR100">
            <v>1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1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1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3</v>
          </cell>
          <cell r="BK100">
            <v>1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1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2</v>
          </cell>
          <cell r="BX100">
            <v>4</v>
          </cell>
          <cell r="BY100">
            <v>4</v>
          </cell>
          <cell r="BZ100">
            <v>1</v>
          </cell>
          <cell r="CA100">
            <v>0</v>
          </cell>
          <cell r="CB100">
            <v>0</v>
          </cell>
          <cell r="CC100">
            <v>0</v>
          </cell>
          <cell r="CD100">
            <v>1</v>
          </cell>
          <cell r="CE100">
            <v>1</v>
          </cell>
          <cell r="CF100">
            <v>1</v>
          </cell>
          <cell r="CG100">
            <v>1</v>
          </cell>
          <cell r="CH100">
            <v>1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1</v>
          </cell>
          <cell r="DG100">
            <v>0</v>
          </cell>
        </row>
        <row r="101">
          <cell r="E101" t="str">
            <v>箞木小</v>
          </cell>
          <cell r="F101">
            <v>41005</v>
          </cell>
          <cell r="G101">
            <v>7</v>
          </cell>
          <cell r="H101">
            <v>8</v>
          </cell>
          <cell r="I101">
            <v>0</v>
          </cell>
          <cell r="J101">
            <v>0</v>
          </cell>
          <cell r="K101">
            <v>1</v>
          </cell>
          <cell r="L101">
            <v>0</v>
          </cell>
          <cell r="M101">
            <v>6</v>
          </cell>
          <cell r="N101">
            <v>4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8</v>
          </cell>
          <cell r="T101">
            <v>8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9</v>
          </cell>
          <cell r="Z101">
            <v>13</v>
          </cell>
          <cell r="AA101">
            <v>0</v>
          </cell>
          <cell r="AB101">
            <v>1</v>
          </cell>
          <cell r="AC101">
            <v>0</v>
          </cell>
          <cell r="AD101">
            <v>0</v>
          </cell>
          <cell r="AE101">
            <v>6</v>
          </cell>
          <cell r="AF101">
            <v>5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7</v>
          </cell>
          <cell r="AL101">
            <v>6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88</v>
          </cell>
          <cell r="AR101">
            <v>1</v>
          </cell>
          <cell r="AS101">
            <v>0</v>
          </cell>
          <cell r="AT101">
            <v>1</v>
          </cell>
          <cell r="AU101">
            <v>1</v>
          </cell>
          <cell r="AV101">
            <v>0</v>
          </cell>
          <cell r="AW101">
            <v>0</v>
          </cell>
          <cell r="AX101">
            <v>1</v>
          </cell>
          <cell r="AY101">
            <v>0</v>
          </cell>
          <cell r="AZ101">
            <v>0</v>
          </cell>
          <cell r="BA101">
            <v>1</v>
          </cell>
          <cell r="BB101">
            <v>0</v>
          </cell>
          <cell r="BC101">
            <v>0</v>
          </cell>
          <cell r="BD101">
            <v>1</v>
          </cell>
          <cell r="BE101">
            <v>0</v>
          </cell>
          <cell r="BF101">
            <v>0</v>
          </cell>
          <cell r="BG101">
            <v>1</v>
          </cell>
          <cell r="BH101">
            <v>0</v>
          </cell>
          <cell r="BI101">
            <v>0</v>
          </cell>
          <cell r="BJ101">
            <v>7</v>
          </cell>
          <cell r="BK101">
            <v>1</v>
          </cell>
          <cell r="BL101">
            <v>1</v>
          </cell>
          <cell r="BM101">
            <v>1</v>
          </cell>
          <cell r="BN101">
            <v>0</v>
          </cell>
          <cell r="BO101">
            <v>1</v>
          </cell>
          <cell r="BP101">
            <v>0</v>
          </cell>
          <cell r="BQ101">
            <v>1</v>
          </cell>
          <cell r="BR101">
            <v>0</v>
          </cell>
          <cell r="BS101">
            <v>1</v>
          </cell>
          <cell r="BT101">
            <v>0</v>
          </cell>
          <cell r="BU101">
            <v>1</v>
          </cell>
          <cell r="BV101">
            <v>0</v>
          </cell>
          <cell r="BW101">
            <v>7</v>
          </cell>
          <cell r="BX101">
            <v>0</v>
          </cell>
          <cell r="BY101">
            <v>0</v>
          </cell>
          <cell r="BZ101">
            <v>7</v>
          </cell>
          <cell r="CA101">
            <v>8</v>
          </cell>
          <cell r="CB101">
            <v>6</v>
          </cell>
          <cell r="CC101">
            <v>4</v>
          </cell>
          <cell r="CD101">
            <v>8</v>
          </cell>
          <cell r="CE101">
            <v>8</v>
          </cell>
          <cell r="CF101">
            <v>9</v>
          </cell>
          <cell r="CG101">
            <v>14</v>
          </cell>
          <cell r="CH101">
            <v>6</v>
          </cell>
          <cell r="CI101">
            <v>5</v>
          </cell>
          <cell r="CJ101">
            <v>7</v>
          </cell>
          <cell r="CK101">
            <v>6</v>
          </cell>
          <cell r="CL101">
            <v>1</v>
          </cell>
          <cell r="CM101">
            <v>0</v>
          </cell>
          <cell r="CN101">
            <v>1</v>
          </cell>
          <cell r="CP101">
            <v>1</v>
          </cell>
          <cell r="CR101">
            <v>9</v>
          </cell>
          <cell r="CS101">
            <v>1</v>
          </cell>
          <cell r="CU101">
            <v>1</v>
          </cell>
          <cell r="CY101">
            <v>1</v>
          </cell>
          <cell r="DD101">
            <v>1</v>
          </cell>
          <cell r="DF101">
            <v>1</v>
          </cell>
          <cell r="DG101">
            <v>0</v>
          </cell>
        </row>
        <row r="102">
          <cell r="E102" t="str">
            <v>本山小</v>
          </cell>
          <cell r="F102">
            <v>41005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DG102">
            <v>0</v>
          </cell>
        </row>
        <row r="103">
          <cell r="E103" t="str">
            <v>相知小</v>
          </cell>
          <cell r="F103">
            <v>41005</v>
          </cell>
          <cell r="G103">
            <v>30</v>
          </cell>
          <cell r="H103">
            <v>28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17</v>
          </cell>
          <cell r="N103">
            <v>36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35</v>
          </cell>
          <cell r="T103">
            <v>34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42</v>
          </cell>
          <cell r="Z103">
            <v>29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42</v>
          </cell>
          <cell r="AF103">
            <v>27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30</v>
          </cell>
          <cell r="AL103">
            <v>23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373</v>
          </cell>
          <cell r="AR103">
            <v>2</v>
          </cell>
          <cell r="AS103">
            <v>0</v>
          </cell>
          <cell r="AT103">
            <v>0</v>
          </cell>
          <cell r="AU103">
            <v>2</v>
          </cell>
          <cell r="AV103">
            <v>0</v>
          </cell>
          <cell r="AW103">
            <v>0</v>
          </cell>
          <cell r="AX103">
            <v>2</v>
          </cell>
          <cell r="AY103">
            <v>0</v>
          </cell>
          <cell r="AZ103">
            <v>0</v>
          </cell>
          <cell r="BA103">
            <v>2</v>
          </cell>
          <cell r="BB103">
            <v>0</v>
          </cell>
          <cell r="BC103">
            <v>0</v>
          </cell>
          <cell r="BD103">
            <v>2</v>
          </cell>
          <cell r="BE103">
            <v>0</v>
          </cell>
          <cell r="BF103">
            <v>0</v>
          </cell>
          <cell r="BG103">
            <v>2</v>
          </cell>
          <cell r="BH103">
            <v>0</v>
          </cell>
          <cell r="BI103">
            <v>0</v>
          </cell>
          <cell r="BJ103">
            <v>12</v>
          </cell>
          <cell r="BK103">
            <v>2</v>
          </cell>
          <cell r="BL103">
            <v>0</v>
          </cell>
          <cell r="BM103">
            <v>2</v>
          </cell>
          <cell r="BN103">
            <v>0</v>
          </cell>
          <cell r="BO103">
            <v>2</v>
          </cell>
          <cell r="BP103">
            <v>0</v>
          </cell>
          <cell r="BQ103">
            <v>2</v>
          </cell>
          <cell r="BR103">
            <v>0</v>
          </cell>
          <cell r="BS103">
            <v>2</v>
          </cell>
          <cell r="BT103">
            <v>0</v>
          </cell>
          <cell r="BU103">
            <v>2</v>
          </cell>
          <cell r="BV103">
            <v>0</v>
          </cell>
          <cell r="BW103">
            <v>12</v>
          </cell>
          <cell r="BX103">
            <v>0</v>
          </cell>
          <cell r="BY103">
            <v>0</v>
          </cell>
          <cell r="BZ103">
            <v>30</v>
          </cell>
          <cell r="CA103">
            <v>28</v>
          </cell>
          <cell r="CB103">
            <v>17</v>
          </cell>
          <cell r="CC103">
            <v>36</v>
          </cell>
          <cell r="CD103">
            <v>35</v>
          </cell>
          <cell r="CE103">
            <v>34</v>
          </cell>
          <cell r="CF103">
            <v>42</v>
          </cell>
          <cell r="CG103">
            <v>29</v>
          </cell>
          <cell r="CH103">
            <v>42</v>
          </cell>
          <cell r="CI103">
            <v>27</v>
          </cell>
          <cell r="CJ103">
            <v>30</v>
          </cell>
          <cell r="CK103">
            <v>23</v>
          </cell>
          <cell r="CL103">
            <v>0</v>
          </cell>
          <cell r="CM103">
            <v>0</v>
          </cell>
          <cell r="CN103">
            <v>1</v>
          </cell>
          <cell r="CP103">
            <v>1</v>
          </cell>
          <cell r="CR103">
            <v>16</v>
          </cell>
          <cell r="CS103">
            <v>1</v>
          </cell>
          <cell r="CU103">
            <v>1</v>
          </cell>
          <cell r="CZ103">
            <v>1</v>
          </cell>
          <cell r="DB103">
            <v>1</v>
          </cell>
          <cell r="DD103">
            <v>1</v>
          </cell>
          <cell r="DG103">
            <v>1</v>
          </cell>
        </row>
        <row r="104">
          <cell r="E104" t="str">
            <v>伊岐佐小</v>
          </cell>
          <cell r="F104">
            <v>41005</v>
          </cell>
          <cell r="G104">
            <v>4</v>
          </cell>
          <cell r="H104">
            <v>4</v>
          </cell>
          <cell r="I104">
            <v>0</v>
          </cell>
          <cell r="J104">
            <v>0</v>
          </cell>
          <cell r="K104">
            <v>1</v>
          </cell>
          <cell r="L104">
            <v>0</v>
          </cell>
          <cell r="M104">
            <v>3</v>
          </cell>
          <cell r="N104">
            <v>5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4</v>
          </cell>
          <cell r="T104">
            <v>3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8</v>
          </cell>
          <cell r="Z104">
            <v>8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7</v>
          </cell>
          <cell r="AF104">
            <v>4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10</v>
          </cell>
          <cell r="AL104">
            <v>5</v>
          </cell>
          <cell r="AM104">
            <v>1</v>
          </cell>
          <cell r="AN104">
            <v>0</v>
          </cell>
          <cell r="AO104">
            <v>0</v>
          </cell>
          <cell r="AP104">
            <v>0</v>
          </cell>
          <cell r="AQ104">
            <v>66</v>
          </cell>
          <cell r="AR104">
            <v>1</v>
          </cell>
          <cell r="AS104">
            <v>0</v>
          </cell>
          <cell r="AT104">
            <v>1</v>
          </cell>
          <cell r="AU104">
            <v>0</v>
          </cell>
          <cell r="AV104">
            <v>1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1</v>
          </cell>
          <cell r="BB104">
            <v>0</v>
          </cell>
          <cell r="BC104">
            <v>0</v>
          </cell>
          <cell r="BD104">
            <v>1</v>
          </cell>
          <cell r="BE104">
            <v>0</v>
          </cell>
          <cell r="BF104">
            <v>0</v>
          </cell>
          <cell r="BG104">
            <v>1</v>
          </cell>
          <cell r="BH104">
            <v>0</v>
          </cell>
          <cell r="BI104">
            <v>0</v>
          </cell>
          <cell r="BJ104">
            <v>6</v>
          </cell>
          <cell r="BK104">
            <v>1</v>
          </cell>
          <cell r="BL104">
            <v>1</v>
          </cell>
          <cell r="BM104">
            <v>1</v>
          </cell>
          <cell r="BN104">
            <v>0</v>
          </cell>
          <cell r="BO104">
            <v>0</v>
          </cell>
          <cell r="BP104">
            <v>0</v>
          </cell>
          <cell r="BQ104">
            <v>1</v>
          </cell>
          <cell r="BR104">
            <v>0</v>
          </cell>
          <cell r="BS104">
            <v>1</v>
          </cell>
          <cell r="BT104">
            <v>0</v>
          </cell>
          <cell r="BU104">
            <v>1</v>
          </cell>
          <cell r="BV104">
            <v>0</v>
          </cell>
          <cell r="BW104">
            <v>6</v>
          </cell>
          <cell r="BX104">
            <v>0</v>
          </cell>
          <cell r="BY104">
            <v>0</v>
          </cell>
          <cell r="BZ104">
            <v>4</v>
          </cell>
          <cell r="CA104">
            <v>4</v>
          </cell>
          <cell r="CB104">
            <v>3</v>
          </cell>
          <cell r="CC104">
            <v>5</v>
          </cell>
          <cell r="CD104">
            <v>4</v>
          </cell>
          <cell r="CE104">
            <v>3</v>
          </cell>
          <cell r="CF104">
            <v>8</v>
          </cell>
          <cell r="CG104">
            <v>8</v>
          </cell>
          <cell r="CH104">
            <v>7</v>
          </cell>
          <cell r="CI104">
            <v>4</v>
          </cell>
          <cell r="CJ104">
            <v>11</v>
          </cell>
          <cell r="CK104">
            <v>5</v>
          </cell>
          <cell r="CL104">
            <v>1</v>
          </cell>
          <cell r="CM104">
            <v>1</v>
          </cell>
          <cell r="CN104">
            <v>1</v>
          </cell>
          <cell r="CP104">
            <v>1</v>
          </cell>
          <cell r="CR104">
            <v>9</v>
          </cell>
          <cell r="CS104">
            <v>1</v>
          </cell>
          <cell r="DD104">
            <v>1</v>
          </cell>
          <cell r="DG104">
            <v>0</v>
          </cell>
        </row>
        <row r="105">
          <cell r="E105" t="str">
            <v>北波多小</v>
          </cell>
          <cell r="F105">
            <v>41005</v>
          </cell>
          <cell r="G105">
            <v>17</v>
          </cell>
          <cell r="H105">
            <v>21</v>
          </cell>
          <cell r="I105">
            <v>0</v>
          </cell>
          <cell r="J105">
            <v>0</v>
          </cell>
          <cell r="K105">
            <v>1</v>
          </cell>
          <cell r="L105">
            <v>0</v>
          </cell>
          <cell r="M105">
            <v>32</v>
          </cell>
          <cell r="N105">
            <v>18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16</v>
          </cell>
          <cell r="T105">
            <v>19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31</v>
          </cell>
          <cell r="Z105">
            <v>19</v>
          </cell>
          <cell r="AA105">
            <v>0</v>
          </cell>
          <cell r="AB105">
            <v>1</v>
          </cell>
          <cell r="AC105">
            <v>0</v>
          </cell>
          <cell r="AD105">
            <v>0</v>
          </cell>
          <cell r="AE105">
            <v>28</v>
          </cell>
          <cell r="AF105">
            <v>26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19</v>
          </cell>
          <cell r="AL105">
            <v>18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265</v>
          </cell>
          <cell r="AR105">
            <v>2</v>
          </cell>
          <cell r="AS105">
            <v>0</v>
          </cell>
          <cell r="AT105">
            <v>1</v>
          </cell>
          <cell r="AU105">
            <v>2</v>
          </cell>
          <cell r="AV105">
            <v>0</v>
          </cell>
          <cell r="AW105">
            <v>0</v>
          </cell>
          <cell r="AX105">
            <v>1</v>
          </cell>
          <cell r="AY105">
            <v>0</v>
          </cell>
          <cell r="AZ105">
            <v>0</v>
          </cell>
          <cell r="BA105">
            <v>2</v>
          </cell>
          <cell r="BB105">
            <v>0</v>
          </cell>
          <cell r="BC105">
            <v>0</v>
          </cell>
          <cell r="BD105">
            <v>2</v>
          </cell>
          <cell r="BE105">
            <v>0</v>
          </cell>
          <cell r="BF105">
            <v>0</v>
          </cell>
          <cell r="BG105">
            <v>1</v>
          </cell>
          <cell r="BH105">
            <v>0</v>
          </cell>
          <cell r="BI105">
            <v>0</v>
          </cell>
          <cell r="BJ105">
            <v>11</v>
          </cell>
          <cell r="BK105">
            <v>2</v>
          </cell>
          <cell r="BL105">
            <v>1</v>
          </cell>
          <cell r="BM105">
            <v>2</v>
          </cell>
          <cell r="BN105">
            <v>0</v>
          </cell>
          <cell r="BO105">
            <v>1</v>
          </cell>
          <cell r="BP105">
            <v>0</v>
          </cell>
          <cell r="BQ105">
            <v>2</v>
          </cell>
          <cell r="BR105">
            <v>0</v>
          </cell>
          <cell r="BS105">
            <v>2</v>
          </cell>
          <cell r="BT105">
            <v>0</v>
          </cell>
          <cell r="BU105">
            <v>1</v>
          </cell>
          <cell r="BV105">
            <v>0</v>
          </cell>
          <cell r="BW105">
            <v>11</v>
          </cell>
          <cell r="BX105">
            <v>0</v>
          </cell>
          <cell r="BY105">
            <v>0</v>
          </cell>
          <cell r="BZ105">
            <v>17</v>
          </cell>
          <cell r="CA105">
            <v>21</v>
          </cell>
          <cell r="CB105">
            <v>32</v>
          </cell>
          <cell r="CC105">
            <v>18</v>
          </cell>
          <cell r="CD105">
            <v>16</v>
          </cell>
          <cell r="CE105">
            <v>19</v>
          </cell>
          <cell r="CF105">
            <v>31</v>
          </cell>
          <cell r="CG105">
            <v>20</v>
          </cell>
          <cell r="CH105">
            <v>28</v>
          </cell>
          <cell r="CI105">
            <v>26</v>
          </cell>
          <cell r="CJ105">
            <v>19</v>
          </cell>
          <cell r="CK105">
            <v>18</v>
          </cell>
          <cell r="CL105">
            <v>1</v>
          </cell>
          <cell r="CM105">
            <v>0</v>
          </cell>
          <cell r="CN105">
            <v>1</v>
          </cell>
          <cell r="CP105">
            <v>1</v>
          </cell>
          <cell r="CR105">
            <v>14</v>
          </cell>
          <cell r="CS105">
            <v>1</v>
          </cell>
          <cell r="CU105">
            <v>1</v>
          </cell>
          <cell r="CX105">
            <v>1</v>
          </cell>
          <cell r="DD105">
            <v>1</v>
          </cell>
          <cell r="DF105">
            <v>1</v>
          </cell>
          <cell r="DG105">
            <v>1</v>
          </cell>
        </row>
        <row r="106">
          <cell r="E106" t="str">
            <v>切木小</v>
          </cell>
          <cell r="F106">
            <v>41005</v>
          </cell>
          <cell r="G106">
            <v>4</v>
          </cell>
          <cell r="H106">
            <v>9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7</v>
          </cell>
          <cell r="N106">
            <v>8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5</v>
          </cell>
          <cell r="T106">
            <v>9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5</v>
          </cell>
          <cell r="Z106">
            <v>6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5</v>
          </cell>
          <cell r="AF106">
            <v>6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8</v>
          </cell>
          <cell r="AL106">
            <v>5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77</v>
          </cell>
          <cell r="AR106">
            <v>1</v>
          </cell>
          <cell r="AS106">
            <v>0</v>
          </cell>
          <cell r="AT106">
            <v>0</v>
          </cell>
          <cell r="AU106">
            <v>1</v>
          </cell>
          <cell r="AV106">
            <v>0</v>
          </cell>
          <cell r="AW106">
            <v>0</v>
          </cell>
          <cell r="AX106">
            <v>1</v>
          </cell>
          <cell r="AY106">
            <v>0</v>
          </cell>
          <cell r="AZ106">
            <v>0</v>
          </cell>
          <cell r="BA106">
            <v>1</v>
          </cell>
          <cell r="BB106">
            <v>0</v>
          </cell>
          <cell r="BC106">
            <v>0</v>
          </cell>
          <cell r="BD106">
            <v>1</v>
          </cell>
          <cell r="BE106">
            <v>0</v>
          </cell>
          <cell r="BF106">
            <v>0</v>
          </cell>
          <cell r="BG106">
            <v>1</v>
          </cell>
          <cell r="BH106">
            <v>0</v>
          </cell>
          <cell r="BI106">
            <v>0</v>
          </cell>
          <cell r="BJ106">
            <v>6</v>
          </cell>
          <cell r="BK106">
            <v>1</v>
          </cell>
          <cell r="BL106">
            <v>0</v>
          </cell>
          <cell r="BM106">
            <v>1</v>
          </cell>
          <cell r="BN106">
            <v>0</v>
          </cell>
          <cell r="BO106">
            <v>1</v>
          </cell>
          <cell r="BP106">
            <v>0</v>
          </cell>
          <cell r="BQ106">
            <v>1</v>
          </cell>
          <cell r="BR106">
            <v>0</v>
          </cell>
          <cell r="BS106">
            <v>1</v>
          </cell>
          <cell r="BT106">
            <v>0</v>
          </cell>
          <cell r="BU106">
            <v>1</v>
          </cell>
          <cell r="BV106">
            <v>0</v>
          </cell>
          <cell r="BW106">
            <v>6</v>
          </cell>
          <cell r="BX106">
            <v>0</v>
          </cell>
          <cell r="BY106">
            <v>0</v>
          </cell>
          <cell r="BZ106">
            <v>4</v>
          </cell>
          <cell r="CA106">
            <v>9</v>
          </cell>
          <cell r="CB106">
            <v>7</v>
          </cell>
          <cell r="CC106">
            <v>8</v>
          </cell>
          <cell r="CD106">
            <v>5</v>
          </cell>
          <cell r="CE106">
            <v>9</v>
          </cell>
          <cell r="CF106">
            <v>5</v>
          </cell>
          <cell r="CG106">
            <v>6</v>
          </cell>
          <cell r="CH106">
            <v>5</v>
          </cell>
          <cell r="CI106">
            <v>6</v>
          </cell>
          <cell r="CJ106">
            <v>8</v>
          </cell>
          <cell r="CK106">
            <v>5</v>
          </cell>
          <cell r="CL106">
            <v>0</v>
          </cell>
          <cell r="CM106">
            <v>0</v>
          </cell>
          <cell r="CN106">
            <v>1</v>
          </cell>
          <cell r="CP106">
            <v>1</v>
          </cell>
          <cell r="CR106">
            <v>7</v>
          </cell>
          <cell r="CS106">
            <v>1</v>
          </cell>
          <cell r="DD106">
            <v>2</v>
          </cell>
          <cell r="DG106">
            <v>0</v>
          </cell>
        </row>
        <row r="107">
          <cell r="E107" t="str">
            <v>入野小</v>
          </cell>
          <cell r="F107">
            <v>41005</v>
          </cell>
          <cell r="G107">
            <v>10</v>
          </cell>
          <cell r="H107">
            <v>8</v>
          </cell>
          <cell r="I107">
            <v>0</v>
          </cell>
          <cell r="J107">
            <v>1</v>
          </cell>
          <cell r="K107">
            <v>1</v>
          </cell>
          <cell r="L107">
            <v>0</v>
          </cell>
          <cell r="M107">
            <v>13</v>
          </cell>
          <cell r="N107">
            <v>8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8</v>
          </cell>
          <cell r="T107">
            <v>5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9</v>
          </cell>
          <cell r="Z107">
            <v>5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8</v>
          </cell>
          <cell r="AF107">
            <v>13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10</v>
          </cell>
          <cell r="AL107">
            <v>8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106</v>
          </cell>
          <cell r="AR107">
            <v>1</v>
          </cell>
          <cell r="AS107">
            <v>0</v>
          </cell>
          <cell r="AT107">
            <v>1</v>
          </cell>
          <cell r="AU107">
            <v>1</v>
          </cell>
          <cell r="AV107">
            <v>0</v>
          </cell>
          <cell r="AW107">
            <v>0</v>
          </cell>
          <cell r="AX107">
            <v>1</v>
          </cell>
          <cell r="AY107">
            <v>0</v>
          </cell>
          <cell r="AZ107">
            <v>0</v>
          </cell>
          <cell r="BA107">
            <v>1</v>
          </cell>
          <cell r="BB107">
            <v>0</v>
          </cell>
          <cell r="BC107">
            <v>0</v>
          </cell>
          <cell r="BD107">
            <v>1</v>
          </cell>
          <cell r="BE107">
            <v>0</v>
          </cell>
          <cell r="BF107">
            <v>0</v>
          </cell>
          <cell r="BG107">
            <v>1</v>
          </cell>
          <cell r="BH107">
            <v>0</v>
          </cell>
          <cell r="BI107">
            <v>0</v>
          </cell>
          <cell r="BJ107">
            <v>7</v>
          </cell>
          <cell r="BK107">
            <v>1</v>
          </cell>
          <cell r="BL107">
            <v>1</v>
          </cell>
          <cell r="BM107">
            <v>1</v>
          </cell>
          <cell r="BN107">
            <v>0</v>
          </cell>
          <cell r="BO107">
            <v>1</v>
          </cell>
          <cell r="BP107">
            <v>0</v>
          </cell>
          <cell r="BQ107">
            <v>1</v>
          </cell>
          <cell r="BR107">
            <v>0</v>
          </cell>
          <cell r="BS107">
            <v>1</v>
          </cell>
          <cell r="BT107">
            <v>0</v>
          </cell>
          <cell r="BU107">
            <v>1</v>
          </cell>
          <cell r="BV107">
            <v>0</v>
          </cell>
          <cell r="BW107">
            <v>7</v>
          </cell>
          <cell r="BX107">
            <v>0</v>
          </cell>
          <cell r="BY107">
            <v>0</v>
          </cell>
          <cell r="BZ107">
            <v>10</v>
          </cell>
          <cell r="CA107">
            <v>9</v>
          </cell>
          <cell r="CB107">
            <v>13</v>
          </cell>
          <cell r="CC107">
            <v>8</v>
          </cell>
          <cell r="CD107">
            <v>8</v>
          </cell>
          <cell r="CE107">
            <v>5</v>
          </cell>
          <cell r="CF107">
            <v>9</v>
          </cell>
          <cell r="CG107">
            <v>5</v>
          </cell>
          <cell r="CH107">
            <v>8</v>
          </cell>
          <cell r="CI107">
            <v>13</v>
          </cell>
          <cell r="CJ107">
            <v>10</v>
          </cell>
          <cell r="CK107">
            <v>8</v>
          </cell>
          <cell r="CL107">
            <v>1</v>
          </cell>
          <cell r="CM107">
            <v>0</v>
          </cell>
          <cell r="CN107">
            <v>1</v>
          </cell>
          <cell r="CP107">
            <v>1</v>
          </cell>
          <cell r="CR107">
            <v>10</v>
          </cell>
          <cell r="CS107">
            <v>1</v>
          </cell>
          <cell r="DD107">
            <v>1</v>
          </cell>
          <cell r="DG107">
            <v>0</v>
          </cell>
        </row>
        <row r="108">
          <cell r="E108" t="str">
            <v>向島分校</v>
          </cell>
          <cell r="F108">
            <v>41005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1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1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1</v>
          </cell>
          <cell r="BH108">
            <v>0</v>
          </cell>
          <cell r="BI108">
            <v>0</v>
          </cell>
          <cell r="BJ108">
            <v>1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1</v>
          </cell>
          <cell r="BV108">
            <v>0</v>
          </cell>
          <cell r="BW108">
            <v>1</v>
          </cell>
          <cell r="BX108">
            <v>6</v>
          </cell>
          <cell r="BY108">
            <v>6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1</v>
          </cell>
          <cell r="CL108">
            <v>0</v>
          </cell>
          <cell r="CM108">
            <v>0</v>
          </cell>
          <cell r="DG108">
            <v>0</v>
          </cell>
        </row>
        <row r="109">
          <cell r="E109" t="str">
            <v>唐津納所小</v>
          </cell>
          <cell r="F109">
            <v>41005</v>
          </cell>
          <cell r="G109">
            <v>9</v>
          </cell>
          <cell r="H109">
            <v>8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9</v>
          </cell>
          <cell r="N109">
            <v>12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12</v>
          </cell>
          <cell r="T109">
            <v>8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7</v>
          </cell>
          <cell r="Z109">
            <v>6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6</v>
          </cell>
          <cell r="AF109">
            <v>6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13</v>
          </cell>
          <cell r="AL109">
            <v>11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107</v>
          </cell>
          <cell r="AR109">
            <v>1</v>
          </cell>
          <cell r="AS109">
            <v>0</v>
          </cell>
          <cell r="AT109">
            <v>0</v>
          </cell>
          <cell r="AU109">
            <v>1</v>
          </cell>
          <cell r="AV109">
            <v>0</v>
          </cell>
          <cell r="AW109">
            <v>0</v>
          </cell>
          <cell r="AX109">
            <v>1</v>
          </cell>
          <cell r="AY109">
            <v>0</v>
          </cell>
          <cell r="AZ109">
            <v>0</v>
          </cell>
          <cell r="BA109">
            <v>1</v>
          </cell>
          <cell r="BB109">
            <v>0</v>
          </cell>
          <cell r="BC109">
            <v>0</v>
          </cell>
          <cell r="BD109">
            <v>1</v>
          </cell>
          <cell r="BE109">
            <v>0</v>
          </cell>
          <cell r="BF109">
            <v>0</v>
          </cell>
          <cell r="BG109">
            <v>1</v>
          </cell>
          <cell r="BH109">
            <v>0</v>
          </cell>
          <cell r="BI109">
            <v>0</v>
          </cell>
          <cell r="BJ109">
            <v>6</v>
          </cell>
          <cell r="BK109">
            <v>1</v>
          </cell>
          <cell r="BL109">
            <v>0</v>
          </cell>
          <cell r="BM109">
            <v>1</v>
          </cell>
          <cell r="BN109">
            <v>0</v>
          </cell>
          <cell r="BO109">
            <v>1</v>
          </cell>
          <cell r="BP109">
            <v>0</v>
          </cell>
          <cell r="BQ109">
            <v>1</v>
          </cell>
          <cell r="BR109">
            <v>0</v>
          </cell>
          <cell r="BS109">
            <v>1</v>
          </cell>
          <cell r="BT109">
            <v>0</v>
          </cell>
          <cell r="BU109">
            <v>1</v>
          </cell>
          <cell r="BV109">
            <v>0</v>
          </cell>
          <cell r="BW109">
            <v>6</v>
          </cell>
          <cell r="BX109">
            <v>0</v>
          </cell>
          <cell r="BY109">
            <v>0</v>
          </cell>
          <cell r="BZ109">
            <v>9</v>
          </cell>
          <cell r="CA109">
            <v>8</v>
          </cell>
          <cell r="CB109">
            <v>9</v>
          </cell>
          <cell r="CC109">
            <v>12</v>
          </cell>
          <cell r="CD109">
            <v>12</v>
          </cell>
          <cell r="CE109">
            <v>8</v>
          </cell>
          <cell r="CF109">
            <v>7</v>
          </cell>
          <cell r="CG109">
            <v>6</v>
          </cell>
          <cell r="CH109">
            <v>6</v>
          </cell>
          <cell r="CI109">
            <v>6</v>
          </cell>
          <cell r="CJ109">
            <v>13</v>
          </cell>
          <cell r="CK109">
            <v>11</v>
          </cell>
          <cell r="CL109">
            <v>0</v>
          </cell>
          <cell r="CM109">
            <v>0</v>
          </cell>
          <cell r="CN109">
            <v>1</v>
          </cell>
          <cell r="CP109">
            <v>1</v>
          </cell>
          <cell r="CR109">
            <v>8</v>
          </cell>
          <cell r="CS109">
            <v>1</v>
          </cell>
          <cell r="DC109">
            <v>1</v>
          </cell>
          <cell r="DD109">
            <v>1</v>
          </cell>
          <cell r="DF109">
            <v>1</v>
          </cell>
          <cell r="DG109">
            <v>0</v>
          </cell>
        </row>
        <row r="110">
          <cell r="E110" t="str">
            <v>田野小</v>
          </cell>
          <cell r="F110">
            <v>41005</v>
          </cell>
          <cell r="G110">
            <v>9</v>
          </cell>
          <cell r="H110">
            <v>9</v>
          </cell>
          <cell r="I110">
            <v>0</v>
          </cell>
          <cell r="J110">
            <v>0</v>
          </cell>
          <cell r="K110">
            <v>3</v>
          </cell>
          <cell r="L110">
            <v>0</v>
          </cell>
          <cell r="M110">
            <v>8</v>
          </cell>
          <cell r="N110">
            <v>11</v>
          </cell>
          <cell r="O110">
            <v>1</v>
          </cell>
          <cell r="P110">
            <v>0</v>
          </cell>
          <cell r="Q110">
            <v>0</v>
          </cell>
          <cell r="R110">
            <v>0</v>
          </cell>
          <cell r="S110">
            <v>13</v>
          </cell>
          <cell r="T110">
            <v>6</v>
          </cell>
          <cell r="U110">
            <v>0</v>
          </cell>
          <cell r="V110">
            <v>1</v>
          </cell>
          <cell r="W110">
            <v>0</v>
          </cell>
          <cell r="X110">
            <v>0</v>
          </cell>
          <cell r="Y110">
            <v>7</v>
          </cell>
          <cell r="Z110">
            <v>10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15</v>
          </cell>
          <cell r="AF110">
            <v>11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7</v>
          </cell>
          <cell r="AL110">
            <v>12</v>
          </cell>
          <cell r="AM110">
            <v>1</v>
          </cell>
          <cell r="AN110">
            <v>0</v>
          </cell>
          <cell r="AO110">
            <v>0</v>
          </cell>
          <cell r="AP110">
            <v>0</v>
          </cell>
          <cell r="AQ110">
            <v>121</v>
          </cell>
          <cell r="AR110">
            <v>1</v>
          </cell>
          <cell r="AS110">
            <v>0</v>
          </cell>
          <cell r="AT110">
            <v>1</v>
          </cell>
          <cell r="AU110">
            <v>1</v>
          </cell>
          <cell r="AV110">
            <v>0</v>
          </cell>
          <cell r="AW110">
            <v>0</v>
          </cell>
          <cell r="AX110">
            <v>1</v>
          </cell>
          <cell r="AY110">
            <v>0</v>
          </cell>
          <cell r="AZ110">
            <v>0</v>
          </cell>
          <cell r="BA110">
            <v>1</v>
          </cell>
          <cell r="BB110">
            <v>0</v>
          </cell>
          <cell r="BC110">
            <v>0</v>
          </cell>
          <cell r="BD110">
            <v>1</v>
          </cell>
          <cell r="BE110">
            <v>0</v>
          </cell>
          <cell r="BF110">
            <v>0</v>
          </cell>
          <cell r="BG110">
            <v>1</v>
          </cell>
          <cell r="BH110">
            <v>0</v>
          </cell>
          <cell r="BI110">
            <v>0</v>
          </cell>
          <cell r="BJ110">
            <v>7</v>
          </cell>
          <cell r="BK110">
            <v>1</v>
          </cell>
          <cell r="BL110">
            <v>1</v>
          </cell>
          <cell r="BM110">
            <v>1</v>
          </cell>
          <cell r="BN110">
            <v>0</v>
          </cell>
          <cell r="BO110">
            <v>1</v>
          </cell>
          <cell r="BP110">
            <v>0</v>
          </cell>
          <cell r="BQ110">
            <v>1</v>
          </cell>
          <cell r="BR110">
            <v>0</v>
          </cell>
          <cell r="BS110">
            <v>1</v>
          </cell>
          <cell r="BT110">
            <v>0</v>
          </cell>
          <cell r="BU110">
            <v>1</v>
          </cell>
          <cell r="BV110">
            <v>0</v>
          </cell>
          <cell r="BW110">
            <v>7</v>
          </cell>
          <cell r="BX110">
            <v>0</v>
          </cell>
          <cell r="BY110">
            <v>0</v>
          </cell>
          <cell r="BZ110">
            <v>9</v>
          </cell>
          <cell r="CA110">
            <v>9</v>
          </cell>
          <cell r="CB110">
            <v>9</v>
          </cell>
          <cell r="CC110">
            <v>11</v>
          </cell>
          <cell r="CD110">
            <v>13</v>
          </cell>
          <cell r="CE110">
            <v>7</v>
          </cell>
          <cell r="CF110">
            <v>7</v>
          </cell>
          <cell r="CG110">
            <v>10</v>
          </cell>
          <cell r="CH110">
            <v>15</v>
          </cell>
          <cell r="CI110">
            <v>11</v>
          </cell>
          <cell r="CJ110">
            <v>8</v>
          </cell>
          <cell r="CK110">
            <v>12</v>
          </cell>
          <cell r="CL110">
            <v>1</v>
          </cell>
          <cell r="CM110">
            <v>0</v>
          </cell>
          <cell r="CN110">
            <v>1</v>
          </cell>
          <cell r="CP110">
            <v>1</v>
          </cell>
          <cell r="CR110">
            <v>9</v>
          </cell>
          <cell r="CS110">
            <v>1</v>
          </cell>
          <cell r="DD110">
            <v>1</v>
          </cell>
          <cell r="DG110">
            <v>0</v>
          </cell>
        </row>
        <row r="111">
          <cell r="E111" t="str">
            <v>値賀小</v>
          </cell>
          <cell r="F111">
            <v>42135</v>
          </cell>
          <cell r="G111">
            <v>11</v>
          </cell>
          <cell r="H111">
            <v>11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14</v>
          </cell>
          <cell r="N111">
            <v>18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14</v>
          </cell>
          <cell r="T111">
            <v>11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15</v>
          </cell>
          <cell r="Z111">
            <v>9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16</v>
          </cell>
          <cell r="AF111">
            <v>9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14</v>
          </cell>
          <cell r="AL111">
            <v>10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152</v>
          </cell>
          <cell r="AR111">
            <v>1</v>
          </cell>
          <cell r="AS111">
            <v>0</v>
          </cell>
          <cell r="AT111">
            <v>0</v>
          </cell>
          <cell r="AU111">
            <v>1</v>
          </cell>
          <cell r="AV111">
            <v>0</v>
          </cell>
          <cell r="AW111">
            <v>0</v>
          </cell>
          <cell r="AX111">
            <v>1</v>
          </cell>
          <cell r="AY111">
            <v>0</v>
          </cell>
          <cell r="AZ111">
            <v>0</v>
          </cell>
          <cell r="BA111">
            <v>1</v>
          </cell>
          <cell r="BB111">
            <v>0</v>
          </cell>
          <cell r="BC111">
            <v>0</v>
          </cell>
          <cell r="BD111">
            <v>1</v>
          </cell>
          <cell r="BE111">
            <v>0</v>
          </cell>
          <cell r="BF111">
            <v>0</v>
          </cell>
          <cell r="BG111">
            <v>1</v>
          </cell>
          <cell r="BH111">
            <v>0</v>
          </cell>
          <cell r="BI111">
            <v>0</v>
          </cell>
          <cell r="BJ111">
            <v>6</v>
          </cell>
          <cell r="BK111">
            <v>1</v>
          </cell>
          <cell r="BL111">
            <v>0</v>
          </cell>
          <cell r="BM111">
            <v>1</v>
          </cell>
          <cell r="BN111">
            <v>0</v>
          </cell>
          <cell r="BO111">
            <v>1</v>
          </cell>
          <cell r="BP111">
            <v>0</v>
          </cell>
          <cell r="BQ111">
            <v>1</v>
          </cell>
          <cell r="BR111">
            <v>0</v>
          </cell>
          <cell r="BS111">
            <v>1</v>
          </cell>
          <cell r="BT111">
            <v>0</v>
          </cell>
          <cell r="BU111">
            <v>1</v>
          </cell>
          <cell r="BV111">
            <v>0</v>
          </cell>
          <cell r="BW111">
            <v>6</v>
          </cell>
          <cell r="BX111">
            <v>0</v>
          </cell>
          <cell r="BY111">
            <v>0</v>
          </cell>
          <cell r="BZ111">
            <v>11</v>
          </cell>
          <cell r="CA111">
            <v>11</v>
          </cell>
          <cell r="CB111">
            <v>14</v>
          </cell>
          <cell r="CC111">
            <v>18</v>
          </cell>
          <cell r="CD111">
            <v>14</v>
          </cell>
          <cell r="CE111">
            <v>11</v>
          </cell>
          <cell r="CF111">
            <v>15</v>
          </cell>
          <cell r="CG111">
            <v>9</v>
          </cell>
          <cell r="CH111">
            <v>16</v>
          </cell>
          <cell r="CI111">
            <v>9</v>
          </cell>
          <cell r="CJ111">
            <v>14</v>
          </cell>
          <cell r="CK111">
            <v>10</v>
          </cell>
          <cell r="CL111">
            <v>0</v>
          </cell>
          <cell r="CM111">
            <v>0</v>
          </cell>
          <cell r="CN111">
            <v>1</v>
          </cell>
          <cell r="CP111">
            <v>1</v>
          </cell>
          <cell r="CR111">
            <v>8</v>
          </cell>
          <cell r="CS111">
            <v>1</v>
          </cell>
          <cell r="DD111">
            <v>1</v>
          </cell>
          <cell r="DG111">
            <v>0</v>
          </cell>
        </row>
        <row r="112">
          <cell r="E112" t="str">
            <v>有徳小</v>
          </cell>
          <cell r="F112">
            <v>42135</v>
          </cell>
          <cell r="G112">
            <v>11</v>
          </cell>
          <cell r="H112">
            <v>21</v>
          </cell>
          <cell r="I112">
            <v>1</v>
          </cell>
          <cell r="J112">
            <v>0</v>
          </cell>
          <cell r="K112">
            <v>3</v>
          </cell>
          <cell r="L112">
            <v>0</v>
          </cell>
          <cell r="M112">
            <v>26</v>
          </cell>
          <cell r="N112">
            <v>18</v>
          </cell>
          <cell r="O112">
            <v>1</v>
          </cell>
          <cell r="P112">
            <v>0</v>
          </cell>
          <cell r="Q112">
            <v>1</v>
          </cell>
          <cell r="R112">
            <v>0</v>
          </cell>
          <cell r="S112">
            <v>20</v>
          </cell>
          <cell r="T112">
            <v>20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21</v>
          </cell>
          <cell r="Z112">
            <v>21</v>
          </cell>
          <cell r="AA112">
            <v>0</v>
          </cell>
          <cell r="AB112">
            <v>1</v>
          </cell>
          <cell r="AC112">
            <v>0</v>
          </cell>
          <cell r="AD112">
            <v>0</v>
          </cell>
          <cell r="AE112">
            <v>21</v>
          </cell>
          <cell r="AF112">
            <v>21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19</v>
          </cell>
          <cell r="AL112">
            <v>19</v>
          </cell>
          <cell r="AM112">
            <v>0</v>
          </cell>
          <cell r="AN112">
            <v>1</v>
          </cell>
          <cell r="AO112">
            <v>0</v>
          </cell>
          <cell r="AP112">
            <v>0</v>
          </cell>
          <cell r="AQ112">
            <v>242</v>
          </cell>
          <cell r="AR112">
            <v>1</v>
          </cell>
          <cell r="AS112">
            <v>0</v>
          </cell>
          <cell r="AT112">
            <v>1</v>
          </cell>
          <cell r="AU112">
            <v>2</v>
          </cell>
          <cell r="AV112">
            <v>0</v>
          </cell>
          <cell r="AW112">
            <v>1</v>
          </cell>
          <cell r="AX112">
            <v>1</v>
          </cell>
          <cell r="AY112">
            <v>0</v>
          </cell>
          <cell r="AZ112">
            <v>0</v>
          </cell>
          <cell r="BA112">
            <v>2</v>
          </cell>
          <cell r="BB112">
            <v>0</v>
          </cell>
          <cell r="BC112">
            <v>0</v>
          </cell>
          <cell r="BD112">
            <v>2</v>
          </cell>
          <cell r="BE112">
            <v>0</v>
          </cell>
          <cell r="BF112">
            <v>0</v>
          </cell>
          <cell r="BG112">
            <v>1</v>
          </cell>
          <cell r="BH112">
            <v>0</v>
          </cell>
          <cell r="BI112">
            <v>0</v>
          </cell>
          <cell r="BJ112">
            <v>11</v>
          </cell>
          <cell r="BK112">
            <v>1</v>
          </cell>
          <cell r="BL112">
            <v>1</v>
          </cell>
          <cell r="BM112">
            <v>2</v>
          </cell>
          <cell r="BN112">
            <v>1</v>
          </cell>
          <cell r="BO112">
            <v>1</v>
          </cell>
          <cell r="BP112">
            <v>0</v>
          </cell>
          <cell r="BQ112">
            <v>2</v>
          </cell>
          <cell r="BR112">
            <v>0</v>
          </cell>
          <cell r="BS112">
            <v>2</v>
          </cell>
          <cell r="BT112">
            <v>0</v>
          </cell>
          <cell r="BU112">
            <v>1</v>
          </cell>
          <cell r="BV112">
            <v>0</v>
          </cell>
          <cell r="BW112">
            <v>11</v>
          </cell>
          <cell r="BX112">
            <v>0</v>
          </cell>
          <cell r="BY112">
            <v>0</v>
          </cell>
          <cell r="BZ112">
            <v>12</v>
          </cell>
          <cell r="CA112">
            <v>21</v>
          </cell>
          <cell r="CB112">
            <v>27</v>
          </cell>
          <cell r="CC112">
            <v>18</v>
          </cell>
          <cell r="CD112">
            <v>20</v>
          </cell>
          <cell r="CE112">
            <v>20</v>
          </cell>
          <cell r="CF112">
            <v>21</v>
          </cell>
          <cell r="CG112">
            <v>22</v>
          </cell>
          <cell r="CH112">
            <v>21</v>
          </cell>
          <cell r="CI112">
            <v>21</v>
          </cell>
          <cell r="CJ112">
            <v>19</v>
          </cell>
          <cell r="CK112">
            <v>20</v>
          </cell>
          <cell r="CL112">
            <v>2</v>
          </cell>
          <cell r="CM112">
            <v>0</v>
          </cell>
          <cell r="CN112">
            <v>1</v>
          </cell>
          <cell r="CP112">
            <v>1</v>
          </cell>
          <cell r="CR112">
            <v>12</v>
          </cell>
          <cell r="CS112">
            <v>1</v>
          </cell>
          <cell r="CU112">
            <v>2</v>
          </cell>
          <cell r="CZ112">
            <v>1</v>
          </cell>
          <cell r="DD112">
            <v>1</v>
          </cell>
          <cell r="DF112">
            <v>1</v>
          </cell>
          <cell r="DG112">
            <v>0</v>
          </cell>
        </row>
        <row r="113">
          <cell r="E113" t="str">
            <v>名護屋小</v>
          </cell>
          <cell r="F113">
            <v>41005</v>
          </cell>
          <cell r="G113">
            <v>14</v>
          </cell>
          <cell r="H113">
            <v>9</v>
          </cell>
          <cell r="I113">
            <v>0</v>
          </cell>
          <cell r="J113">
            <v>0</v>
          </cell>
          <cell r="K113">
            <v>1</v>
          </cell>
          <cell r="L113">
            <v>0</v>
          </cell>
          <cell r="M113">
            <v>18</v>
          </cell>
          <cell r="N113">
            <v>7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13</v>
          </cell>
          <cell r="T113">
            <v>11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8</v>
          </cell>
          <cell r="Z113">
            <v>9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14</v>
          </cell>
          <cell r="AF113">
            <v>9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10</v>
          </cell>
          <cell r="AL113">
            <v>13</v>
          </cell>
          <cell r="AM113">
            <v>1</v>
          </cell>
          <cell r="AN113">
            <v>0</v>
          </cell>
          <cell r="AO113">
            <v>0</v>
          </cell>
          <cell r="AP113">
            <v>0</v>
          </cell>
          <cell r="AQ113">
            <v>136</v>
          </cell>
          <cell r="AR113">
            <v>1</v>
          </cell>
          <cell r="AS113">
            <v>0</v>
          </cell>
          <cell r="AT113">
            <v>1</v>
          </cell>
          <cell r="AU113">
            <v>1</v>
          </cell>
          <cell r="AV113">
            <v>0</v>
          </cell>
          <cell r="AW113">
            <v>0</v>
          </cell>
          <cell r="AX113">
            <v>1</v>
          </cell>
          <cell r="AY113">
            <v>0</v>
          </cell>
          <cell r="AZ113">
            <v>0</v>
          </cell>
          <cell r="BA113">
            <v>1</v>
          </cell>
          <cell r="BB113">
            <v>0</v>
          </cell>
          <cell r="BC113">
            <v>0</v>
          </cell>
          <cell r="BD113">
            <v>1</v>
          </cell>
          <cell r="BE113">
            <v>0</v>
          </cell>
          <cell r="BF113">
            <v>0</v>
          </cell>
          <cell r="BG113">
            <v>1</v>
          </cell>
          <cell r="BH113">
            <v>0</v>
          </cell>
          <cell r="BI113">
            <v>0</v>
          </cell>
          <cell r="BJ113">
            <v>7</v>
          </cell>
          <cell r="BK113">
            <v>1</v>
          </cell>
          <cell r="BL113">
            <v>1</v>
          </cell>
          <cell r="BM113">
            <v>1</v>
          </cell>
          <cell r="BN113">
            <v>0</v>
          </cell>
          <cell r="BO113">
            <v>1</v>
          </cell>
          <cell r="BP113">
            <v>0</v>
          </cell>
          <cell r="BQ113">
            <v>1</v>
          </cell>
          <cell r="BR113">
            <v>0</v>
          </cell>
          <cell r="BS113">
            <v>1</v>
          </cell>
          <cell r="BT113">
            <v>0</v>
          </cell>
          <cell r="BU113">
            <v>1</v>
          </cell>
          <cell r="BV113">
            <v>0</v>
          </cell>
          <cell r="BW113">
            <v>7</v>
          </cell>
          <cell r="BX113">
            <v>0</v>
          </cell>
          <cell r="BY113">
            <v>0</v>
          </cell>
          <cell r="BZ113">
            <v>14</v>
          </cell>
          <cell r="CA113">
            <v>9</v>
          </cell>
          <cell r="CB113">
            <v>18</v>
          </cell>
          <cell r="CC113">
            <v>7</v>
          </cell>
          <cell r="CD113">
            <v>13</v>
          </cell>
          <cell r="CE113">
            <v>11</v>
          </cell>
          <cell r="CF113">
            <v>8</v>
          </cell>
          <cell r="CG113">
            <v>9</v>
          </cell>
          <cell r="CH113">
            <v>14</v>
          </cell>
          <cell r="CI113">
            <v>9</v>
          </cell>
          <cell r="CJ113">
            <v>11</v>
          </cell>
          <cell r="CK113">
            <v>13</v>
          </cell>
          <cell r="CL113">
            <v>1</v>
          </cell>
          <cell r="CM113">
            <v>0</v>
          </cell>
          <cell r="CN113">
            <v>1</v>
          </cell>
          <cell r="CP113">
            <v>1</v>
          </cell>
          <cell r="CR113">
            <v>9</v>
          </cell>
          <cell r="CS113">
            <v>1</v>
          </cell>
          <cell r="DD113">
            <v>1</v>
          </cell>
          <cell r="DG113">
            <v>0</v>
          </cell>
        </row>
        <row r="114">
          <cell r="E114" t="str">
            <v>馬渡小</v>
          </cell>
          <cell r="F114">
            <v>41005</v>
          </cell>
          <cell r="G114">
            <v>2</v>
          </cell>
          <cell r="H114">
            <v>1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2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2</v>
          </cell>
          <cell r="T114">
            <v>1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3</v>
          </cell>
          <cell r="Z114">
            <v>1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4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3</v>
          </cell>
          <cell r="AL114">
            <v>3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22</v>
          </cell>
          <cell r="AR114">
            <v>0</v>
          </cell>
          <cell r="AS114">
            <v>1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1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1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3</v>
          </cell>
          <cell r="BK114">
            <v>1</v>
          </cell>
          <cell r="BL114">
            <v>0</v>
          </cell>
          <cell r="BM114">
            <v>0</v>
          </cell>
          <cell r="BN114">
            <v>0</v>
          </cell>
          <cell r="BO114">
            <v>1</v>
          </cell>
          <cell r="BP114">
            <v>0</v>
          </cell>
          <cell r="BQ114">
            <v>0</v>
          </cell>
          <cell r="BR114">
            <v>0</v>
          </cell>
          <cell r="BS114">
            <v>1</v>
          </cell>
          <cell r="BT114">
            <v>0</v>
          </cell>
          <cell r="BU114">
            <v>0</v>
          </cell>
          <cell r="BV114">
            <v>0</v>
          </cell>
          <cell r="BW114">
            <v>3</v>
          </cell>
          <cell r="BX114">
            <v>4</v>
          </cell>
          <cell r="BY114">
            <v>4</v>
          </cell>
          <cell r="BZ114">
            <v>2</v>
          </cell>
          <cell r="CA114">
            <v>1</v>
          </cell>
          <cell r="CB114">
            <v>2</v>
          </cell>
          <cell r="CC114">
            <v>0</v>
          </cell>
          <cell r="CD114">
            <v>2</v>
          </cell>
          <cell r="CE114">
            <v>1</v>
          </cell>
          <cell r="CF114">
            <v>3</v>
          </cell>
          <cell r="CG114">
            <v>1</v>
          </cell>
          <cell r="CH114">
            <v>4</v>
          </cell>
          <cell r="CI114">
            <v>0</v>
          </cell>
          <cell r="CJ114">
            <v>3</v>
          </cell>
          <cell r="CK114">
            <v>3</v>
          </cell>
          <cell r="CL114">
            <v>0</v>
          </cell>
          <cell r="CM114">
            <v>3</v>
          </cell>
          <cell r="CP114">
            <v>1</v>
          </cell>
          <cell r="CR114">
            <v>4</v>
          </cell>
          <cell r="DD114">
            <v>1</v>
          </cell>
          <cell r="DG114">
            <v>0</v>
          </cell>
        </row>
        <row r="115">
          <cell r="E115" t="str">
            <v>加唐小</v>
          </cell>
          <cell r="F115">
            <v>41005</v>
          </cell>
          <cell r="G115">
            <v>0</v>
          </cell>
          <cell r="H115">
            <v>1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1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1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2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1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6</v>
          </cell>
          <cell r="AR115">
            <v>1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1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1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3</v>
          </cell>
          <cell r="BK115">
            <v>1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1</v>
          </cell>
          <cell r="BR115">
            <v>0</v>
          </cell>
          <cell r="BS115">
            <v>0</v>
          </cell>
          <cell r="BT115">
            <v>0</v>
          </cell>
          <cell r="BU115">
            <v>1</v>
          </cell>
          <cell r="BV115">
            <v>0</v>
          </cell>
          <cell r="BW115">
            <v>3</v>
          </cell>
          <cell r="BX115">
            <v>4</v>
          </cell>
          <cell r="BY115">
            <v>4</v>
          </cell>
          <cell r="BZ115">
            <v>0</v>
          </cell>
          <cell r="CA115">
            <v>1</v>
          </cell>
          <cell r="CB115">
            <v>0</v>
          </cell>
          <cell r="CC115">
            <v>0</v>
          </cell>
          <cell r="CD115">
            <v>1</v>
          </cell>
          <cell r="CE115">
            <v>0</v>
          </cell>
          <cell r="CF115">
            <v>1</v>
          </cell>
          <cell r="CG115">
            <v>0</v>
          </cell>
          <cell r="CH115">
            <v>2</v>
          </cell>
          <cell r="CI115">
            <v>0</v>
          </cell>
          <cell r="CJ115">
            <v>0</v>
          </cell>
          <cell r="CK115">
            <v>1</v>
          </cell>
          <cell r="CL115">
            <v>0</v>
          </cell>
          <cell r="CM115">
            <v>2</v>
          </cell>
          <cell r="CP115">
            <v>1</v>
          </cell>
          <cell r="CR115">
            <v>7</v>
          </cell>
          <cell r="DD115">
            <v>1</v>
          </cell>
          <cell r="DG115">
            <v>0</v>
          </cell>
        </row>
        <row r="116">
          <cell r="E116" t="str">
            <v>松島分校</v>
          </cell>
          <cell r="F116">
            <v>41005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1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1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1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2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5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1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1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2</v>
          </cell>
          <cell r="BK116">
            <v>0</v>
          </cell>
          <cell r="BL116">
            <v>0</v>
          </cell>
          <cell r="BM116">
            <v>1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1</v>
          </cell>
          <cell r="BT116">
            <v>0</v>
          </cell>
          <cell r="BU116">
            <v>0</v>
          </cell>
          <cell r="BV116">
            <v>0</v>
          </cell>
          <cell r="BW116">
            <v>2</v>
          </cell>
          <cell r="BX116">
            <v>5</v>
          </cell>
          <cell r="BY116">
            <v>5</v>
          </cell>
          <cell r="BZ116">
            <v>0</v>
          </cell>
          <cell r="CA116">
            <v>0</v>
          </cell>
          <cell r="CB116">
            <v>1</v>
          </cell>
          <cell r="CC116">
            <v>0</v>
          </cell>
          <cell r="CD116">
            <v>1</v>
          </cell>
          <cell r="CE116">
            <v>0</v>
          </cell>
          <cell r="CF116">
            <v>0</v>
          </cell>
          <cell r="CG116">
            <v>0</v>
          </cell>
          <cell r="CH116">
            <v>1</v>
          </cell>
          <cell r="CI116">
            <v>0</v>
          </cell>
          <cell r="CJ116">
            <v>0</v>
          </cell>
          <cell r="CK116">
            <v>2</v>
          </cell>
          <cell r="CL116">
            <v>0</v>
          </cell>
          <cell r="CM116">
            <v>2</v>
          </cell>
          <cell r="DG116">
            <v>0</v>
          </cell>
        </row>
        <row r="117">
          <cell r="E117" t="str">
            <v>打上小</v>
          </cell>
          <cell r="F117">
            <v>41005</v>
          </cell>
          <cell r="G117">
            <v>14</v>
          </cell>
          <cell r="H117">
            <v>14</v>
          </cell>
          <cell r="I117">
            <v>0</v>
          </cell>
          <cell r="J117">
            <v>0</v>
          </cell>
          <cell r="K117">
            <v>2</v>
          </cell>
          <cell r="L117">
            <v>0</v>
          </cell>
          <cell r="M117">
            <v>10</v>
          </cell>
          <cell r="N117">
            <v>16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16</v>
          </cell>
          <cell r="T117">
            <v>15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15</v>
          </cell>
          <cell r="Z117">
            <v>12</v>
          </cell>
          <cell r="AA117">
            <v>1</v>
          </cell>
          <cell r="AB117">
            <v>0</v>
          </cell>
          <cell r="AC117">
            <v>0</v>
          </cell>
          <cell r="AD117">
            <v>0</v>
          </cell>
          <cell r="AE117">
            <v>19</v>
          </cell>
          <cell r="AF117">
            <v>12</v>
          </cell>
          <cell r="AG117">
            <v>0</v>
          </cell>
          <cell r="AH117">
            <v>1</v>
          </cell>
          <cell r="AI117">
            <v>0</v>
          </cell>
          <cell r="AJ117">
            <v>0</v>
          </cell>
          <cell r="AK117">
            <v>18</v>
          </cell>
          <cell r="AL117">
            <v>13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176</v>
          </cell>
          <cell r="AR117">
            <v>1</v>
          </cell>
          <cell r="AS117">
            <v>0</v>
          </cell>
          <cell r="AT117">
            <v>1</v>
          </cell>
          <cell r="AU117">
            <v>1</v>
          </cell>
          <cell r="AV117">
            <v>0</v>
          </cell>
          <cell r="AW117">
            <v>0</v>
          </cell>
          <cell r="AX117">
            <v>1</v>
          </cell>
          <cell r="AY117">
            <v>0</v>
          </cell>
          <cell r="AZ117">
            <v>0</v>
          </cell>
          <cell r="BA117">
            <v>1</v>
          </cell>
          <cell r="BB117">
            <v>0</v>
          </cell>
          <cell r="BC117">
            <v>0</v>
          </cell>
          <cell r="BD117">
            <v>1</v>
          </cell>
          <cell r="BE117">
            <v>0</v>
          </cell>
          <cell r="BF117">
            <v>0</v>
          </cell>
          <cell r="BG117">
            <v>1</v>
          </cell>
          <cell r="BH117">
            <v>0</v>
          </cell>
          <cell r="BI117">
            <v>0</v>
          </cell>
          <cell r="BJ117">
            <v>7</v>
          </cell>
          <cell r="BK117">
            <v>1</v>
          </cell>
          <cell r="BL117">
            <v>1</v>
          </cell>
          <cell r="BM117">
            <v>1</v>
          </cell>
          <cell r="BN117">
            <v>0</v>
          </cell>
          <cell r="BO117">
            <v>1</v>
          </cell>
          <cell r="BP117">
            <v>0</v>
          </cell>
          <cell r="BQ117">
            <v>1</v>
          </cell>
          <cell r="BR117">
            <v>0</v>
          </cell>
          <cell r="BS117">
            <v>1</v>
          </cell>
          <cell r="BT117">
            <v>0</v>
          </cell>
          <cell r="BU117">
            <v>1</v>
          </cell>
          <cell r="BV117">
            <v>0</v>
          </cell>
          <cell r="BW117">
            <v>7</v>
          </cell>
          <cell r="BX117">
            <v>0</v>
          </cell>
          <cell r="BY117">
            <v>0</v>
          </cell>
          <cell r="BZ117">
            <v>14</v>
          </cell>
          <cell r="CA117">
            <v>14</v>
          </cell>
          <cell r="CB117">
            <v>10</v>
          </cell>
          <cell r="CC117">
            <v>16</v>
          </cell>
          <cell r="CD117">
            <v>16</v>
          </cell>
          <cell r="CE117">
            <v>15</v>
          </cell>
          <cell r="CF117">
            <v>16</v>
          </cell>
          <cell r="CG117">
            <v>12</v>
          </cell>
          <cell r="CH117">
            <v>19</v>
          </cell>
          <cell r="CI117">
            <v>13</v>
          </cell>
          <cell r="CJ117">
            <v>18</v>
          </cell>
          <cell r="CK117">
            <v>13</v>
          </cell>
          <cell r="CL117">
            <v>1</v>
          </cell>
          <cell r="CM117">
            <v>0</v>
          </cell>
          <cell r="CN117">
            <v>1</v>
          </cell>
          <cell r="CP117">
            <v>1</v>
          </cell>
          <cell r="CR117">
            <v>8</v>
          </cell>
          <cell r="CS117">
            <v>1</v>
          </cell>
          <cell r="CT117">
            <v>1</v>
          </cell>
          <cell r="CU117">
            <v>1</v>
          </cell>
          <cell r="CY117">
            <v>1</v>
          </cell>
          <cell r="DD117">
            <v>1</v>
          </cell>
          <cell r="DG117">
            <v>1</v>
          </cell>
        </row>
        <row r="118">
          <cell r="E118" t="str">
            <v>呼子小</v>
          </cell>
          <cell r="F118">
            <v>41005</v>
          </cell>
          <cell r="G118">
            <v>27</v>
          </cell>
          <cell r="H118">
            <v>11</v>
          </cell>
          <cell r="I118">
            <v>0</v>
          </cell>
          <cell r="J118">
            <v>0</v>
          </cell>
          <cell r="K118">
            <v>1</v>
          </cell>
          <cell r="L118">
            <v>0</v>
          </cell>
          <cell r="M118">
            <v>16</v>
          </cell>
          <cell r="N118">
            <v>23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15</v>
          </cell>
          <cell r="T118">
            <v>19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19</v>
          </cell>
          <cell r="Z118">
            <v>23</v>
          </cell>
          <cell r="AA118">
            <v>1</v>
          </cell>
          <cell r="AB118">
            <v>0</v>
          </cell>
          <cell r="AC118">
            <v>0</v>
          </cell>
          <cell r="AD118">
            <v>0</v>
          </cell>
          <cell r="AE118">
            <v>30</v>
          </cell>
          <cell r="AF118">
            <v>24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18</v>
          </cell>
          <cell r="AL118">
            <v>20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246</v>
          </cell>
          <cell r="AR118">
            <v>2</v>
          </cell>
          <cell r="AS118">
            <v>0</v>
          </cell>
          <cell r="AT118">
            <v>1</v>
          </cell>
          <cell r="AU118">
            <v>1</v>
          </cell>
          <cell r="AV118">
            <v>0</v>
          </cell>
          <cell r="AW118">
            <v>0</v>
          </cell>
          <cell r="AX118">
            <v>1</v>
          </cell>
          <cell r="AY118">
            <v>0</v>
          </cell>
          <cell r="AZ118">
            <v>0</v>
          </cell>
          <cell r="BA118">
            <v>2</v>
          </cell>
          <cell r="BB118">
            <v>0</v>
          </cell>
          <cell r="BC118">
            <v>0</v>
          </cell>
          <cell r="BD118">
            <v>2</v>
          </cell>
          <cell r="BE118">
            <v>0</v>
          </cell>
          <cell r="BF118">
            <v>0</v>
          </cell>
          <cell r="BG118">
            <v>1</v>
          </cell>
          <cell r="BH118">
            <v>0</v>
          </cell>
          <cell r="BI118">
            <v>0</v>
          </cell>
          <cell r="BJ118">
            <v>10</v>
          </cell>
          <cell r="BK118">
            <v>2</v>
          </cell>
          <cell r="BL118">
            <v>1</v>
          </cell>
          <cell r="BM118">
            <v>1</v>
          </cell>
          <cell r="BN118">
            <v>0</v>
          </cell>
          <cell r="BO118">
            <v>1</v>
          </cell>
          <cell r="BP118">
            <v>0</v>
          </cell>
          <cell r="BQ118">
            <v>2</v>
          </cell>
          <cell r="BR118">
            <v>0</v>
          </cell>
          <cell r="BS118">
            <v>2</v>
          </cell>
          <cell r="BT118">
            <v>0</v>
          </cell>
          <cell r="BU118">
            <v>1</v>
          </cell>
          <cell r="BV118">
            <v>0</v>
          </cell>
          <cell r="BW118">
            <v>10</v>
          </cell>
          <cell r="BX118">
            <v>0</v>
          </cell>
          <cell r="BY118">
            <v>0</v>
          </cell>
          <cell r="BZ118">
            <v>27</v>
          </cell>
          <cell r="CA118">
            <v>11</v>
          </cell>
          <cell r="CB118">
            <v>16</v>
          </cell>
          <cell r="CC118">
            <v>23</v>
          </cell>
          <cell r="CD118">
            <v>15</v>
          </cell>
          <cell r="CE118">
            <v>19</v>
          </cell>
          <cell r="CF118">
            <v>20</v>
          </cell>
          <cell r="CG118">
            <v>23</v>
          </cell>
          <cell r="CH118">
            <v>30</v>
          </cell>
          <cell r="CI118">
            <v>24</v>
          </cell>
          <cell r="CJ118">
            <v>18</v>
          </cell>
          <cell r="CK118">
            <v>20</v>
          </cell>
          <cell r="CL118">
            <v>1</v>
          </cell>
          <cell r="CM118">
            <v>0</v>
          </cell>
          <cell r="CN118">
            <v>1</v>
          </cell>
          <cell r="CP118">
            <v>1</v>
          </cell>
          <cell r="CR118">
            <v>16</v>
          </cell>
          <cell r="CS118">
            <v>1</v>
          </cell>
          <cell r="DC118">
            <v>1</v>
          </cell>
          <cell r="DD118">
            <v>2</v>
          </cell>
          <cell r="DG118">
            <v>1</v>
          </cell>
        </row>
        <row r="119">
          <cell r="E119" t="str">
            <v>小川小</v>
          </cell>
          <cell r="F119">
            <v>41005</v>
          </cell>
          <cell r="G119">
            <v>3</v>
          </cell>
          <cell r="H119">
            <v>2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6</v>
          </cell>
          <cell r="N119">
            <v>3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3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1</v>
          </cell>
          <cell r="Z119">
            <v>4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1</v>
          </cell>
          <cell r="AF119">
            <v>2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1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26</v>
          </cell>
          <cell r="AR119">
            <v>1</v>
          </cell>
          <cell r="AS119">
            <v>0</v>
          </cell>
          <cell r="AT119">
            <v>0</v>
          </cell>
          <cell r="AU119">
            <v>1</v>
          </cell>
          <cell r="AV119">
            <v>0</v>
          </cell>
          <cell r="AW119">
            <v>0</v>
          </cell>
          <cell r="AX119">
            <v>0</v>
          </cell>
          <cell r="AY119">
            <v>1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1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4</v>
          </cell>
          <cell r="BK119">
            <v>1</v>
          </cell>
          <cell r="BL119">
            <v>0</v>
          </cell>
          <cell r="BM119">
            <v>1</v>
          </cell>
          <cell r="BN119">
            <v>0</v>
          </cell>
          <cell r="BO119">
            <v>0</v>
          </cell>
          <cell r="BP119">
            <v>0</v>
          </cell>
          <cell r="BQ119">
            <v>1</v>
          </cell>
          <cell r="BR119">
            <v>0</v>
          </cell>
          <cell r="BS119">
            <v>0</v>
          </cell>
          <cell r="BT119">
            <v>0</v>
          </cell>
          <cell r="BU119">
            <v>1</v>
          </cell>
          <cell r="BV119">
            <v>0</v>
          </cell>
          <cell r="BW119">
            <v>4</v>
          </cell>
          <cell r="BX119">
            <v>3</v>
          </cell>
          <cell r="BY119">
            <v>3</v>
          </cell>
          <cell r="BZ119">
            <v>3</v>
          </cell>
          <cell r="CA119">
            <v>2</v>
          </cell>
          <cell r="CB119">
            <v>6</v>
          </cell>
          <cell r="CC119">
            <v>3</v>
          </cell>
          <cell r="CD119">
            <v>0</v>
          </cell>
          <cell r="CE119">
            <v>3</v>
          </cell>
          <cell r="CF119">
            <v>1</v>
          </cell>
          <cell r="CG119">
            <v>4</v>
          </cell>
          <cell r="CH119">
            <v>1</v>
          </cell>
          <cell r="CI119">
            <v>2</v>
          </cell>
          <cell r="CJ119">
            <v>1</v>
          </cell>
          <cell r="CK119">
            <v>0</v>
          </cell>
          <cell r="CL119">
            <v>0</v>
          </cell>
          <cell r="CM119">
            <v>2</v>
          </cell>
          <cell r="CP119">
            <v>1</v>
          </cell>
          <cell r="CR119">
            <v>4</v>
          </cell>
          <cell r="DD119">
            <v>1</v>
          </cell>
          <cell r="DG119">
            <v>0</v>
          </cell>
        </row>
        <row r="120">
          <cell r="E120" t="str">
            <v>加部島小</v>
          </cell>
          <cell r="F120">
            <v>41005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DG120">
            <v>0</v>
          </cell>
        </row>
        <row r="121">
          <cell r="E121" t="str">
            <v>武雄小</v>
          </cell>
          <cell r="F121">
            <v>51005</v>
          </cell>
          <cell r="G121">
            <v>24</v>
          </cell>
          <cell r="H121">
            <v>37</v>
          </cell>
          <cell r="I121">
            <v>2</v>
          </cell>
          <cell r="J121">
            <v>1</v>
          </cell>
          <cell r="K121">
            <v>6</v>
          </cell>
          <cell r="L121">
            <v>0</v>
          </cell>
          <cell r="M121">
            <v>30</v>
          </cell>
          <cell r="N121">
            <v>31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32</v>
          </cell>
          <cell r="T121">
            <v>35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29</v>
          </cell>
          <cell r="Z121">
            <v>27</v>
          </cell>
          <cell r="AA121">
            <v>1</v>
          </cell>
          <cell r="AB121">
            <v>0</v>
          </cell>
          <cell r="AC121">
            <v>0</v>
          </cell>
          <cell r="AD121">
            <v>0</v>
          </cell>
          <cell r="AE121">
            <v>35</v>
          </cell>
          <cell r="AF121">
            <v>28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30</v>
          </cell>
          <cell r="AL121">
            <v>34</v>
          </cell>
          <cell r="AM121">
            <v>2</v>
          </cell>
          <cell r="AN121">
            <v>0</v>
          </cell>
          <cell r="AO121">
            <v>0</v>
          </cell>
          <cell r="AP121">
            <v>0</v>
          </cell>
          <cell r="AQ121">
            <v>378</v>
          </cell>
          <cell r="AR121">
            <v>2</v>
          </cell>
          <cell r="AS121">
            <v>0</v>
          </cell>
          <cell r="AT121">
            <v>1</v>
          </cell>
          <cell r="AU121">
            <v>2</v>
          </cell>
          <cell r="AV121">
            <v>0</v>
          </cell>
          <cell r="AW121">
            <v>0</v>
          </cell>
          <cell r="AX121">
            <v>2</v>
          </cell>
          <cell r="AY121">
            <v>0</v>
          </cell>
          <cell r="AZ121">
            <v>0</v>
          </cell>
          <cell r="BA121">
            <v>2</v>
          </cell>
          <cell r="BB121">
            <v>0</v>
          </cell>
          <cell r="BC121">
            <v>0</v>
          </cell>
          <cell r="BD121">
            <v>2</v>
          </cell>
          <cell r="BE121">
            <v>0</v>
          </cell>
          <cell r="BF121">
            <v>0</v>
          </cell>
          <cell r="BG121">
            <v>2</v>
          </cell>
          <cell r="BH121">
            <v>0</v>
          </cell>
          <cell r="BI121">
            <v>0</v>
          </cell>
          <cell r="BJ121">
            <v>13</v>
          </cell>
          <cell r="BK121">
            <v>2</v>
          </cell>
          <cell r="BL121">
            <v>1</v>
          </cell>
          <cell r="BM121">
            <v>2</v>
          </cell>
          <cell r="BN121">
            <v>0</v>
          </cell>
          <cell r="BO121">
            <v>2</v>
          </cell>
          <cell r="BP121">
            <v>0</v>
          </cell>
          <cell r="BQ121">
            <v>2</v>
          </cell>
          <cell r="BR121">
            <v>0</v>
          </cell>
          <cell r="BS121">
            <v>2</v>
          </cell>
          <cell r="BT121">
            <v>0</v>
          </cell>
          <cell r="BU121">
            <v>2</v>
          </cell>
          <cell r="BV121">
            <v>0</v>
          </cell>
          <cell r="BW121">
            <v>13</v>
          </cell>
          <cell r="BX121">
            <v>0</v>
          </cell>
          <cell r="BY121">
            <v>0</v>
          </cell>
          <cell r="BZ121">
            <v>26</v>
          </cell>
          <cell r="CA121">
            <v>38</v>
          </cell>
          <cell r="CB121">
            <v>30</v>
          </cell>
          <cell r="CC121">
            <v>31</v>
          </cell>
          <cell r="CD121">
            <v>32</v>
          </cell>
          <cell r="CE121">
            <v>35</v>
          </cell>
          <cell r="CF121">
            <v>30</v>
          </cell>
          <cell r="CG121">
            <v>27</v>
          </cell>
          <cell r="CH121">
            <v>35</v>
          </cell>
          <cell r="CI121">
            <v>28</v>
          </cell>
          <cell r="CJ121">
            <v>32</v>
          </cell>
          <cell r="CK121">
            <v>34</v>
          </cell>
          <cell r="CL121">
            <v>1</v>
          </cell>
          <cell r="CM121">
            <v>0</v>
          </cell>
          <cell r="CN121">
            <v>1</v>
          </cell>
          <cell r="CP121">
            <v>1</v>
          </cell>
          <cell r="CR121">
            <v>19</v>
          </cell>
          <cell r="CS121">
            <v>1</v>
          </cell>
          <cell r="CU121">
            <v>1</v>
          </cell>
          <cell r="CW121">
            <v>1</v>
          </cell>
          <cell r="DD121">
            <v>3</v>
          </cell>
          <cell r="DG121">
            <v>1</v>
          </cell>
        </row>
        <row r="122">
          <cell r="E122" t="str">
            <v>朝日小</v>
          </cell>
          <cell r="F122">
            <v>51005</v>
          </cell>
          <cell r="G122">
            <v>32</v>
          </cell>
          <cell r="H122">
            <v>37</v>
          </cell>
          <cell r="I122">
            <v>0</v>
          </cell>
          <cell r="J122">
            <v>0</v>
          </cell>
          <cell r="K122">
            <v>3</v>
          </cell>
          <cell r="L122">
            <v>0</v>
          </cell>
          <cell r="M122">
            <v>37</v>
          </cell>
          <cell r="N122">
            <v>29</v>
          </cell>
          <cell r="O122">
            <v>1</v>
          </cell>
          <cell r="P122">
            <v>1</v>
          </cell>
          <cell r="Q122">
            <v>0</v>
          </cell>
          <cell r="R122">
            <v>0</v>
          </cell>
          <cell r="S122">
            <v>37</v>
          </cell>
          <cell r="T122">
            <v>41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28</v>
          </cell>
          <cell r="Z122">
            <v>30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32</v>
          </cell>
          <cell r="AF122">
            <v>35</v>
          </cell>
          <cell r="AG122">
            <v>0</v>
          </cell>
          <cell r="AH122">
            <v>1</v>
          </cell>
          <cell r="AI122">
            <v>0</v>
          </cell>
          <cell r="AJ122">
            <v>0</v>
          </cell>
          <cell r="AK122">
            <v>30</v>
          </cell>
          <cell r="AL122">
            <v>30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401</v>
          </cell>
          <cell r="AR122">
            <v>2</v>
          </cell>
          <cell r="AS122">
            <v>0</v>
          </cell>
          <cell r="AT122">
            <v>1</v>
          </cell>
          <cell r="AU122">
            <v>2</v>
          </cell>
          <cell r="AV122">
            <v>0</v>
          </cell>
          <cell r="AW122">
            <v>0</v>
          </cell>
          <cell r="AX122">
            <v>2</v>
          </cell>
          <cell r="AY122">
            <v>0</v>
          </cell>
          <cell r="AZ122">
            <v>0</v>
          </cell>
          <cell r="BA122">
            <v>2</v>
          </cell>
          <cell r="BB122">
            <v>0</v>
          </cell>
          <cell r="BC122">
            <v>0</v>
          </cell>
          <cell r="BD122">
            <v>2</v>
          </cell>
          <cell r="BE122">
            <v>0</v>
          </cell>
          <cell r="BF122">
            <v>0</v>
          </cell>
          <cell r="BG122">
            <v>2</v>
          </cell>
          <cell r="BH122">
            <v>0</v>
          </cell>
          <cell r="BI122">
            <v>0</v>
          </cell>
          <cell r="BJ122">
            <v>13</v>
          </cell>
          <cell r="BK122">
            <v>2</v>
          </cell>
          <cell r="BL122">
            <v>1</v>
          </cell>
          <cell r="BM122">
            <v>2</v>
          </cell>
          <cell r="BN122">
            <v>0</v>
          </cell>
          <cell r="BO122">
            <v>2</v>
          </cell>
          <cell r="BP122">
            <v>0</v>
          </cell>
          <cell r="BQ122">
            <v>2</v>
          </cell>
          <cell r="BR122">
            <v>0</v>
          </cell>
          <cell r="BS122">
            <v>2</v>
          </cell>
          <cell r="BT122">
            <v>0</v>
          </cell>
          <cell r="BU122">
            <v>2</v>
          </cell>
          <cell r="BV122">
            <v>0</v>
          </cell>
          <cell r="BW122">
            <v>13</v>
          </cell>
          <cell r="BX122">
            <v>0</v>
          </cell>
          <cell r="BY122">
            <v>0</v>
          </cell>
          <cell r="BZ122">
            <v>32</v>
          </cell>
          <cell r="CA122">
            <v>37</v>
          </cell>
          <cell r="CB122">
            <v>38</v>
          </cell>
          <cell r="CC122">
            <v>30</v>
          </cell>
          <cell r="CD122">
            <v>37</v>
          </cell>
          <cell r="CE122">
            <v>41</v>
          </cell>
          <cell r="CF122">
            <v>28</v>
          </cell>
          <cell r="CG122">
            <v>30</v>
          </cell>
          <cell r="CH122">
            <v>32</v>
          </cell>
          <cell r="CI122">
            <v>36</v>
          </cell>
          <cell r="CJ122">
            <v>30</v>
          </cell>
          <cell r="CK122">
            <v>30</v>
          </cell>
          <cell r="CL122">
            <v>1</v>
          </cell>
          <cell r="CM122">
            <v>0</v>
          </cell>
          <cell r="CN122">
            <v>1</v>
          </cell>
          <cell r="CP122">
            <v>1</v>
          </cell>
          <cell r="CR122">
            <v>17</v>
          </cell>
          <cell r="CS122">
            <v>1</v>
          </cell>
          <cell r="CU122">
            <v>2</v>
          </cell>
          <cell r="CZ122">
            <v>1</v>
          </cell>
          <cell r="DD122">
            <v>1</v>
          </cell>
          <cell r="DE122">
            <v>1</v>
          </cell>
          <cell r="DF122">
            <v>2</v>
          </cell>
          <cell r="DG122">
            <v>0</v>
          </cell>
        </row>
        <row r="123">
          <cell r="E123" t="str">
            <v>若木小</v>
          </cell>
          <cell r="F123">
            <v>51005</v>
          </cell>
          <cell r="G123">
            <v>6</v>
          </cell>
          <cell r="H123">
            <v>7</v>
          </cell>
          <cell r="I123">
            <v>0</v>
          </cell>
          <cell r="J123">
            <v>0</v>
          </cell>
          <cell r="K123">
            <v>1</v>
          </cell>
          <cell r="L123">
            <v>0</v>
          </cell>
          <cell r="M123">
            <v>5</v>
          </cell>
          <cell r="N123">
            <v>8</v>
          </cell>
          <cell r="O123">
            <v>0</v>
          </cell>
          <cell r="P123">
            <v>1</v>
          </cell>
          <cell r="Q123">
            <v>0</v>
          </cell>
          <cell r="R123">
            <v>0</v>
          </cell>
          <cell r="S123">
            <v>7</v>
          </cell>
          <cell r="T123">
            <v>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18</v>
          </cell>
          <cell r="Z123">
            <v>5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9</v>
          </cell>
          <cell r="AF123">
            <v>15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6</v>
          </cell>
          <cell r="AL123">
            <v>10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102</v>
          </cell>
          <cell r="AR123">
            <v>1</v>
          </cell>
          <cell r="AS123">
            <v>0</v>
          </cell>
          <cell r="AT123">
            <v>1</v>
          </cell>
          <cell r="AU123">
            <v>1</v>
          </cell>
          <cell r="AV123">
            <v>0</v>
          </cell>
          <cell r="AW123">
            <v>0</v>
          </cell>
          <cell r="AX123">
            <v>1</v>
          </cell>
          <cell r="AY123">
            <v>0</v>
          </cell>
          <cell r="AZ123">
            <v>0</v>
          </cell>
          <cell r="BA123">
            <v>1</v>
          </cell>
          <cell r="BB123">
            <v>0</v>
          </cell>
          <cell r="BC123">
            <v>0</v>
          </cell>
          <cell r="BD123">
            <v>1</v>
          </cell>
          <cell r="BE123">
            <v>0</v>
          </cell>
          <cell r="BF123">
            <v>0</v>
          </cell>
          <cell r="BG123">
            <v>1</v>
          </cell>
          <cell r="BH123">
            <v>0</v>
          </cell>
          <cell r="BI123">
            <v>0</v>
          </cell>
          <cell r="BJ123">
            <v>7</v>
          </cell>
          <cell r="BK123">
            <v>1</v>
          </cell>
          <cell r="BL123">
            <v>1</v>
          </cell>
          <cell r="BM123">
            <v>1</v>
          </cell>
          <cell r="BN123">
            <v>0</v>
          </cell>
          <cell r="BO123">
            <v>1</v>
          </cell>
          <cell r="BP123">
            <v>0</v>
          </cell>
          <cell r="BQ123">
            <v>1</v>
          </cell>
          <cell r="BR123">
            <v>0</v>
          </cell>
          <cell r="BS123">
            <v>1</v>
          </cell>
          <cell r="BT123">
            <v>0</v>
          </cell>
          <cell r="BU123">
            <v>1</v>
          </cell>
          <cell r="BV123">
            <v>0</v>
          </cell>
          <cell r="BW123">
            <v>7</v>
          </cell>
          <cell r="BX123">
            <v>0</v>
          </cell>
          <cell r="BY123">
            <v>0</v>
          </cell>
          <cell r="BZ123">
            <v>6</v>
          </cell>
          <cell r="CA123">
            <v>7</v>
          </cell>
          <cell r="CB123">
            <v>5</v>
          </cell>
          <cell r="CC123">
            <v>9</v>
          </cell>
          <cell r="CD123">
            <v>7</v>
          </cell>
          <cell r="CE123">
            <v>5</v>
          </cell>
          <cell r="CF123">
            <v>18</v>
          </cell>
          <cell r="CG123">
            <v>5</v>
          </cell>
          <cell r="CH123">
            <v>9</v>
          </cell>
          <cell r="CI123">
            <v>15</v>
          </cell>
          <cell r="CJ123">
            <v>6</v>
          </cell>
          <cell r="CK123">
            <v>10</v>
          </cell>
          <cell r="CL123">
            <v>1</v>
          </cell>
          <cell r="CM123">
            <v>0</v>
          </cell>
          <cell r="CN123">
            <v>1</v>
          </cell>
          <cell r="CP123">
            <v>1</v>
          </cell>
          <cell r="CR123">
            <v>9</v>
          </cell>
          <cell r="CS123">
            <v>1</v>
          </cell>
          <cell r="DD123">
            <v>1</v>
          </cell>
          <cell r="DG123">
            <v>0</v>
          </cell>
        </row>
        <row r="124">
          <cell r="E124" t="str">
            <v>武内小</v>
          </cell>
          <cell r="F124">
            <v>51005</v>
          </cell>
          <cell r="G124">
            <v>5</v>
          </cell>
          <cell r="H124">
            <v>8</v>
          </cell>
          <cell r="I124">
            <v>0</v>
          </cell>
          <cell r="J124">
            <v>0</v>
          </cell>
          <cell r="K124">
            <v>1</v>
          </cell>
          <cell r="L124">
            <v>0</v>
          </cell>
          <cell r="M124">
            <v>10</v>
          </cell>
          <cell r="N124">
            <v>15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8</v>
          </cell>
          <cell r="T124">
            <v>6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12</v>
          </cell>
          <cell r="Z124">
            <v>13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19</v>
          </cell>
          <cell r="AF124">
            <v>11</v>
          </cell>
          <cell r="AG124">
            <v>0</v>
          </cell>
          <cell r="AH124">
            <v>1</v>
          </cell>
          <cell r="AI124">
            <v>0</v>
          </cell>
          <cell r="AJ124">
            <v>0</v>
          </cell>
          <cell r="AK124">
            <v>11</v>
          </cell>
          <cell r="AL124">
            <v>12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131</v>
          </cell>
          <cell r="AR124">
            <v>1</v>
          </cell>
          <cell r="AS124">
            <v>0</v>
          </cell>
          <cell r="AT124">
            <v>1</v>
          </cell>
          <cell r="AU124">
            <v>1</v>
          </cell>
          <cell r="AV124">
            <v>0</v>
          </cell>
          <cell r="AW124">
            <v>0</v>
          </cell>
          <cell r="AX124">
            <v>1</v>
          </cell>
          <cell r="AY124">
            <v>0</v>
          </cell>
          <cell r="AZ124">
            <v>0</v>
          </cell>
          <cell r="BA124">
            <v>1</v>
          </cell>
          <cell r="BB124">
            <v>0</v>
          </cell>
          <cell r="BC124">
            <v>0</v>
          </cell>
          <cell r="BD124">
            <v>1</v>
          </cell>
          <cell r="BE124">
            <v>0</v>
          </cell>
          <cell r="BF124">
            <v>0</v>
          </cell>
          <cell r="BG124">
            <v>1</v>
          </cell>
          <cell r="BH124">
            <v>0</v>
          </cell>
          <cell r="BI124">
            <v>0</v>
          </cell>
          <cell r="BJ124">
            <v>7</v>
          </cell>
          <cell r="BK124">
            <v>1</v>
          </cell>
          <cell r="BL124">
            <v>1</v>
          </cell>
          <cell r="BM124">
            <v>1</v>
          </cell>
          <cell r="BN124">
            <v>0</v>
          </cell>
          <cell r="BO124">
            <v>1</v>
          </cell>
          <cell r="BP124">
            <v>0</v>
          </cell>
          <cell r="BQ124">
            <v>1</v>
          </cell>
          <cell r="BR124">
            <v>0</v>
          </cell>
          <cell r="BS124">
            <v>1</v>
          </cell>
          <cell r="BT124">
            <v>0</v>
          </cell>
          <cell r="BU124">
            <v>1</v>
          </cell>
          <cell r="BV124">
            <v>0</v>
          </cell>
          <cell r="BW124">
            <v>7</v>
          </cell>
          <cell r="BX124">
            <v>0</v>
          </cell>
          <cell r="BY124">
            <v>0</v>
          </cell>
          <cell r="BZ124">
            <v>5</v>
          </cell>
          <cell r="CA124">
            <v>8</v>
          </cell>
          <cell r="CB124">
            <v>10</v>
          </cell>
          <cell r="CC124">
            <v>15</v>
          </cell>
          <cell r="CD124">
            <v>8</v>
          </cell>
          <cell r="CE124">
            <v>6</v>
          </cell>
          <cell r="CF124">
            <v>12</v>
          </cell>
          <cell r="CG124">
            <v>13</v>
          </cell>
          <cell r="CH124">
            <v>19</v>
          </cell>
          <cell r="CI124">
            <v>12</v>
          </cell>
          <cell r="CJ124">
            <v>11</v>
          </cell>
          <cell r="CK124">
            <v>12</v>
          </cell>
          <cell r="CL124">
            <v>1</v>
          </cell>
          <cell r="CM124">
            <v>0</v>
          </cell>
          <cell r="CN124">
            <v>1</v>
          </cell>
          <cell r="CP124">
            <v>1</v>
          </cell>
          <cell r="CR124">
            <v>9</v>
          </cell>
          <cell r="CS124">
            <v>1</v>
          </cell>
          <cell r="DD124">
            <v>1</v>
          </cell>
          <cell r="DG124">
            <v>0</v>
          </cell>
        </row>
        <row r="125">
          <cell r="E125" t="str">
            <v>西川登小</v>
          </cell>
          <cell r="F125">
            <v>51005</v>
          </cell>
          <cell r="G125">
            <v>7</v>
          </cell>
          <cell r="H125">
            <v>7</v>
          </cell>
          <cell r="I125">
            <v>0</v>
          </cell>
          <cell r="J125">
            <v>0</v>
          </cell>
          <cell r="K125">
            <v>1</v>
          </cell>
          <cell r="L125">
            <v>0</v>
          </cell>
          <cell r="M125">
            <v>10</v>
          </cell>
          <cell r="N125">
            <v>13</v>
          </cell>
          <cell r="O125">
            <v>1</v>
          </cell>
          <cell r="P125">
            <v>0</v>
          </cell>
          <cell r="Q125">
            <v>0</v>
          </cell>
          <cell r="R125">
            <v>0</v>
          </cell>
          <cell r="S125">
            <v>8</v>
          </cell>
          <cell r="T125">
            <v>10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2</v>
          </cell>
          <cell r="Z125">
            <v>6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12</v>
          </cell>
          <cell r="AF125">
            <v>3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10</v>
          </cell>
          <cell r="AL125">
            <v>8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97</v>
          </cell>
          <cell r="AR125">
            <v>1</v>
          </cell>
          <cell r="AS125">
            <v>0</v>
          </cell>
          <cell r="AT125">
            <v>1</v>
          </cell>
          <cell r="AU125">
            <v>1</v>
          </cell>
          <cell r="AV125">
            <v>0</v>
          </cell>
          <cell r="AW125">
            <v>0</v>
          </cell>
          <cell r="AX125">
            <v>1</v>
          </cell>
          <cell r="AY125">
            <v>0</v>
          </cell>
          <cell r="AZ125">
            <v>0</v>
          </cell>
          <cell r="BA125">
            <v>1</v>
          </cell>
          <cell r="BB125">
            <v>0</v>
          </cell>
          <cell r="BC125">
            <v>0</v>
          </cell>
          <cell r="BD125">
            <v>1</v>
          </cell>
          <cell r="BE125">
            <v>0</v>
          </cell>
          <cell r="BF125">
            <v>0</v>
          </cell>
          <cell r="BG125">
            <v>1</v>
          </cell>
          <cell r="BH125">
            <v>0</v>
          </cell>
          <cell r="BI125">
            <v>0</v>
          </cell>
          <cell r="BJ125">
            <v>7</v>
          </cell>
          <cell r="BK125">
            <v>1</v>
          </cell>
          <cell r="BL125">
            <v>1</v>
          </cell>
          <cell r="BM125">
            <v>1</v>
          </cell>
          <cell r="BN125">
            <v>0</v>
          </cell>
          <cell r="BO125">
            <v>1</v>
          </cell>
          <cell r="BP125">
            <v>0</v>
          </cell>
          <cell r="BQ125">
            <v>1</v>
          </cell>
          <cell r="BR125">
            <v>0</v>
          </cell>
          <cell r="BS125">
            <v>1</v>
          </cell>
          <cell r="BT125">
            <v>0</v>
          </cell>
          <cell r="BU125">
            <v>1</v>
          </cell>
          <cell r="BV125">
            <v>0</v>
          </cell>
          <cell r="BW125">
            <v>7</v>
          </cell>
          <cell r="BX125">
            <v>0</v>
          </cell>
          <cell r="BY125">
            <v>0</v>
          </cell>
          <cell r="BZ125">
            <v>7</v>
          </cell>
          <cell r="CA125">
            <v>7</v>
          </cell>
          <cell r="CB125">
            <v>11</v>
          </cell>
          <cell r="CC125">
            <v>13</v>
          </cell>
          <cell r="CD125">
            <v>8</v>
          </cell>
          <cell r="CE125">
            <v>10</v>
          </cell>
          <cell r="CF125">
            <v>2</v>
          </cell>
          <cell r="CG125">
            <v>6</v>
          </cell>
          <cell r="CH125">
            <v>12</v>
          </cell>
          <cell r="CI125">
            <v>3</v>
          </cell>
          <cell r="CJ125">
            <v>10</v>
          </cell>
          <cell r="CK125">
            <v>8</v>
          </cell>
          <cell r="CL125">
            <v>1</v>
          </cell>
          <cell r="CM125">
            <v>0</v>
          </cell>
          <cell r="CN125">
            <v>1</v>
          </cell>
          <cell r="CP125">
            <v>1</v>
          </cell>
          <cell r="CR125">
            <v>9</v>
          </cell>
          <cell r="CS125">
            <v>1</v>
          </cell>
          <cell r="DD125">
            <v>1</v>
          </cell>
          <cell r="DG125">
            <v>0</v>
          </cell>
        </row>
        <row r="126">
          <cell r="E126" t="str">
            <v>東川登小</v>
          </cell>
          <cell r="F126">
            <v>51005</v>
          </cell>
          <cell r="G126">
            <v>8</v>
          </cell>
          <cell r="H126">
            <v>9</v>
          </cell>
          <cell r="I126">
            <v>1</v>
          </cell>
          <cell r="J126">
            <v>0</v>
          </cell>
          <cell r="K126">
            <v>1</v>
          </cell>
          <cell r="L126">
            <v>0</v>
          </cell>
          <cell r="M126">
            <v>8</v>
          </cell>
          <cell r="N126">
            <v>12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8</v>
          </cell>
          <cell r="T126">
            <v>11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8</v>
          </cell>
          <cell r="Z126">
            <v>7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7</v>
          </cell>
          <cell r="AF126">
            <v>9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12</v>
          </cell>
          <cell r="AL126">
            <v>17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117</v>
          </cell>
          <cell r="AR126">
            <v>1</v>
          </cell>
          <cell r="AS126">
            <v>0</v>
          </cell>
          <cell r="AT126">
            <v>1</v>
          </cell>
          <cell r="AU126">
            <v>1</v>
          </cell>
          <cell r="AV126">
            <v>0</v>
          </cell>
          <cell r="AW126">
            <v>0</v>
          </cell>
          <cell r="AX126">
            <v>1</v>
          </cell>
          <cell r="AY126">
            <v>0</v>
          </cell>
          <cell r="AZ126">
            <v>0</v>
          </cell>
          <cell r="BA126">
            <v>1</v>
          </cell>
          <cell r="BB126">
            <v>0</v>
          </cell>
          <cell r="BC126">
            <v>0</v>
          </cell>
          <cell r="BD126">
            <v>1</v>
          </cell>
          <cell r="BE126">
            <v>0</v>
          </cell>
          <cell r="BF126">
            <v>0</v>
          </cell>
          <cell r="BG126">
            <v>1</v>
          </cell>
          <cell r="BH126">
            <v>0</v>
          </cell>
          <cell r="BI126">
            <v>0</v>
          </cell>
          <cell r="BJ126">
            <v>7</v>
          </cell>
          <cell r="BK126">
            <v>1</v>
          </cell>
          <cell r="BL126">
            <v>1</v>
          </cell>
          <cell r="BM126">
            <v>1</v>
          </cell>
          <cell r="BN126">
            <v>0</v>
          </cell>
          <cell r="BO126">
            <v>1</v>
          </cell>
          <cell r="BP126">
            <v>0</v>
          </cell>
          <cell r="BQ126">
            <v>1</v>
          </cell>
          <cell r="BR126">
            <v>0</v>
          </cell>
          <cell r="BS126">
            <v>1</v>
          </cell>
          <cell r="BT126">
            <v>0</v>
          </cell>
          <cell r="BU126">
            <v>1</v>
          </cell>
          <cell r="BV126">
            <v>0</v>
          </cell>
          <cell r="BW126">
            <v>7</v>
          </cell>
          <cell r="BX126">
            <v>0</v>
          </cell>
          <cell r="BY126">
            <v>0</v>
          </cell>
          <cell r="BZ126">
            <v>9</v>
          </cell>
          <cell r="CA126">
            <v>9</v>
          </cell>
          <cell r="CB126">
            <v>8</v>
          </cell>
          <cell r="CC126">
            <v>12</v>
          </cell>
          <cell r="CD126">
            <v>8</v>
          </cell>
          <cell r="CE126">
            <v>11</v>
          </cell>
          <cell r="CF126">
            <v>8</v>
          </cell>
          <cell r="CG126">
            <v>7</v>
          </cell>
          <cell r="CH126">
            <v>7</v>
          </cell>
          <cell r="CI126">
            <v>9</v>
          </cell>
          <cell r="CJ126">
            <v>12</v>
          </cell>
          <cell r="CK126">
            <v>17</v>
          </cell>
          <cell r="CL126">
            <v>1</v>
          </cell>
          <cell r="CM126">
            <v>0</v>
          </cell>
          <cell r="CN126">
            <v>1</v>
          </cell>
          <cell r="CP126">
            <v>1</v>
          </cell>
          <cell r="CR126">
            <v>9</v>
          </cell>
          <cell r="CS126">
            <v>1</v>
          </cell>
          <cell r="DD126">
            <v>1</v>
          </cell>
          <cell r="DG126">
            <v>0</v>
          </cell>
        </row>
        <row r="127">
          <cell r="E127" t="str">
            <v>橘小</v>
          </cell>
          <cell r="F127">
            <v>51005</v>
          </cell>
          <cell r="G127">
            <v>7</v>
          </cell>
          <cell r="H127">
            <v>9</v>
          </cell>
          <cell r="I127">
            <v>0</v>
          </cell>
          <cell r="J127">
            <v>0</v>
          </cell>
          <cell r="K127">
            <v>2</v>
          </cell>
          <cell r="L127">
            <v>0</v>
          </cell>
          <cell r="M127">
            <v>11</v>
          </cell>
          <cell r="N127">
            <v>6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10</v>
          </cell>
          <cell r="T127">
            <v>11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11</v>
          </cell>
          <cell r="Z127">
            <v>5</v>
          </cell>
          <cell r="AA127">
            <v>2</v>
          </cell>
          <cell r="AB127">
            <v>0</v>
          </cell>
          <cell r="AC127">
            <v>0</v>
          </cell>
          <cell r="AD127">
            <v>0</v>
          </cell>
          <cell r="AE127">
            <v>6</v>
          </cell>
          <cell r="AF127">
            <v>11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11</v>
          </cell>
          <cell r="AL127">
            <v>9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109</v>
          </cell>
          <cell r="AR127">
            <v>1</v>
          </cell>
          <cell r="AS127">
            <v>0</v>
          </cell>
          <cell r="AT127">
            <v>1</v>
          </cell>
          <cell r="AU127">
            <v>1</v>
          </cell>
          <cell r="AV127">
            <v>0</v>
          </cell>
          <cell r="AW127">
            <v>0</v>
          </cell>
          <cell r="AX127">
            <v>1</v>
          </cell>
          <cell r="AY127">
            <v>0</v>
          </cell>
          <cell r="AZ127">
            <v>0</v>
          </cell>
          <cell r="BA127">
            <v>1</v>
          </cell>
          <cell r="BB127">
            <v>0</v>
          </cell>
          <cell r="BC127">
            <v>0</v>
          </cell>
          <cell r="BD127">
            <v>1</v>
          </cell>
          <cell r="BE127">
            <v>0</v>
          </cell>
          <cell r="BF127">
            <v>0</v>
          </cell>
          <cell r="BG127">
            <v>1</v>
          </cell>
          <cell r="BH127">
            <v>0</v>
          </cell>
          <cell r="BI127">
            <v>0</v>
          </cell>
          <cell r="BJ127">
            <v>7</v>
          </cell>
          <cell r="BK127">
            <v>1</v>
          </cell>
          <cell r="BL127">
            <v>1</v>
          </cell>
          <cell r="BM127">
            <v>1</v>
          </cell>
          <cell r="BN127">
            <v>0</v>
          </cell>
          <cell r="BO127">
            <v>1</v>
          </cell>
          <cell r="BP127">
            <v>0</v>
          </cell>
          <cell r="BQ127">
            <v>1</v>
          </cell>
          <cell r="BR127">
            <v>0</v>
          </cell>
          <cell r="BS127">
            <v>1</v>
          </cell>
          <cell r="BT127">
            <v>0</v>
          </cell>
          <cell r="BU127">
            <v>1</v>
          </cell>
          <cell r="BV127">
            <v>0</v>
          </cell>
          <cell r="BW127">
            <v>7</v>
          </cell>
          <cell r="BX127">
            <v>0</v>
          </cell>
          <cell r="BY127">
            <v>0</v>
          </cell>
          <cell r="BZ127">
            <v>7</v>
          </cell>
          <cell r="CA127">
            <v>9</v>
          </cell>
          <cell r="CB127">
            <v>11</v>
          </cell>
          <cell r="CC127">
            <v>6</v>
          </cell>
          <cell r="CD127">
            <v>10</v>
          </cell>
          <cell r="CE127">
            <v>11</v>
          </cell>
          <cell r="CF127">
            <v>13</v>
          </cell>
          <cell r="CG127">
            <v>5</v>
          </cell>
          <cell r="CH127">
            <v>6</v>
          </cell>
          <cell r="CI127">
            <v>11</v>
          </cell>
          <cell r="CJ127">
            <v>11</v>
          </cell>
          <cell r="CK127">
            <v>9</v>
          </cell>
          <cell r="CL127">
            <v>1</v>
          </cell>
          <cell r="CM127">
            <v>0</v>
          </cell>
          <cell r="CN127">
            <v>1</v>
          </cell>
          <cell r="CP127">
            <v>1</v>
          </cell>
          <cell r="CR127">
            <v>9</v>
          </cell>
          <cell r="CS127">
            <v>1</v>
          </cell>
          <cell r="CU127">
            <v>2</v>
          </cell>
          <cell r="CZ127">
            <v>2</v>
          </cell>
          <cell r="DD127">
            <v>1</v>
          </cell>
          <cell r="DG127">
            <v>0</v>
          </cell>
        </row>
        <row r="128">
          <cell r="E128" t="str">
            <v>御船が丘小</v>
          </cell>
          <cell r="F128">
            <v>51005</v>
          </cell>
          <cell r="G128">
            <v>55</v>
          </cell>
          <cell r="H128">
            <v>56</v>
          </cell>
          <cell r="I128">
            <v>0</v>
          </cell>
          <cell r="J128">
            <v>0</v>
          </cell>
          <cell r="K128">
            <v>3</v>
          </cell>
          <cell r="L128">
            <v>0</v>
          </cell>
          <cell r="M128">
            <v>44</v>
          </cell>
          <cell r="N128">
            <v>57</v>
          </cell>
          <cell r="O128">
            <v>2</v>
          </cell>
          <cell r="P128">
            <v>0</v>
          </cell>
          <cell r="Q128">
            <v>2</v>
          </cell>
          <cell r="R128">
            <v>0</v>
          </cell>
          <cell r="S128">
            <v>59</v>
          </cell>
          <cell r="T128">
            <v>55</v>
          </cell>
          <cell r="U128">
            <v>1</v>
          </cell>
          <cell r="V128">
            <v>0</v>
          </cell>
          <cell r="W128">
            <v>0</v>
          </cell>
          <cell r="X128">
            <v>0</v>
          </cell>
          <cell r="Y128">
            <v>60</v>
          </cell>
          <cell r="Z128">
            <v>59</v>
          </cell>
          <cell r="AA128">
            <v>1</v>
          </cell>
          <cell r="AB128">
            <v>0</v>
          </cell>
          <cell r="AC128">
            <v>0</v>
          </cell>
          <cell r="AD128">
            <v>0</v>
          </cell>
          <cell r="AE128">
            <v>53</v>
          </cell>
          <cell r="AF128">
            <v>69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72</v>
          </cell>
          <cell r="AL128">
            <v>57</v>
          </cell>
          <cell r="AM128">
            <v>1</v>
          </cell>
          <cell r="AN128">
            <v>0</v>
          </cell>
          <cell r="AO128">
            <v>0</v>
          </cell>
          <cell r="AP128">
            <v>0</v>
          </cell>
          <cell r="AQ128">
            <v>701</v>
          </cell>
          <cell r="AR128">
            <v>4</v>
          </cell>
          <cell r="AS128">
            <v>0</v>
          </cell>
          <cell r="AT128">
            <v>1</v>
          </cell>
          <cell r="AU128">
            <v>3</v>
          </cell>
          <cell r="AV128">
            <v>0</v>
          </cell>
          <cell r="AW128">
            <v>1</v>
          </cell>
          <cell r="AX128">
            <v>3</v>
          </cell>
          <cell r="AY128">
            <v>0</v>
          </cell>
          <cell r="AZ128">
            <v>0</v>
          </cell>
          <cell r="BA128">
            <v>3</v>
          </cell>
          <cell r="BB128">
            <v>0</v>
          </cell>
          <cell r="BC128">
            <v>0</v>
          </cell>
          <cell r="BD128">
            <v>4</v>
          </cell>
          <cell r="BE128">
            <v>0</v>
          </cell>
          <cell r="BF128">
            <v>0</v>
          </cell>
          <cell r="BG128">
            <v>4</v>
          </cell>
          <cell r="BH128">
            <v>0</v>
          </cell>
          <cell r="BI128">
            <v>0</v>
          </cell>
          <cell r="BJ128">
            <v>23</v>
          </cell>
          <cell r="BK128">
            <v>4</v>
          </cell>
          <cell r="BL128">
            <v>1</v>
          </cell>
          <cell r="BM128">
            <v>3</v>
          </cell>
          <cell r="BN128">
            <v>1</v>
          </cell>
          <cell r="BO128">
            <v>3</v>
          </cell>
          <cell r="BP128">
            <v>0</v>
          </cell>
          <cell r="BQ128">
            <v>3</v>
          </cell>
          <cell r="BR128">
            <v>0</v>
          </cell>
          <cell r="BS128">
            <v>4</v>
          </cell>
          <cell r="BT128">
            <v>0</v>
          </cell>
          <cell r="BU128">
            <v>4</v>
          </cell>
          <cell r="BV128">
            <v>0</v>
          </cell>
          <cell r="BW128">
            <v>23</v>
          </cell>
          <cell r="BX128">
            <v>0</v>
          </cell>
          <cell r="BY128">
            <v>0</v>
          </cell>
          <cell r="BZ128">
            <v>55</v>
          </cell>
          <cell r="CA128">
            <v>56</v>
          </cell>
          <cell r="CB128">
            <v>46</v>
          </cell>
          <cell r="CC128">
            <v>57</v>
          </cell>
          <cell r="CD128">
            <v>60</v>
          </cell>
          <cell r="CE128">
            <v>55</v>
          </cell>
          <cell r="CF128">
            <v>61</v>
          </cell>
          <cell r="CG128">
            <v>59</v>
          </cell>
          <cell r="CH128">
            <v>53</v>
          </cell>
          <cell r="CI128">
            <v>69</v>
          </cell>
          <cell r="CJ128">
            <v>73</v>
          </cell>
          <cell r="CK128">
            <v>57</v>
          </cell>
          <cell r="CL128">
            <v>2</v>
          </cell>
          <cell r="CM128">
            <v>0</v>
          </cell>
          <cell r="CN128">
            <v>1</v>
          </cell>
          <cell r="CP128">
            <v>1</v>
          </cell>
          <cell r="CQ128">
            <v>1</v>
          </cell>
          <cell r="CR128">
            <v>28</v>
          </cell>
          <cell r="CS128">
            <v>1</v>
          </cell>
          <cell r="CU128">
            <v>3</v>
          </cell>
          <cell r="CZ128">
            <v>2</v>
          </cell>
          <cell r="DA128">
            <v>1</v>
          </cell>
          <cell r="DD128">
            <v>2</v>
          </cell>
          <cell r="DE128">
            <v>1</v>
          </cell>
          <cell r="DF128">
            <v>1</v>
          </cell>
          <cell r="DG128">
            <v>0</v>
          </cell>
        </row>
        <row r="129">
          <cell r="E129" t="str">
            <v>山内東小</v>
          </cell>
          <cell r="F129">
            <v>51005</v>
          </cell>
          <cell r="G129">
            <v>14</v>
          </cell>
          <cell r="H129">
            <v>12</v>
          </cell>
          <cell r="I129">
            <v>1</v>
          </cell>
          <cell r="J129">
            <v>0</v>
          </cell>
          <cell r="K129">
            <v>3</v>
          </cell>
          <cell r="L129">
            <v>0</v>
          </cell>
          <cell r="M129">
            <v>13</v>
          </cell>
          <cell r="N129">
            <v>19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27</v>
          </cell>
          <cell r="T129">
            <v>15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22</v>
          </cell>
          <cell r="Z129">
            <v>24</v>
          </cell>
          <cell r="AA129">
            <v>0</v>
          </cell>
          <cell r="AB129">
            <v>1</v>
          </cell>
          <cell r="AC129">
            <v>0</v>
          </cell>
          <cell r="AD129">
            <v>0</v>
          </cell>
          <cell r="AE129">
            <v>25</v>
          </cell>
          <cell r="AF129">
            <v>19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20</v>
          </cell>
          <cell r="AL129">
            <v>24</v>
          </cell>
          <cell r="AM129">
            <v>1</v>
          </cell>
          <cell r="AN129">
            <v>0</v>
          </cell>
          <cell r="AO129">
            <v>0</v>
          </cell>
          <cell r="AP129">
            <v>0</v>
          </cell>
          <cell r="AQ129">
            <v>237</v>
          </cell>
          <cell r="AR129">
            <v>1</v>
          </cell>
          <cell r="AS129">
            <v>0</v>
          </cell>
          <cell r="AT129">
            <v>1</v>
          </cell>
          <cell r="AU129">
            <v>1</v>
          </cell>
          <cell r="AV129">
            <v>0</v>
          </cell>
          <cell r="AW129">
            <v>0</v>
          </cell>
          <cell r="AX129">
            <v>2</v>
          </cell>
          <cell r="AY129">
            <v>0</v>
          </cell>
          <cell r="AZ129">
            <v>0</v>
          </cell>
          <cell r="BA129">
            <v>2</v>
          </cell>
          <cell r="BB129">
            <v>0</v>
          </cell>
          <cell r="BC129">
            <v>0</v>
          </cell>
          <cell r="BD129">
            <v>2</v>
          </cell>
          <cell r="BE129">
            <v>0</v>
          </cell>
          <cell r="BF129">
            <v>0</v>
          </cell>
          <cell r="BG129">
            <v>2</v>
          </cell>
          <cell r="BH129">
            <v>0</v>
          </cell>
          <cell r="BI129">
            <v>0</v>
          </cell>
          <cell r="BJ129">
            <v>11</v>
          </cell>
          <cell r="BK129">
            <v>1</v>
          </cell>
          <cell r="BL129">
            <v>1</v>
          </cell>
          <cell r="BM129">
            <v>1</v>
          </cell>
          <cell r="BN129">
            <v>0</v>
          </cell>
          <cell r="BO129">
            <v>2</v>
          </cell>
          <cell r="BP129">
            <v>0</v>
          </cell>
          <cell r="BQ129">
            <v>2</v>
          </cell>
          <cell r="BR129">
            <v>0</v>
          </cell>
          <cell r="BS129">
            <v>2</v>
          </cell>
          <cell r="BT129">
            <v>0</v>
          </cell>
          <cell r="BU129">
            <v>2</v>
          </cell>
          <cell r="BV129">
            <v>0</v>
          </cell>
          <cell r="BW129">
            <v>11</v>
          </cell>
          <cell r="BX129">
            <v>0</v>
          </cell>
          <cell r="BY129">
            <v>0</v>
          </cell>
          <cell r="BZ129">
            <v>15</v>
          </cell>
          <cell r="CA129">
            <v>12</v>
          </cell>
          <cell r="CB129">
            <v>13</v>
          </cell>
          <cell r="CC129">
            <v>19</v>
          </cell>
          <cell r="CD129">
            <v>27</v>
          </cell>
          <cell r="CE129">
            <v>15</v>
          </cell>
          <cell r="CF129">
            <v>22</v>
          </cell>
          <cell r="CG129">
            <v>25</v>
          </cell>
          <cell r="CH129">
            <v>25</v>
          </cell>
          <cell r="CI129">
            <v>19</v>
          </cell>
          <cell r="CJ129">
            <v>21</v>
          </cell>
          <cell r="CK129">
            <v>24</v>
          </cell>
          <cell r="CL129">
            <v>1</v>
          </cell>
          <cell r="CM129">
            <v>0</v>
          </cell>
          <cell r="CN129">
            <v>1</v>
          </cell>
          <cell r="CP129">
            <v>1</v>
          </cell>
          <cell r="CR129">
            <v>18</v>
          </cell>
          <cell r="CS129">
            <v>1</v>
          </cell>
          <cell r="CU129">
            <v>4</v>
          </cell>
          <cell r="CZ129">
            <v>2</v>
          </cell>
          <cell r="DB129">
            <v>1</v>
          </cell>
          <cell r="DD129">
            <v>1</v>
          </cell>
          <cell r="DF129">
            <v>1</v>
          </cell>
          <cell r="DG129">
            <v>0</v>
          </cell>
        </row>
        <row r="130">
          <cell r="E130" t="str">
            <v>犬走分校</v>
          </cell>
          <cell r="F130">
            <v>51005</v>
          </cell>
          <cell r="G130">
            <v>2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4</v>
          </cell>
          <cell r="N130">
            <v>4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10</v>
          </cell>
          <cell r="AR130">
            <v>1</v>
          </cell>
          <cell r="AS130">
            <v>0</v>
          </cell>
          <cell r="AT130">
            <v>0</v>
          </cell>
          <cell r="AU130">
            <v>1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2</v>
          </cell>
          <cell r="BK130">
            <v>1</v>
          </cell>
          <cell r="BL130">
            <v>0</v>
          </cell>
          <cell r="BM130">
            <v>1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2</v>
          </cell>
          <cell r="BX130">
            <v>2</v>
          </cell>
          <cell r="BY130">
            <v>2</v>
          </cell>
          <cell r="BZ130">
            <v>2</v>
          </cell>
          <cell r="CA130">
            <v>0</v>
          </cell>
          <cell r="CB130">
            <v>4</v>
          </cell>
          <cell r="CC130">
            <v>4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DG130">
            <v>0</v>
          </cell>
        </row>
        <row r="131">
          <cell r="E131" t="str">
            <v>舟原分校</v>
          </cell>
          <cell r="F131">
            <v>51005</v>
          </cell>
          <cell r="G131">
            <v>4</v>
          </cell>
          <cell r="H131">
            <v>3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2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9</v>
          </cell>
          <cell r="AR131">
            <v>1</v>
          </cell>
          <cell r="AS131">
            <v>0</v>
          </cell>
          <cell r="AT131">
            <v>0</v>
          </cell>
          <cell r="AU131">
            <v>1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2</v>
          </cell>
          <cell r="BK131">
            <v>1</v>
          </cell>
          <cell r="BL131">
            <v>0</v>
          </cell>
          <cell r="BM131">
            <v>1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2</v>
          </cell>
          <cell r="BX131">
            <v>0</v>
          </cell>
          <cell r="BY131">
            <v>0</v>
          </cell>
          <cell r="BZ131">
            <v>4</v>
          </cell>
          <cell r="CA131">
            <v>3</v>
          </cell>
          <cell r="CB131">
            <v>0</v>
          </cell>
          <cell r="CC131">
            <v>2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DG131">
            <v>0</v>
          </cell>
        </row>
        <row r="132">
          <cell r="E132" t="str">
            <v>山内西小</v>
          </cell>
          <cell r="F132">
            <v>51005</v>
          </cell>
          <cell r="G132">
            <v>21</v>
          </cell>
          <cell r="H132">
            <v>16</v>
          </cell>
          <cell r="I132">
            <v>0</v>
          </cell>
          <cell r="J132">
            <v>0</v>
          </cell>
          <cell r="K132">
            <v>1</v>
          </cell>
          <cell r="L132">
            <v>0</v>
          </cell>
          <cell r="M132">
            <v>13</v>
          </cell>
          <cell r="N132">
            <v>28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19</v>
          </cell>
          <cell r="T132">
            <v>18</v>
          </cell>
          <cell r="U132">
            <v>1</v>
          </cell>
          <cell r="V132">
            <v>0</v>
          </cell>
          <cell r="W132">
            <v>0</v>
          </cell>
          <cell r="X132">
            <v>0</v>
          </cell>
          <cell r="Y132">
            <v>27</v>
          </cell>
          <cell r="Z132">
            <v>25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18</v>
          </cell>
          <cell r="AF132">
            <v>25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25</v>
          </cell>
          <cell r="AL132">
            <v>21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257</v>
          </cell>
          <cell r="AR132">
            <v>2</v>
          </cell>
          <cell r="AS132">
            <v>0</v>
          </cell>
          <cell r="AT132">
            <v>1</v>
          </cell>
          <cell r="AU132">
            <v>2</v>
          </cell>
          <cell r="AV132">
            <v>0</v>
          </cell>
          <cell r="AW132">
            <v>0</v>
          </cell>
          <cell r="AX132">
            <v>1</v>
          </cell>
          <cell r="AY132">
            <v>0</v>
          </cell>
          <cell r="AZ132">
            <v>0</v>
          </cell>
          <cell r="BA132">
            <v>2</v>
          </cell>
          <cell r="BB132">
            <v>0</v>
          </cell>
          <cell r="BC132">
            <v>0</v>
          </cell>
          <cell r="BD132">
            <v>2</v>
          </cell>
          <cell r="BE132">
            <v>0</v>
          </cell>
          <cell r="BF132">
            <v>0</v>
          </cell>
          <cell r="BG132">
            <v>2</v>
          </cell>
          <cell r="BH132">
            <v>0</v>
          </cell>
          <cell r="BI132">
            <v>0</v>
          </cell>
          <cell r="BJ132">
            <v>12</v>
          </cell>
          <cell r="BK132">
            <v>2</v>
          </cell>
          <cell r="BL132">
            <v>1</v>
          </cell>
          <cell r="BM132">
            <v>2</v>
          </cell>
          <cell r="BN132">
            <v>0</v>
          </cell>
          <cell r="BO132">
            <v>1</v>
          </cell>
          <cell r="BP132">
            <v>0</v>
          </cell>
          <cell r="BQ132">
            <v>2</v>
          </cell>
          <cell r="BR132">
            <v>0</v>
          </cell>
          <cell r="BS132">
            <v>2</v>
          </cell>
          <cell r="BT132">
            <v>0</v>
          </cell>
          <cell r="BU132">
            <v>2</v>
          </cell>
          <cell r="BV132">
            <v>0</v>
          </cell>
          <cell r="BW132">
            <v>12</v>
          </cell>
          <cell r="BX132">
            <v>0</v>
          </cell>
          <cell r="BY132">
            <v>0</v>
          </cell>
          <cell r="BZ132">
            <v>21</v>
          </cell>
          <cell r="CA132">
            <v>16</v>
          </cell>
          <cell r="CB132">
            <v>13</v>
          </cell>
          <cell r="CC132">
            <v>28</v>
          </cell>
          <cell r="CD132">
            <v>20</v>
          </cell>
          <cell r="CE132">
            <v>18</v>
          </cell>
          <cell r="CF132">
            <v>27</v>
          </cell>
          <cell r="CG132">
            <v>25</v>
          </cell>
          <cell r="CH132">
            <v>18</v>
          </cell>
          <cell r="CI132">
            <v>25</v>
          </cell>
          <cell r="CJ132">
            <v>25</v>
          </cell>
          <cell r="CK132">
            <v>21</v>
          </cell>
          <cell r="CL132">
            <v>1</v>
          </cell>
          <cell r="CM132">
            <v>0</v>
          </cell>
          <cell r="CN132">
            <v>1</v>
          </cell>
          <cell r="CP132">
            <v>1</v>
          </cell>
          <cell r="CR132">
            <v>15</v>
          </cell>
          <cell r="CS132">
            <v>1</v>
          </cell>
          <cell r="CU132">
            <v>1</v>
          </cell>
          <cell r="DD132">
            <v>1</v>
          </cell>
          <cell r="DG132">
            <v>0</v>
          </cell>
        </row>
        <row r="133">
          <cell r="E133" t="str">
            <v>立野川内分校</v>
          </cell>
          <cell r="F133">
            <v>51005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1</v>
          </cell>
          <cell r="N133">
            <v>2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3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1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1</v>
          </cell>
          <cell r="BK133">
            <v>0</v>
          </cell>
          <cell r="BL133">
            <v>0</v>
          </cell>
          <cell r="BM133">
            <v>1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1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1</v>
          </cell>
          <cell r="CC133">
            <v>2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1</v>
          </cell>
          <cell r="DG133">
            <v>0</v>
          </cell>
        </row>
        <row r="134">
          <cell r="E134" t="str">
            <v>須古小</v>
          </cell>
          <cell r="F134">
            <v>52125</v>
          </cell>
          <cell r="G134">
            <v>7</v>
          </cell>
          <cell r="H134">
            <v>9</v>
          </cell>
          <cell r="I134">
            <v>0</v>
          </cell>
          <cell r="J134">
            <v>0</v>
          </cell>
          <cell r="K134">
            <v>1</v>
          </cell>
          <cell r="L134">
            <v>0</v>
          </cell>
          <cell r="M134">
            <v>10</v>
          </cell>
          <cell r="N134">
            <v>16</v>
          </cell>
          <cell r="O134">
            <v>1</v>
          </cell>
          <cell r="P134">
            <v>0</v>
          </cell>
          <cell r="Q134">
            <v>0</v>
          </cell>
          <cell r="R134">
            <v>0</v>
          </cell>
          <cell r="S134">
            <v>14</v>
          </cell>
          <cell r="T134">
            <v>6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13</v>
          </cell>
          <cell r="Z134">
            <v>6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12</v>
          </cell>
          <cell r="AF134">
            <v>7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9</v>
          </cell>
          <cell r="AL134">
            <v>11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121</v>
          </cell>
          <cell r="AR134">
            <v>1</v>
          </cell>
          <cell r="AS134">
            <v>0</v>
          </cell>
          <cell r="AT134">
            <v>1</v>
          </cell>
          <cell r="AU134">
            <v>1</v>
          </cell>
          <cell r="AV134">
            <v>0</v>
          </cell>
          <cell r="AW134">
            <v>0</v>
          </cell>
          <cell r="AX134">
            <v>1</v>
          </cell>
          <cell r="AY134">
            <v>0</v>
          </cell>
          <cell r="AZ134">
            <v>0</v>
          </cell>
          <cell r="BA134">
            <v>1</v>
          </cell>
          <cell r="BB134">
            <v>0</v>
          </cell>
          <cell r="BC134">
            <v>0</v>
          </cell>
          <cell r="BD134">
            <v>1</v>
          </cell>
          <cell r="BE134">
            <v>0</v>
          </cell>
          <cell r="BF134">
            <v>0</v>
          </cell>
          <cell r="BG134">
            <v>1</v>
          </cell>
          <cell r="BH134">
            <v>0</v>
          </cell>
          <cell r="BI134">
            <v>0</v>
          </cell>
          <cell r="BJ134">
            <v>7</v>
          </cell>
          <cell r="BK134">
            <v>1</v>
          </cell>
          <cell r="BL134">
            <v>1</v>
          </cell>
          <cell r="BM134">
            <v>1</v>
          </cell>
          <cell r="BN134">
            <v>0</v>
          </cell>
          <cell r="BO134">
            <v>1</v>
          </cell>
          <cell r="BP134">
            <v>0</v>
          </cell>
          <cell r="BQ134">
            <v>1</v>
          </cell>
          <cell r="BR134">
            <v>0</v>
          </cell>
          <cell r="BS134">
            <v>1</v>
          </cell>
          <cell r="BT134">
            <v>0</v>
          </cell>
          <cell r="BU134">
            <v>1</v>
          </cell>
          <cell r="BV134">
            <v>0</v>
          </cell>
          <cell r="BW134">
            <v>7</v>
          </cell>
          <cell r="BX134">
            <v>0</v>
          </cell>
          <cell r="BY134">
            <v>0</v>
          </cell>
          <cell r="BZ134">
            <v>7</v>
          </cell>
          <cell r="CA134">
            <v>9</v>
          </cell>
          <cell r="CB134">
            <v>11</v>
          </cell>
          <cell r="CC134">
            <v>16</v>
          </cell>
          <cell r="CD134">
            <v>14</v>
          </cell>
          <cell r="CE134">
            <v>6</v>
          </cell>
          <cell r="CF134">
            <v>13</v>
          </cell>
          <cell r="CG134">
            <v>6</v>
          </cell>
          <cell r="CH134">
            <v>12</v>
          </cell>
          <cell r="CI134">
            <v>7</v>
          </cell>
          <cell r="CJ134">
            <v>9</v>
          </cell>
          <cell r="CK134">
            <v>11</v>
          </cell>
          <cell r="CL134">
            <v>1</v>
          </cell>
          <cell r="CM134">
            <v>0</v>
          </cell>
          <cell r="CN134">
            <v>1</v>
          </cell>
          <cell r="CP134">
            <v>1</v>
          </cell>
          <cell r="CR134">
            <v>9</v>
          </cell>
          <cell r="CS134">
            <v>1</v>
          </cell>
          <cell r="DD134">
            <v>1</v>
          </cell>
          <cell r="DG134">
            <v>0</v>
          </cell>
        </row>
        <row r="135">
          <cell r="E135" t="str">
            <v>六角小</v>
          </cell>
          <cell r="F135">
            <v>52125</v>
          </cell>
          <cell r="G135">
            <v>18</v>
          </cell>
          <cell r="H135">
            <v>7</v>
          </cell>
          <cell r="I135">
            <v>0</v>
          </cell>
          <cell r="J135">
            <v>1</v>
          </cell>
          <cell r="K135">
            <v>4</v>
          </cell>
          <cell r="L135">
            <v>0</v>
          </cell>
          <cell r="M135">
            <v>11</v>
          </cell>
          <cell r="N135">
            <v>9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13</v>
          </cell>
          <cell r="T135">
            <v>10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11</v>
          </cell>
          <cell r="Z135">
            <v>15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12</v>
          </cell>
          <cell r="AF135">
            <v>14</v>
          </cell>
          <cell r="AG135">
            <v>1</v>
          </cell>
          <cell r="AH135">
            <v>1</v>
          </cell>
          <cell r="AI135">
            <v>0</v>
          </cell>
          <cell r="AJ135">
            <v>0</v>
          </cell>
          <cell r="AK135">
            <v>16</v>
          </cell>
          <cell r="AL135">
            <v>12</v>
          </cell>
          <cell r="AM135">
            <v>1</v>
          </cell>
          <cell r="AN135">
            <v>0</v>
          </cell>
          <cell r="AO135">
            <v>0</v>
          </cell>
          <cell r="AP135">
            <v>0</v>
          </cell>
          <cell r="AQ135">
            <v>152</v>
          </cell>
          <cell r="AR135">
            <v>1</v>
          </cell>
          <cell r="AS135">
            <v>0</v>
          </cell>
          <cell r="AT135">
            <v>1</v>
          </cell>
          <cell r="AU135">
            <v>1</v>
          </cell>
          <cell r="AV135">
            <v>0</v>
          </cell>
          <cell r="AW135">
            <v>0</v>
          </cell>
          <cell r="AX135">
            <v>1</v>
          </cell>
          <cell r="AY135">
            <v>0</v>
          </cell>
          <cell r="AZ135">
            <v>0</v>
          </cell>
          <cell r="BA135">
            <v>1</v>
          </cell>
          <cell r="BB135">
            <v>0</v>
          </cell>
          <cell r="BC135">
            <v>0</v>
          </cell>
          <cell r="BD135">
            <v>1</v>
          </cell>
          <cell r="BE135">
            <v>0</v>
          </cell>
          <cell r="BF135">
            <v>0</v>
          </cell>
          <cell r="BG135">
            <v>1</v>
          </cell>
          <cell r="BH135">
            <v>0</v>
          </cell>
          <cell r="BI135">
            <v>0</v>
          </cell>
          <cell r="BJ135">
            <v>7</v>
          </cell>
          <cell r="BK135">
            <v>1</v>
          </cell>
          <cell r="BL135">
            <v>1</v>
          </cell>
          <cell r="BM135">
            <v>1</v>
          </cell>
          <cell r="BN135">
            <v>0</v>
          </cell>
          <cell r="BO135">
            <v>1</v>
          </cell>
          <cell r="BP135">
            <v>0</v>
          </cell>
          <cell r="BQ135">
            <v>1</v>
          </cell>
          <cell r="BR135">
            <v>0</v>
          </cell>
          <cell r="BS135">
            <v>1</v>
          </cell>
          <cell r="BT135">
            <v>0</v>
          </cell>
          <cell r="BU135">
            <v>1</v>
          </cell>
          <cell r="BV135">
            <v>0</v>
          </cell>
          <cell r="BW135">
            <v>7</v>
          </cell>
          <cell r="BX135">
            <v>0</v>
          </cell>
          <cell r="BY135">
            <v>0</v>
          </cell>
          <cell r="BZ135">
            <v>18</v>
          </cell>
          <cell r="CA135">
            <v>8</v>
          </cell>
          <cell r="CB135">
            <v>11</v>
          </cell>
          <cell r="CC135">
            <v>9</v>
          </cell>
          <cell r="CD135">
            <v>13</v>
          </cell>
          <cell r="CE135">
            <v>10</v>
          </cell>
          <cell r="CF135">
            <v>11</v>
          </cell>
          <cell r="CG135">
            <v>15</v>
          </cell>
          <cell r="CH135">
            <v>13</v>
          </cell>
          <cell r="CI135">
            <v>15</v>
          </cell>
          <cell r="CJ135">
            <v>17</v>
          </cell>
          <cell r="CK135">
            <v>12</v>
          </cell>
          <cell r="CL135">
            <v>1</v>
          </cell>
          <cell r="CM135">
            <v>0</v>
          </cell>
          <cell r="CN135">
            <v>1</v>
          </cell>
          <cell r="CP135">
            <v>1</v>
          </cell>
          <cell r="CR135">
            <v>9</v>
          </cell>
          <cell r="CS135">
            <v>1</v>
          </cell>
          <cell r="CU135">
            <v>1</v>
          </cell>
          <cell r="CW135">
            <v>1</v>
          </cell>
          <cell r="DD135">
            <v>1</v>
          </cell>
          <cell r="DG135">
            <v>0</v>
          </cell>
        </row>
        <row r="136">
          <cell r="E136" t="str">
            <v>白石小</v>
          </cell>
          <cell r="F136">
            <v>52125</v>
          </cell>
          <cell r="G136">
            <v>11</v>
          </cell>
          <cell r="H136">
            <v>12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14</v>
          </cell>
          <cell r="N136">
            <v>16</v>
          </cell>
          <cell r="O136">
            <v>1</v>
          </cell>
          <cell r="P136">
            <v>0</v>
          </cell>
          <cell r="Q136">
            <v>2</v>
          </cell>
          <cell r="R136">
            <v>0</v>
          </cell>
          <cell r="S136">
            <v>11</v>
          </cell>
          <cell r="T136">
            <v>23</v>
          </cell>
          <cell r="U136">
            <v>1</v>
          </cell>
          <cell r="V136">
            <v>0</v>
          </cell>
          <cell r="W136">
            <v>0</v>
          </cell>
          <cell r="X136">
            <v>0</v>
          </cell>
          <cell r="Y136">
            <v>13</v>
          </cell>
          <cell r="Z136">
            <v>19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19</v>
          </cell>
          <cell r="AF136">
            <v>27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14</v>
          </cell>
          <cell r="AL136">
            <v>21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202</v>
          </cell>
          <cell r="AR136">
            <v>1</v>
          </cell>
          <cell r="AS136">
            <v>0</v>
          </cell>
          <cell r="AT136">
            <v>0</v>
          </cell>
          <cell r="AU136">
            <v>1</v>
          </cell>
          <cell r="AV136">
            <v>0</v>
          </cell>
          <cell r="AW136">
            <v>1</v>
          </cell>
          <cell r="AX136">
            <v>1</v>
          </cell>
          <cell r="AY136">
            <v>0</v>
          </cell>
          <cell r="AZ136">
            <v>0</v>
          </cell>
          <cell r="BA136">
            <v>1</v>
          </cell>
          <cell r="BB136">
            <v>0</v>
          </cell>
          <cell r="BC136">
            <v>0</v>
          </cell>
          <cell r="BD136">
            <v>2</v>
          </cell>
          <cell r="BE136">
            <v>0</v>
          </cell>
          <cell r="BF136">
            <v>0</v>
          </cell>
          <cell r="BG136">
            <v>1</v>
          </cell>
          <cell r="BH136">
            <v>0</v>
          </cell>
          <cell r="BI136">
            <v>0</v>
          </cell>
          <cell r="BJ136">
            <v>8</v>
          </cell>
          <cell r="BK136">
            <v>1</v>
          </cell>
          <cell r="BL136">
            <v>0</v>
          </cell>
          <cell r="BM136">
            <v>1</v>
          </cell>
          <cell r="BN136">
            <v>1</v>
          </cell>
          <cell r="BO136">
            <v>1</v>
          </cell>
          <cell r="BP136">
            <v>0</v>
          </cell>
          <cell r="BQ136">
            <v>1</v>
          </cell>
          <cell r="BR136">
            <v>0</v>
          </cell>
          <cell r="BS136">
            <v>2</v>
          </cell>
          <cell r="BT136">
            <v>0</v>
          </cell>
          <cell r="BU136">
            <v>1</v>
          </cell>
          <cell r="BV136">
            <v>0</v>
          </cell>
          <cell r="BW136">
            <v>8</v>
          </cell>
          <cell r="BX136">
            <v>0</v>
          </cell>
          <cell r="BY136">
            <v>0</v>
          </cell>
          <cell r="BZ136">
            <v>11</v>
          </cell>
          <cell r="CA136">
            <v>12</v>
          </cell>
          <cell r="CB136">
            <v>15</v>
          </cell>
          <cell r="CC136">
            <v>16</v>
          </cell>
          <cell r="CD136">
            <v>12</v>
          </cell>
          <cell r="CE136">
            <v>23</v>
          </cell>
          <cell r="CF136">
            <v>13</v>
          </cell>
          <cell r="CG136">
            <v>19</v>
          </cell>
          <cell r="CH136">
            <v>19</v>
          </cell>
          <cell r="CI136">
            <v>27</v>
          </cell>
          <cell r="CJ136">
            <v>14</v>
          </cell>
          <cell r="CK136">
            <v>21</v>
          </cell>
          <cell r="CL136">
            <v>1</v>
          </cell>
          <cell r="CM136">
            <v>0</v>
          </cell>
          <cell r="CN136">
            <v>1</v>
          </cell>
          <cell r="CP136">
            <v>1</v>
          </cell>
          <cell r="CR136">
            <v>10</v>
          </cell>
          <cell r="CS136">
            <v>1</v>
          </cell>
          <cell r="DD136">
            <v>1</v>
          </cell>
          <cell r="DG136">
            <v>0</v>
          </cell>
        </row>
        <row r="137">
          <cell r="E137" t="str">
            <v>北明小</v>
          </cell>
          <cell r="F137">
            <v>52125</v>
          </cell>
          <cell r="G137">
            <v>15</v>
          </cell>
          <cell r="H137">
            <v>11</v>
          </cell>
          <cell r="I137">
            <v>0</v>
          </cell>
          <cell r="J137">
            <v>0</v>
          </cell>
          <cell r="K137">
            <v>5</v>
          </cell>
          <cell r="L137">
            <v>0</v>
          </cell>
          <cell r="M137">
            <v>17</v>
          </cell>
          <cell r="N137">
            <v>16</v>
          </cell>
          <cell r="O137">
            <v>1</v>
          </cell>
          <cell r="P137">
            <v>0</v>
          </cell>
          <cell r="Q137">
            <v>3</v>
          </cell>
          <cell r="R137">
            <v>0</v>
          </cell>
          <cell r="S137">
            <v>10</v>
          </cell>
          <cell r="T137">
            <v>18</v>
          </cell>
          <cell r="U137">
            <v>0</v>
          </cell>
          <cell r="V137">
            <v>1</v>
          </cell>
          <cell r="W137">
            <v>0</v>
          </cell>
          <cell r="X137">
            <v>0</v>
          </cell>
          <cell r="Y137">
            <v>27</v>
          </cell>
          <cell r="Z137">
            <v>21</v>
          </cell>
          <cell r="AA137">
            <v>1</v>
          </cell>
          <cell r="AB137">
            <v>0</v>
          </cell>
          <cell r="AC137">
            <v>0</v>
          </cell>
          <cell r="AD137">
            <v>0</v>
          </cell>
          <cell r="AE137">
            <v>18</v>
          </cell>
          <cell r="AF137">
            <v>16</v>
          </cell>
          <cell r="AG137">
            <v>1</v>
          </cell>
          <cell r="AH137">
            <v>0</v>
          </cell>
          <cell r="AI137">
            <v>0</v>
          </cell>
          <cell r="AJ137">
            <v>0</v>
          </cell>
          <cell r="AK137">
            <v>22</v>
          </cell>
          <cell r="AL137">
            <v>15</v>
          </cell>
          <cell r="AM137">
            <v>1</v>
          </cell>
          <cell r="AN137">
            <v>3</v>
          </cell>
          <cell r="AO137">
            <v>0</v>
          </cell>
          <cell r="AP137">
            <v>0</v>
          </cell>
          <cell r="AQ137">
            <v>214</v>
          </cell>
          <cell r="AR137">
            <v>1</v>
          </cell>
          <cell r="AS137">
            <v>0</v>
          </cell>
          <cell r="AT137">
            <v>1</v>
          </cell>
          <cell r="AU137">
            <v>1</v>
          </cell>
          <cell r="AV137">
            <v>0</v>
          </cell>
          <cell r="AW137">
            <v>1</v>
          </cell>
          <cell r="AX137">
            <v>1</v>
          </cell>
          <cell r="AY137">
            <v>0</v>
          </cell>
          <cell r="AZ137">
            <v>0</v>
          </cell>
          <cell r="BA137">
            <v>2</v>
          </cell>
          <cell r="BB137">
            <v>0</v>
          </cell>
          <cell r="BC137">
            <v>0</v>
          </cell>
          <cell r="BD137">
            <v>1</v>
          </cell>
          <cell r="BE137">
            <v>0</v>
          </cell>
          <cell r="BF137">
            <v>0</v>
          </cell>
          <cell r="BG137">
            <v>1</v>
          </cell>
          <cell r="BH137">
            <v>0</v>
          </cell>
          <cell r="BI137">
            <v>0</v>
          </cell>
          <cell r="BJ137">
            <v>9</v>
          </cell>
          <cell r="BK137">
            <v>1</v>
          </cell>
          <cell r="BL137">
            <v>1</v>
          </cell>
          <cell r="BM137">
            <v>1</v>
          </cell>
          <cell r="BN137">
            <v>1</v>
          </cell>
          <cell r="BO137">
            <v>1</v>
          </cell>
          <cell r="BP137">
            <v>0</v>
          </cell>
          <cell r="BQ137">
            <v>2</v>
          </cell>
          <cell r="BR137">
            <v>0</v>
          </cell>
          <cell r="BS137">
            <v>1</v>
          </cell>
          <cell r="BT137">
            <v>0</v>
          </cell>
          <cell r="BU137">
            <v>1</v>
          </cell>
          <cell r="BV137">
            <v>0</v>
          </cell>
          <cell r="BW137">
            <v>9</v>
          </cell>
          <cell r="BX137">
            <v>0</v>
          </cell>
          <cell r="BY137">
            <v>0</v>
          </cell>
          <cell r="BZ137">
            <v>15</v>
          </cell>
          <cell r="CA137">
            <v>11</v>
          </cell>
          <cell r="CB137">
            <v>18</v>
          </cell>
          <cell r="CC137">
            <v>16</v>
          </cell>
          <cell r="CD137">
            <v>10</v>
          </cell>
          <cell r="CE137">
            <v>19</v>
          </cell>
          <cell r="CF137">
            <v>28</v>
          </cell>
          <cell r="CG137">
            <v>21</v>
          </cell>
          <cell r="CH137">
            <v>19</v>
          </cell>
          <cell r="CI137">
            <v>16</v>
          </cell>
          <cell r="CJ137">
            <v>23</v>
          </cell>
          <cell r="CK137">
            <v>18</v>
          </cell>
          <cell r="CL137">
            <v>2</v>
          </cell>
          <cell r="CM137">
            <v>0</v>
          </cell>
          <cell r="CN137">
            <v>1</v>
          </cell>
          <cell r="CP137">
            <v>1</v>
          </cell>
          <cell r="CR137">
            <v>15</v>
          </cell>
          <cell r="CS137">
            <v>1</v>
          </cell>
          <cell r="CU137">
            <v>1</v>
          </cell>
          <cell r="CX137">
            <v>1</v>
          </cell>
          <cell r="CZ137">
            <v>1</v>
          </cell>
          <cell r="DD137">
            <v>1</v>
          </cell>
          <cell r="DG137">
            <v>0</v>
          </cell>
        </row>
        <row r="138">
          <cell r="E138" t="str">
            <v>北方小</v>
          </cell>
          <cell r="F138">
            <v>51005</v>
          </cell>
          <cell r="G138">
            <v>28</v>
          </cell>
          <cell r="H138">
            <v>31</v>
          </cell>
          <cell r="I138">
            <v>0</v>
          </cell>
          <cell r="J138">
            <v>0</v>
          </cell>
          <cell r="K138">
            <v>5</v>
          </cell>
          <cell r="L138">
            <v>0</v>
          </cell>
          <cell r="M138">
            <v>44</v>
          </cell>
          <cell r="N138">
            <v>33</v>
          </cell>
          <cell r="O138">
            <v>1</v>
          </cell>
          <cell r="P138">
            <v>0</v>
          </cell>
          <cell r="Q138">
            <v>0</v>
          </cell>
          <cell r="R138">
            <v>0</v>
          </cell>
          <cell r="S138">
            <v>33</v>
          </cell>
          <cell r="T138">
            <v>30</v>
          </cell>
          <cell r="U138">
            <v>1</v>
          </cell>
          <cell r="V138">
            <v>2</v>
          </cell>
          <cell r="W138">
            <v>1</v>
          </cell>
          <cell r="X138">
            <v>0</v>
          </cell>
          <cell r="Y138">
            <v>50</v>
          </cell>
          <cell r="Z138">
            <v>40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28</v>
          </cell>
          <cell r="AF138">
            <v>39</v>
          </cell>
          <cell r="AG138">
            <v>1</v>
          </cell>
          <cell r="AH138">
            <v>0</v>
          </cell>
          <cell r="AI138">
            <v>0</v>
          </cell>
          <cell r="AJ138">
            <v>0</v>
          </cell>
          <cell r="AK138">
            <v>33</v>
          </cell>
          <cell r="AL138">
            <v>37</v>
          </cell>
          <cell r="AM138">
            <v>1</v>
          </cell>
          <cell r="AN138">
            <v>0</v>
          </cell>
          <cell r="AO138">
            <v>0</v>
          </cell>
          <cell r="AP138">
            <v>0</v>
          </cell>
          <cell r="AQ138">
            <v>432</v>
          </cell>
          <cell r="AR138">
            <v>2</v>
          </cell>
          <cell r="AS138">
            <v>0</v>
          </cell>
          <cell r="AT138">
            <v>1</v>
          </cell>
          <cell r="AU138">
            <v>3</v>
          </cell>
          <cell r="AV138">
            <v>0</v>
          </cell>
          <cell r="AW138">
            <v>0</v>
          </cell>
          <cell r="AX138">
            <v>2</v>
          </cell>
          <cell r="AY138">
            <v>0</v>
          </cell>
          <cell r="AZ138">
            <v>1</v>
          </cell>
          <cell r="BA138">
            <v>3</v>
          </cell>
          <cell r="BB138">
            <v>0</v>
          </cell>
          <cell r="BC138">
            <v>0</v>
          </cell>
          <cell r="BD138">
            <v>2</v>
          </cell>
          <cell r="BE138">
            <v>0</v>
          </cell>
          <cell r="BF138">
            <v>0</v>
          </cell>
          <cell r="BG138">
            <v>2</v>
          </cell>
          <cell r="BH138">
            <v>0</v>
          </cell>
          <cell r="BI138">
            <v>0</v>
          </cell>
          <cell r="BJ138">
            <v>15</v>
          </cell>
          <cell r="BK138">
            <v>2</v>
          </cell>
          <cell r="BL138">
            <v>1</v>
          </cell>
          <cell r="BM138">
            <v>2</v>
          </cell>
          <cell r="BN138">
            <v>0</v>
          </cell>
          <cell r="BO138">
            <v>2</v>
          </cell>
          <cell r="BP138">
            <v>1</v>
          </cell>
          <cell r="BQ138">
            <v>3</v>
          </cell>
          <cell r="BR138">
            <v>0</v>
          </cell>
          <cell r="BS138">
            <v>2</v>
          </cell>
          <cell r="BT138">
            <v>0</v>
          </cell>
          <cell r="BU138">
            <v>2</v>
          </cell>
          <cell r="BV138">
            <v>0</v>
          </cell>
          <cell r="BW138">
            <v>15</v>
          </cell>
          <cell r="BX138">
            <v>0</v>
          </cell>
          <cell r="BY138">
            <v>0</v>
          </cell>
          <cell r="BZ138">
            <v>28</v>
          </cell>
          <cell r="CA138">
            <v>31</v>
          </cell>
          <cell r="CB138">
            <v>45</v>
          </cell>
          <cell r="CC138">
            <v>33</v>
          </cell>
          <cell r="CD138">
            <v>34</v>
          </cell>
          <cell r="CE138">
            <v>32</v>
          </cell>
          <cell r="CF138">
            <v>50</v>
          </cell>
          <cell r="CG138">
            <v>40</v>
          </cell>
          <cell r="CH138">
            <v>29</v>
          </cell>
          <cell r="CI138">
            <v>39</v>
          </cell>
          <cell r="CJ138">
            <v>34</v>
          </cell>
          <cell r="CK138">
            <v>37</v>
          </cell>
          <cell r="CL138">
            <v>2</v>
          </cell>
          <cell r="CM138">
            <v>0</v>
          </cell>
          <cell r="CN138">
            <v>1</v>
          </cell>
          <cell r="CP138">
            <v>1</v>
          </cell>
          <cell r="CR138">
            <v>19</v>
          </cell>
          <cell r="CS138">
            <v>1</v>
          </cell>
          <cell r="CU138">
            <v>3</v>
          </cell>
          <cell r="CY138">
            <v>2</v>
          </cell>
          <cell r="DD138">
            <v>1</v>
          </cell>
          <cell r="DE138">
            <v>1</v>
          </cell>
          <cell r="DG138">
            <v>0</v>
          </cell>
        </row>
        <row r="139">
          <cell r="E139" t="str">
            <v>大町小</v>
          </cell>
          <cell r="F139">
            <v>52115</v>
          </cell>
          <cell r="G139">
            <v>30</v>
          </cell>
          <cell r="H139">
            <v>29</v>
          </cell>
          <cell r="I139">
            <v>2</v>
          </cell>
          <cell r="J139">
            <v>0</v>
          </cell>
          <cell r="K139">
            <v>4</v>
          </cell>
          <cell r="L139">
            <v>0</v>
          </cell>
          <cell r="M139">
            <v>28</v>
          </cell>
          <cell r="N139">
            <v>32</v>
          </cell>
          <cell r="O139">
            <v>0</v>
          </cell>
          <cell r="P139">
            <v>1</v>
          </cell>
          <cell r="Q139">
            <v>5</v>
          </cell>
          <cell r="R139">
            <v>0</v>
          </cell>
          <cell r="S139">
            <v>33</v>
          </cell>
          <cell r="T139">
            <v>25</v>
          </cell>
          <cell r="U139">
            <v>2</v>
          </cell>
          <cell r="V139">
            <v>0</v>
          </cell>
          <cell r="W139">
            <v>0</v>
          </cell>
          <cell r="X139">
            <v>0</v>
          </cell>
          <cell r="Y139">
            <v>25</v>
          </cell>
          <cell r="Z139">
            <v>31</v>
          </cell>
          <cell r="AA139">
            <v>1</v>
          </cell>
          <cell r="AB139">
            <v>1</v>
          </cell>
          <cell r="AC139">
            <v>0</v>
          </cell>
          <cell r="AD139">
            <v>0</v>
          </cell>
          <cell r="AE139">
            <v>27</v>
          </cell>
          <cell r="AF139">
            <v>41</v>
          </cell>
          <cell r="AG139">
            <v>2</v>
          </cell>
          <cell r="AH139">
            <v>0</v>
          </cell>
          <cell r="AI139">
            <v>0</v>
          </cell>
          <cell r="AJ139">
            <v>0</v>
          </cell>
          <cell r="AK139">
            <v>29</v>
          </cell>
          <cell r="AL139">
            <v>34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373</v>
          </cell>
          <cell r="AR139">
            <v>2</v>
          </cell>
          <cell r="AS139">
            <v>0</v>
          </cell>
          <cell r="AT139">
            <v>1</v>
          </cell>
          <cell r="AU139">
            <v>2</v>
          </cell>
          <cell r="AV139">
            <v>0</v>
          </cell>
          <cell r="AW139">
            <v>1</v>
          </cell>
          <cell r="AX139">
            <v>2</v>
          </cell>
          <cell r="AY139">
            <v>0</v>
          </cell>
          <cell r="AZ139">
            <v>0</v>
          </cell>
          <cell r="BA139">
            <v>2</v>
          </cell>
          <cell r="BB139">
            <v>0</v>
          </cell>
          <cell r="BC139">
            <v>0</v>
          </cell>
          <cell r="BD139">
            <v>2</v>
          </cell>
          <cell r="BE139">
            <v>0</v>
          </cell>
          <cell r="BF139">
            <v>0</v>
          </cell>
          <cell r="BG139">
            <v>2</v>
          </cell>
          <cell r="BH139">
            <v>0</v>
          </cell>
          <cell r="BI139">
            <v>0</v>
          </cell>
          <cell r="BJ139">
            <v>14</v>
          </cell>
          <cell r="BK139">
            <v>2</v>
          </cell>
          <cell r="BL139">
            <v>1</v>
          </cell>
          <cell r="BM139">
            <v>2</v>
          </cell>
          <cell r="BN139">
            <v>1</v>
          </cell>
          <cell r="BO139">
            <v>2</v>
          </cell>
          <cell r="BP139">
            <v>0</v>
          </cell>
          <cell r="BQ139">
            <v>2</v>
          </cell>
          <cell r="BR139">
            <v>0</v>
          </cell>
          <cell r="BS139">
            <v>2</v>
          </cell>
          <cell r="BT139">
            <v>0</v>
          </cell>
          <cell r="BU139">
            <v>2</v>
          </cell>
          <cell r="BV139">
            <v>0</v>
          </cell>
          <cell r="BW139">
            <v>14</v>
          </cell>
          <cell r="BX139">
            <v>0</v>
          </cell>
          <cell r="BY139">
            <v>0</v>
          </cell>
          <cell r="BZ139">
            <v>32</v>
          </cell>
          <cell r="CA139">
            <v>29</v>
          </cell>
          <cell r="CB139">
            <v>28</v>
          </cell>
          <cell r="CC139">
            <v>33</v>
          </cell>
          <cell r="CD139">
            <v>35</v>
          </cell>
          <cell r="CE139">
            <v>25</v>
          </cell>
          <cell r="CF139">
            <v>26</v>
          </cell>
          <cell r="CG139">
            <v>32</v>
          </cell>
          <cell r="CH139">
            <v>29</v>
          </cell>
          <cell r="CI139">
            <v>41</v>
          </cell>
          <cell r="CJ139">
            <v>29</v>
          </cell>
          <cell r="CK139">
            <v>34</v>
          </cell>
          <cell r="CL139">
            <v>2</v>
          </cell>
          <cell r="CM139">
            <v>0</v>
          </cell>
          <cell r="CN139">
            <v>1</v>
          </cell>
          <cell r="CP139">
            <v>1</v>
          </cell>
          <cell r="CR139">
            <v>18</v>
          </cell>
          <cell r="CS139">
            <v>1</v>
          </cell>
          <cell r="DD139">
            <v>1</v>
          </cell>
          <cell r="DE139">
            <v>1</v>
          </cell>
          <cell r="DG139">
            <v>0</v>
          </cell>
        </row>
        <row r="140">
          <cell r="E140" t="str">
            <v>江北小</v>
          </cell>
          <cell r="F140">
            <v>52120</v>
          </cell>
          <cell r="G140">
            <v>38</v>
          </cell>
          <cell r="H140">
            <v>34</v>
          </cell>
          <cell r="I140">
            <v>2</v>
          </cell>
          <cell r="J140">
            <v>0</v>
          </cell>
          <cell r="K140">
            <v>7</v>
          </cell>
          <cell r="L140">
            <v>0</v>
          </cell>
          <cell r="M140">
            <v>46</v>
          </cell>
          <cell r="N140">
            <v>43</v>
          </cell>
          <cell r="O140">
            <v>1</v>
          </cell>
          <cell r="P140">
            <v>1</v>
          </cell>
          <cell r="Q140">
            <v>6</v>
          </cell>
          <cell r="R140">
            <v>0</v>
          </cell>
          <cell r="S140">
            <v>43</v>
          </cell>
          <cell r="T140">
            <v>25</v>
          </cell>
          <cell r="U140">
            <v>0</v>
          </cell>
          <cell r="V140">
            <v>1</v>
          </cell>
          <cell r="W140">
            <v>0</v>
          </cell>
          <cell r="X140">
            <v>0</v>
          </cell>
          <cell r="Y140">
            <v>45</v>
          </cell>
          <cell r="Z140">
            <v>49</v>
          </cell>
          <cell r="AA140">
            <v>2</v>
          </cell>
          <cell r="AB140">
            <v>0</v>
          </cell>
          <cell r="AC140">
            <v>0</v>
          </cell>
          <cell r="AD140">
            <v>0</v>
          </cell>
          <cell r="AE140">
            <v>39</v>
          </cell>
          <cell r="AF140">
            <v>37</v>
          </cell>
          <cell r="AG140">
            <v>2</v>
          </cell>
          <cell r="AH140">
            <v>0</v>
          </cell>
          <cell r="AI140">
            <v>0</v>
          </cell>
          <cell r="AJ140">
            <v>0</v>
          </cell>
          <cell r="AK140">
            <v>38</v>
          </cell>
          <cell r="AL140">
            <v>49</v>
          </cell>
          <cell r="AM140">
            <v>2</v>
          </cell>
          <cell r="AN140">
            <v>2</v>
          </cell>
          <cell r="AO140">
            <v>0</v>
          </cell>
          <cell r="AP140">
            <v>0</v>
          </cell>
          <cell r="AQ140">
            <v>499</v>
          </cell>
          <cell r="AR140">
            <v>3</v>
          </cell>
          <cell r="AS140">
            <v>0</v>
          </cell>
          <cell r="AT140">
            <v>1</v>
          </cell>
          <cell r="AU140">
            <v>3</v>
          </cell>
          <cell r="AV140">
            <v>0</v>
          </cell>
          <cell r="AW140">
            <v>1</v>
          </cell>
          <cell r="AX140">
            <v>2</v>
          </cell>
          <cell r="AY140">
            <v>0</v>
          </cell>
          <cell r="AZ140">
            <v>0</v>
          </cell>
          <cell r="BA140">
            <v>3</v>
          </cell>
          <cell r="BB140">
            <v>0</v>
          </cell>
          <cell r="BC140">
            <v>0</v>
          </cell>
          <cell r="BD140">
            <v>2</v>
          </cell>
          <cell r="BE140">
            <v>0</v>
          </cell>
          <cell r="BF140">
            <v>0</v>
          </cell>
          <cell r="BG140">
            <v>3</v>
          </cell>
          <cell r="BH140">
            <v>0</v>
          </cell>
          <cell r="BI140">
            <v>0</v>
          </cell>
          <cell r="BJ140">
            <v>18</v>
          </cell>
          <cell r="BK140">
            <v>3</v>
          </cell>
          <cell r="BL140">
            <v>1</v>
          </cell>
          <cell r="BM140">
            <v>3</v>
          </cell>
          <cell r="BN140">
            <v>1</v>
          </cell>
          <cell r="BO140">
            <v>2</v>
          </cell>
          <cell r="BP140">
            <v>0</v>
          </cell>
          <cell r="BQ140">
            <v>3</v>
          </cell>
          <cell r="BR140">
            <v>0</v>
          </cell>
          <cell r="BS140">
            <v>2</v>
          </cell>
          <cell r="BT140">
            <v>0</v>
          </cell>
          <cell r="BU140">
            <v>3</v>
          </cell>
          <cell r="BV140">
            <v>0</v>
          </cell>
          <cell r="BW140">
            <v>18</v>
          </cell>
          <cell r="BX140">
            <v>0</v>
          </cell>
          <cell r="BY140">
            <v>0</v>
          </cell>
          <cell r="BZ140">
            <v>40</v>
          </cell>
          <cell r="CA140">
            <v>34</v>
          </cell>
          <cell r="CB140">
            <v>47</v>
          </cell>
          <cell r="CC140">
            <v>44</v>
          </cell>
          <cell r="CD140">
            <v>43</v>
          </cell>
          <cell r="CE140">
            <v>26</v>
          </cell>
          <cell r="CF140">
            <v>47</v>
          </cell>
          <cell r="CG140">
            <v>49</v>
          </cell>
          <cell r="CH140">
            <v>41</v>
          </cell>
          <cell r="CI140">
            <v>37</v>
          </cell>
          <cell r="CJ140">
            <v>40</v>
          </cell>
          <cell r="CK140">
            <v>51</v>
          </cell>
          <cell r="CL140">
            <v>2</v>
          </cell>
          <cell r="CM140">
            <v>0</v>
          </cell>
          <cell r="CN140">
            <v>1</v>
          </cell>
          <cell r="CP140">
            <v>1</v>
          </cell>
          <cell r="CQ140">
            <v>1</v>
          </cell>
          <cell r="CR140">
            <v>21</v>
          </cell>
          <cell r="CS140">
            <v>1</v>
          </cell>
          <cell r="CU140">
            <v>3</v>
          </cell>
          <cell r="CZ140">
            <v>2</v>
          </cell>
          <cell r="DD140">
            <v>1</v>
          </cell>
          <cell r="DE140">
            <v>1</v>
          </cell>
          <cell r="DG140">
            <v>0</v>
          </cell>
        </row>
        <row r="141">
          <cell r="E141" t="str">
            <v>福富小</v>
          </cell>
          <cell r="F141">
            <v>52125</v>
          </cell>
          <cell r="G141">
            <v>28</v>
          </cell>
          <cell r="H141">
            <v>16</v>
          </cell>
          <cell r="I141">
            <v>0</v>
          </cell>
          <cell r="J141">
            <v>0</v>
          </cell>
          <cell r="K141">
            <v>3</v>
          </cell>
          <cell r="L141">
            <v>0</v>
          </cell>
          <cell r="M141">
            <v>20</v>
          </cell>
          <cell r="N141">
            <v>23</v>
          </cell>
          <cell r="O141">
            <v>0</v>
          </cell>
          <cell r="P141">
            <v>0</v>
          </cell>
          <cell r="Q141">
            <v>2</v>
          </cell>
          <cell r="R141">
            <v>0</v>
          </cell>
          <cell r="S141">
            <v>23</v>
          </cell>
          <cell r="T141">
            <v>24</v>
          </cell>
          <cell r="U141">
            <v>1</v>
          </cell>
          <cell r="V141">
            <v>0</v>
          </cell>
          <cell r="W141">
            <v>0</v>
          </cell>
          <cell r="X141">
            <v>0</v>
          </cell>
          <cell r="Y141">
            <v>19</v>
          </cell>
          <cell r="Z141">
            <v>21</v>
          </cell>
          <cell r="AA141">
            <v>2</v>
          </cell>
          <cell r="AB141">
            <v>0</v>
          </cell>
          <cell r="AC141">
            <v>0</v>
          </cell>
          <cell r="AD141">
            <v>0</v>
          </cell>
          <cell r="AE141">
            <v>28</v>
          </cell>
          <cell r="AF141">
            <v>17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17</v>
          </cell>
          <cell r="AL141">
            <v>21</v>
          </cell>
          <cell r="AM141">
            <v>1</v>
          </cell>
          <cell r="AN141">
            <v>1</v>
          </cell>
          <cell r="AO141">
            <v>0</v>
          </cell>
          <cell r="AP141">
            <v>0</v>
          </cell>
          <cell r="AQ141">
            <v>262</v>
          </cell>
          <cell r="AR141">
            <v>2</v>
          </cell>
          <cell r="AS141">
            <v>0</v>
          </cell>
          <cell r="AT141">
            <v>1</v>
          </cell>
          <cell r="AU141">
            <v>2</v>
          </cell>
          <cell r="AV141">
            <v>0</v>
          </cell>
          <cell r="AW141">
            <v>1</v>
          </cell>
          <cell r="AX141">
            <v>2</v>
          </cell>
          <cell r="AY141">
            <v>0</v>
          </cell>
          <cell r="AZ141">
            <v>0</v>
          </cell>
          <cell r="BA141">
            <v>1</v>
          </cell>
          <cell r="BB141">
            <v>0</v>
          </cell>
          <cell r="BC141">
            <v>0</v>
          </cell>
          <cell r="BD141">
            <v>2</v>
          </cell>
          <cell r="BE141">
            <v>0</v>
          </cell>
          <cell r="BF141">
            <v>0</v>
          </cell>
          <cell r="BG141">
            <v>1</v>
          </cell>
          <cell r="BH141">
            <v>0</v>
          </cell>
          <cell r="BI141">
            <v>0</v>
          </cell>
          <cell r="BJ141">
            <v>12</v>
          </cell>
          <cell r="BK141">
            <v>2</v>
          </cell>
          <cell r="BL141">
            <v>1</v>
          </cell>
          <cell r="BM141">
            <v>2</v>
          </cell>
          <cell r="BN141">
            <v>1</v>
          </cell>
          <cell r="BO141">
            <v>2</v>
          </cell>
          <cell r="BP141">
            <v>0</v>
          </cell>
          <cell r="BQ141">
            <v>1</v>
          </cell>
          <cell r="BR141">
            <v>0</v>
          </cell>
          <cell r="BS141">
            <v>2</v>
          </cell>
          <cell r="BT141">
            <v>0</v>
          </cell>
          <cell r="BU141">
            <v>1</v>
          </cell>
          <cell r="BV141">
            <v>0</v>
          </cell>
          <cell r="BW141">
            <v>12</v>
          </cell>
          <cell r="BX141">
            <v>0</v>
          </cell>
          <cell r="BY141">
            <v>0</v>
          </cell>
          <cell r="BZ141">
            <v>28</v>
          </cell>
          <cell r="CA141">
            <v>16</v>
          </cell>
          <cell r="CB141">
            <v>20</v>
          </cell>
          <cell r="CC141">
            <v>23</v>
          </cell>
          <cell r="CD141">
            <v>24</v>
          </cell>
          <cell r="CE141">
            <v>24</v>
          </cell>
          <cell r="CF141">
            <v>21</v>
          </cell>
          <cell r="CG141">
            <v>21</v>
          </cell>
          <cell r="CH141">
            <v>28</v>
          </cell>
          <cell r="CI141">
            <v>17</v>
          </cell>
          <cell r="CJ141">
            <v>18</v>
          </cell>
          <cell r="CK141">
            <v>22</v>
          </cell>
          <cell r="CL141">
            <v>2</v>
          </cell>
          <cell r="CM141">
            <v>0</v>
          </cell>
          <cell r="CN141">
            <v>1</v>
          </cell>
          <cell r="CP141">
            <v>1</v>
          </cell>
          <cell r="CR141">
            <v>15</v>
          </cell>
          <cell r="CS141">
            <v>1</v>
          </cell>
          <cell r="CU141">
            <v>1</v>
          </cell>
          <cell r="DD141">
            <v>1</v>
          </cell>
          <cell r="DF141">
            <v>1</v>
          </cell>
          <cell r="DG141">
            <v>1</v>
          </cell>
        </row>
        <row r="142">
          <cell r="E142" t="str">
            <v>有明東小</v>
          </cell>
          <cell r="F142">
            <v>52125</v>
          </cell>
          <cell r="G142">
            <v>11</v>
          </cell>
          <cell r="H142">
            <v>14</v>
          </cell>
          <cell r="I142">
            <v>0</v>
          </cell>
          <cell r="J142">
            <v>0</v>
          </cell>
          <cell r="K142">
            <v>2</v>
          </cell>
          <cell r="L142">
            <v>0</v>
          </cell>
          <cell r="M142">
            <v>11</v>
          </cell>
          <cell r="N142">
            <v>12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10</v>
          </cell>
          <cell r="T142">
            <v>9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7</v>
          </cell>
          <cell r="Z142">
            <v>10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18</v>
          </cell>
          <cell r="AF142">
            <v>8</v>
          </cell>
          <cell r="AG142">
            <v>0</v>
          </cell>
          <cell r="AH142">
            <v>2</v>
          </cell>
          <cell r="AI142">
            <v>0</v>
          </cell>
          <cell r="AJ142">
            <v>0</v>
          </cell>
          <cell r="AK142">
            <v>10</v>
          </cell>
          <cell r="AL142">
            <v>12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134</v>
          </cell>
          <cell r="AR142">
            <v>1</v>
          </cell>
          <cell r="AS142">
            <v>0</v>
          </cell>
          <cell r="AT142">
            <v>1</v>
          </cell>
          <cell r="AU142">
            <v>1</v>
          </cell>
          <cell r="AV142">
            <v>0</v>
          </cell>
          <cell r="AW142">
            <v>0</v>
          </cell>
          <cell r="AX142">
            <v>1</v>
          </cell>
          <cell r="AY142">
            <v>0</v>
          </cell>
          <cell r="AZ142">
            <v>0</v>
          </cell>
          <cell r="BA142">
            <v>1</v>
          </cell>
          <cell r="BB142">
            <v>0</v>
          </cell>
          <cell r="BC142">
            <v>0</v>
          </cell>
          <cell r="BD142">
            <v>1</v>
          </cell>
          <cell r="BE142">
            <v>0</v>
          </cell>
          <cell r="BF142">
            <v>0</v>
          </cell>
          <cell r="BG142">
            <v>1</v>
          </cell>
          <cell r="BH142">
            <v>0</v>
          </cell>
          <cell r="BI142">
            <v>0</v>
          </cell>
          <cell r="BJ142">
            <v>7</v>
          </cell>
          <cell r="BK142">
            <v>1</v>
          </cell>
          <cell r="BL142">
            <v>1</v>
          </cell>
          <cell r="BM142">
            <v>1</v>
          </cell>
          <cell r="BN142">
            <v>0</v>
          </cell>
          <cell r="BO142">
            <v>1</v>
          </cell>
          <cell r="BP142">
            <v>0</v>
          </cell>
          <cell r="BQ142">
            <v>1</v>
          </cell>
          <cell r="BR142">
            <v>0</v>
          </cell>
          <cell r="BS142">
            <v>1</v>
          </cell>
          <cell r="BT142">
            <v>0</v>
          </cell>
          <cell r="BU142">
            <v>1</v>
          </cell>
          <cell r="BV142">
            <v>0</v>
          </cell>
          <cell r="BW142">
            <v>7</v>
          </cell>
          <cell r="BX142">
            <v>0</v>
          </cell>
          <cell r="BY142">
            <v>0</v>
          </cell>
          <cell r="BZ142">
            <v>11</v>
          </cell>
          <cell r="CA142">
            <v>14</v>
          </cell>
          <cell r="CB142">
            <v>11</v>
          </cell>
          <cell r="CC142">
            <v>12</v>
          </cell>
          <cell r="CD142">
            <v>10</v>
          </cell>
          <cell r="CE142">
            <v>9</v>
          </cell>
          <cell r="CF142">
            <v>7</v>
          </cell>
          <cell r="CG142">
            <v>10</v>
          </cell>
          <cell r="CH142">
            <v>18</v>
          </cell>
          <cell r="CI142">
            <v>10</v>
          </cell>
          <cell r="CJ142">
            <v>10</v>
          </cell>
          <cell r="CK142">
            <v>12</v>
          </cell>
          <cell r="CL142">
            <v>1</v>
          </cell>
          <cell r="CM142">
            <v>0</v>
          </cell>
          <cell r="CN142">
            <v>1</v>
          </cell>
          <cell r="CP142">
            <v>1</v>
          </cell>
          <cell r="CR142">
            <v>9</v>
          </cell>
          <cell r="CS142">
            <v>1</v>
          </cell>
          <cell r="DD142">
            <v>1</v>
          </cell>
          <cell r="DG142">
            <v>1</v>
          </cell>
        </row>
        <row r="143">
          <cell r="E143" t="str">
            <v>有明西小</v>
          </cell>
          <cell r="F143">
            <v>52125</v>
          </cell>
          <cell r="G143">
            <v>8</v>
          </cell>
          <cell r="H143">
            <v>13</v>
          </cell>
          <cell r="I143">
            <v>1</v>
          </cell>
          <cell r="J143">
            <v>0</v>
          </cell>
          <cell r="K143">
            <v>3</v>
          </cell>
          <cell r="L143">
            <v>0</v>
          </cell>
          <cell r="M143">
            <v>12</v>
          </cell>
          <cell r="N143">
            <v>12</v>
          </cell>
          <cell r="O143">
            <v>0</v>
          </cell>
          <cell r="P143">
            <v>1</v>
          </cell>
          <cell r="Q143">
            <v>0</v>
          </cell>
          <cell r="R143">
            <v>0</v>
          </cell>
          <cell r="S143">
            <v>8</v>
          </cell>
          <cell r="T143">
            <v>16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8</v>
          </cell>
          <cell r="Z143">
            <v>16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8</v>
          </cell>
          <cell r="AF143">
            <v>13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18</v>
          </cell>
          <cell r="AL143">
            <v>12</v>
          </cell>
          <cell r="AM143">
            <v>0</v>
          </cell>
          <cell r="AN143">
            <v>1</v>
          </cell>
          <cell r="AO143">
            <v>0</v>
          </cell>
          <cell r="AP143">
            <v>0</v>
          </cell>
          <cell r="AQ143">
            <v>147</v>
          </cell>
          <cell r="AR143">
            <v>1</v>
          </cell>
          <cell r="AS143">
            <v>0</v>
          </cell>
          <cell r="AT143">
            <v>1</v>
          </cell>
          <cell r="AU143">
            <v>1</v>
          </cell>
          <cell r="AV143">
            <v>0</v>
          </cell>
          <cell r="AW143">
            <v>0</v>
          </cell>
          <cell r="AX143">
            <v>1</v>
          </cell>
          <cell r="AY143">
            <v>0</v>
          </cell>
          <cell r="AZ143">
            <v>0</v>
          </cell>
          <cell r="BA143">
            <v>1</v>
          </cell>
          <cell r="BB143">
            <v>0</v>
          </cell>
          <cell r="BC143">
            <v>0</v>
          </cell>
          <cell r="BD143">
            <v>1</v>
          </cell>
          <cell r="BE143">
            <v>0</v>
          </cell>
          <cell r="BF143">
            <v>0</v>
          </cell>
          <cell r="BG143">
            <v>1</v>
          </cell>
          <cell r="BH143">
            <v>0</v>
          </cell>
          <cell r="BI143">
            <v>0</v>
          </cell>
          <cell r="BJ143">
            <v>7</v>
          </cell>
          <cell r="BK143">
            <v>1</v>
          </cell>
          <cell r="BL143">
            <v>1</v>
          </cell>
          <cell r="BM143">
            <v>1</v>
          </cell>
          <cell r="BN143">
            <v>0</v>
          </cell>
          <cell r="BO143">
            <v>1</v>
          </cell>
          <cell r="BP143">
            <v>0</v>
          </cell>
          <cell r="BQ143">
            <v>1</v>
          </cell>
          <cell r="BR143">
            <v>0</v>
          </cell>
          <cell r="BS143">
            <v>1</v>
          </cell>
          <cell r="BT143">
            <v>0</v>
          </cell>
          <cell r="BU143">
            <v>1</v>
          </cell>
          <cell r="BV143">
            <v>0</v>
          </cell>
          <cell r="BW143">
            <v>7</v>
          </cell>
          <cell r="BX143">
            <v>0</v>
          </cell>
          <cell r="BY143">
            <v>0</v>
          </cell>
          <cell r="BZ143">
            <v>9</v>
          </cell>
          <cell r="CA143">
            <v>13</v>
          </cell>
          <cell r="CB143">
            <v>12</v>
          </cell>
          <cell r="CC143">
            <v>13</v>
          </cell>
          <cell r="CD143">
            <v>8</v>
          </cell>
          <cell r="CE143">
            <v>16</v>
          </cell>
          <cell r="CF143">
            <v>8</v>
          </cell>
          <cell r="CG143">
            <v>16</v>
          </cell>
          <cell r="CH143">
            <v>8</v>
          </cell>
          <cell r="CI143">
            <v>13</v>
          </cell>
          <cell r="CJ143">
            <v>18</v>
          </cell>
          <cell r="CK143">
            <v>13</v>
          </cell>
          <cell r="CL143">
            <v>1</v>
          </cell>
          <cell r="CM143">
            <v>0</v>
          </cell>
          <cell r="CN143">
            <v>1</v>
          </cell>
          <cell r="CP143">
            <v>1</v>
          </cell>
          <cell r="CR143">
            <v>12</v>
          </cell>
          <cell r="CS143">
            <v>1</v>
          </cell>
          <cell r="DD143">
            <v>3</v>
          </cell>
          <cell r="DG143">
            <v>0</v>
          </cell>
        </row>
        <row r="144">
          <cell r="E144" t="str">
            <v>有明南小</v>
          </cell>
          <cell r="F144">
            <v>52125</v>
          </cell>
          <cell r="G144">
            <v>6</v>
          </cell>
          <cell r="H144">
            <v>7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16</v>
          </cell>
          <cell r="N144">
            <v>11</v>
          </cell>
          <cell r="O144">
            <v>0</v>
          </cell>
          <cell r="P144">
            <v>0</v>
          </cell>
          <cell r="Q144">
            <v>1</v>
          </cell>
          <cell r="R144">
            <v>0</v>
          </cell>
          <cell r="S144">
            <v>12</v>
          </cell>
          <cell r="T144">
            <v>10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11</v>
          </cell>
          <cell r="Z144">
            <v>15</v>
          </cell>
          <cell r="AA144">
            <v>1</v>
          </cell>
          <cell r="AB144">
            <v>0</v>
          </cell>
          <cell r="AC144">
            <v>0</v>
          </cell>
          <cell r="AD144">
            <v>0</v>
          </cell>
          <cell r="AE144">
            <v>13</v>
          </cell>
          <cell r="AF144">
            <v>7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13</v>
          </cell>
          <cell r="AL144">
            <v>15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137</v>
          </cell>
          <cell r="AR144">
            <v>1</v>
          </cell>
          <cell r="AS144">
            <v>0</v>
          </cell>
          <cell r="AT144">
            <v>0</v>
          </cell>
          <cell r="AU144">
            <v>1</v>
          </cell>
          <cell r="AV144">
            <v>0</v>
          </cell>
          <cell r="AW144">
            <v>1</v>
          </cell>
          <cell r="AX144">
            <v>1</v>
          </cell>
          <cell r="AY144">
            <v>0</v>
          </cell>
          <cell r="AZ144">
            <v>0</v>
          </cell>
          <cell r="BA144">
            <v>1</v>
          </cell>
          <cell r="BB144">
            <v>0</v>
          </cell>
          <cell r="BC144">
            <v>0</v>
          </cell>
          <cell r="BD144">
            <v>1</v>
          </cell>
          <cell r="BE144">
            <v>0</v>
          </cell>
          <cell r="BF144">
            <v>0</v>
          </cell>
          <cell r="BG144">
            <v>1</v>
          </cell>
          <cell r="BH144">
            <v>0</v>
          </cell>
          <cell r="BI144">
            <v>0</v>
          </cell>
          <cell r="BJ144">
            <v>7</v>
          </cell>
          <cell r="BK144">
            <v>1</v>
          </cell>
          <cell r="BL144">
            <v>0</v>
          </cell>
          <cell r="BM144">
            <v>1</v>
          </cell>
          <cell r="BN144">
            <v>1</v>
          </cell>
          <cell r="BO144">
            <v>1</v>
          </cell>
          <cell r="BP144">
            <v>0</v>
          </cell>
          <cell r="BQ144">
            <v>1</v>
          </cell>
          <cell r="BR144">
            <v>0</v>
          </cell>
          <cell r="BS144">
            <v>1</v>
          </cell>
          <cell r="BT144">
            <v>0</v>
          </cell>
          <cell r="BU144">
            <v>1</v>
          </cell>
          <cell r="BV144">
            <v>0</v>
          </cell>
          <cell r="BW144">
            <v>7</v>
          </cell>
          <cell r="BX144">
            <v>0</v>
          </cell>
          <cell r="BY144">
            <v>0</v>
          </cell>
          <cell r="BZ144">
            <v>6</v>
          </cell>
          <cell r="CA144">
            <v>7</v>
          </cell>
          <cell r="CB144">
            <v>16</v>
          </cell>
          <cell r="CC144">
            <v>11</v>
          </cell>
          <cell r="CD144">
            <v>12</v>
          </cell>
          <cell r="CE144">
            <v>10</v>
          </cell>
          <cell r="CF144">
            <v>12</v>
          </cell>
          <cell r="CG144">
            <v>15</v>
          </cell>
          <cell r="CH144">
            <v>13</v>
          </cell>
          <cell r="CI144">
            <v>7</v>
          </cell>
          <cell r="CJ144">
            <v>13</v>
          </cell>
          <cell r="CK144">
            <v>15</v>
          </cell>
          <cell r="CL144">
            <v>1</v>
          </cell>
          <cell r="CM144">
            <v>0</v>
          </cell>
          <cell r="CN144">
            <v>1</v>
          </cell>
          <cell r="CP144">
            <v>1</v>
          </cell>
          <cell r="CR144">
            <v>9</v>
          </cell>
          <cell r="CS144">
            <v>1</v>
          </cell>
          <cell r="DD144">
            <v>1</v>
          </cell>
          <cell r="DG144">
            <v>0</v>
          </cell>
        </row>
        <row r="145">
          <cell r="E145" t="str">
            <v>伊万里小</v>
          </cell>
          <cell r="F145">
            <v>53005</v>
          </cell>
          <cell r="G145">
            <v>56</v>
          </cell>
          <cell r="H145">
            <v>52</v>
          </cell>
          <cell r="I145">
            <v>0</v>
          </cell>
          <cell r="J145">
            <v>1</v>
          </cell>
          <cell r="K145">
            <v>2</v>
          </cell>
          <cell r="L145">
            <v>0</v>
          </cell>
          <cell r="M145">
            <v>54</v>
          </cell>
          <cell r="N145">
            <v>49</v>
          </cell>
          <cell r="O145">
            <v>0</v>
          </cell>
          <cell r="P145">
            <v>0</v>
          </cell>
          <cell r="Q145">
            <v>2</v>
          </cell>
          <cell r="R145">
            <v>0</v>
          </cell>
          <cell r="S145">
            <v>48</v>
          </cell>
          <cell r="T145">
            <v>57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41</v>
          </cell>
          <cell r="Z145">
            <v>57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42</v>
          </cell>
          <cell r="AF145">
            <v>51</v>
          </cell>
          <cell r="AG145">
            <v>0</v>
          </cell>
          <cell r="AH145">
            <v>1</v>
          </cell>
          <cell r="AI145">
            <v>0</v>
          </cell>
          <cell r="AJ145">
            <v>0</v>
          </cell>
          <cell r="AK145">
            <v>50</v>
          </cell>
          <cell r="AL145">
            <v>53</v>
          </cell>
          <cell r="AM145">
            <v>2</v>
          </cell>
          <cell r="AN145">
            <v>0</v>
          </cell>
          <cell r="AO145">
            <v>0</v>
          </cell>
          <cell r="AP145">
            <v>0</v>
          </cell>
          <cell r="AQ145">
            <v>614</v>
          </cell>
          <cell r="AR145">
            <v>3</v>
          </cell>
          <cell r="AS145">
            <v>0</v>
          </cell>
          <cell r="AT145">
            <v>1</v>
          </cell>
          <cell r="AU145">
            <v>3</v>
          </cell>
          <cell r="AV145">
            <v>0</v>
          </cell>
          <cell r="AW145">
            <v>1</v>
          </cell>
          <cell r="AX145">
            <v>3</v>
          </cell>
          <cell r="AY145">
            <v>0</v>
          </cell>
          <cell r="AZ145">
            <v>0</v>
          </cell>
          <cell r="BA145">
            <v>3</v>
          </cell>
          <cell r="BB145">
            <v>0</v>
          </cell>
          <cell r="BC145">
            <v>0</v>
          </cell>
          <cell r="BD145">
            <v>3</v>
          </cell>
          <cell r="BE145">
            <v>0</v>
          </cell>
          <cell r="BF145">
            <v>0</v>
          </cell>
          <cell r="BG145">
            <v>3</v>
          </cell>
          <cell r="BH145">
            <v>0</v>
          </cell>
          <cell r="BI145">
            <v>0</v>
          </cell>
          <cell r="BJ145">
            <v>21</v>
          </cell>
          <cell r="BK145">
            <v>4</v>
          </cell>
          <cell r="BL145">
            <v>1</v>
          </cell>
          <cell r="BM145">
            <v>3</v>
          </cell>
          <cell r="BN145">
            <v>1</v>
          </cell>
          <cell r="BO145">
            <v>3</v>
          </cell>
          <cell r="BP145">
            <v>0</v>
          </cell>
          <cell r="BQ145">
            <v>3</v>
          </cell>
          <cell r="BR145">
            <v>0</v>
          </cell>
          <cell r="BS145">
            <v>3</v>
          </cell>
          <cell r="BT145">
            <v>0</v>
          </cell>
          <cell r="BU145">
            <v>3</v>
          </cell>
          <cell r="BV145">
            <v>0</v>
          </cell>
          <cell r="BW145">
            <v>21</v>
          </cell>
          <cell r="BX145">
            <v>0</v>
          </cell>
          <cell r="BY145">
            <v>0</v>
          </cell>
          <cell r="BZ145">
            <v>56</v>
          </cell>
          <cell r="CA145">
            <v>53</v>
          </cell>
          <cell r="CB145">
            <v>54</v>
          </cell>
          <cell r="CC145">
            <v>49</v>
          </cell>
          <cell r="CD145">
            <v>48</v>
          </cell>
          <cell r="CE145">
            <v>57</v>
          </cell>
          <cell r="CF145">
            <v>41</v>
          </cell>
          <cell r="CG145">
            <v>57</v>
          </cell>
          <cell r="CH145">
            <v>42</v>
          </cell>
          <cell r="CI145">
            <v>52</v>
          </cell>
          <cell r="CJ145">
            <v>52</v>
          </cell>
          <cell r="CK145">
            <v>53</v>
          </cell>
          <cell r="CL145">
            <v>2</v>
          </cell>
          <cell r="CM145">
            <v>0</v>
          </cell>
          <cell r="CN145">
            <v>1</v>
          </cell>
          <cell r="CP145">
            <v>1</v>
          </cell>
          <cell r="CQ145">
            <v>1</v>
          </cell>
          <cell r="CR145">
            <v>24</v>
          </cell>
          <cell r="CS145">
            <v>1</v>
          </cell>
          <cell r="CU145">
            <v>3</v>
          </cell>
          <cell r="CZ145">
            <v>1</v>
          </cell>
          <cell r="DD145">
            <v>1</v>
          </cell>
          <cell r="DF145">
            <v>2</v>
          </cell>
          <cell r="DG145">
            <v>1</v>
          </cell>
        </row>
        <row r="146">
          <cell r="E146" t="str">
            <v>牧島小</v>
          </cell>
          <cell r="F146">
            <v>53005</v>
          </cell>
          <cell r="G146">
            <v>11</v>
          </cell>
          <cell r="H146">
            <v>11</v>
          </cell>
          <cell r="I146">
            <v>0</v>
          </cell>
          <cell r="J146">
            <v>0</v>
          </cell>
          <cell r="K146">
            <v>3</v>
          </cell>
          <cell r="L146">
            <v>0</v>
          </cell>
          <cell r="M146">
            <v>3</v>
          </cell>
          <cell r="N146">
            <v>2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11</v>
          </cell>
          <cell r="T146">
            <v>7</v>
          </cell>
          <cell r="U146">
            <v>1</v>
          </cell>
          <cell r="V146">
            <v>1</v>
          </cell>
          <cell r="W146">
            <v>0</v>
          </cell>
          <cell r="X146">
            <v>0</v>
          </cell>
          <cell r="Y146">
            <v>9</v>
          </cell>
          <cell r="Z146">
            <v>12</v>
          </cell>
          <cell r="AA146">
            <v>1</v>
          </cell>
          <cell r="AB146">
            <v>0</v>
          </cell>
          <cell r="AC146">
            <v>0</v>
          </cell>
          <cell r="AD146">
            <v>0</v>
          </cell>
          <cell r="AE146">
            <v>7</v>
          </cell>
          <cell r="AF146">
            <v>3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9</v>
          </cell>
          <cell r="AL146">
            <v>9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97</v>
          </cell>
          <cell r="AR146">
            <v>1</v>
          </cell>
          <cell r="AS146">
            <v>0</v>
          </cell>
          <cell r="AT146">
            <v>1</v>
          </cell>
          <cell r="AU146">
            <v>1</v>
          </cell>
          <cell r="AV146">
            <v>0</v>
          </cell>
          <cell r="AW146">
            <v>0</v>
          </cell>
          <cell r="AX146">
            <v>1</v>
          </cell>
          <cell r="AY146">
            <v>0</v>
          </cell>
          <cell r="AZ146">
            <v>0</v>
          </cell>
          <cell r="BA146">
            <v>1</v>
          </cell>
          <cell r="BB146">
            <v>0</v>
          </cell>
          <cell r="BC146">
            <v>0</v>
          </cell>
          <cell r="BD146">
            <v>1</v>
          </cell>
          <cell r="BE146">
            <v>0</v>
          </cell>
          <cell r="BF146">
            <v>0</v>
          </cell>
          <cell r="BG146">
            <v>1</v>
          </cell>
          <cell r="BH146">
            <v>0</v>
          </cell>
          <cell r="BI146">
            <v>0</v>
          </cell>
          <cell r="BJ146">
            <v>7</v>
          </cell>
          <cell r="BK146">
            <v>1</v>
          </cell>
          <cell r="BL146">
            <v>1</v>
          </cell>
          <cell r="BM146">
            <v>1</v>
          </cell>
          <cell r="BN146">
            <v>0</v>
          </cell>
          <cell r="BO146">
            <v>1</v>
          </cell>
          <cell r="BP146">
            <v>0</v>
          </cell>
          <cell r="BQ146">
            <v>1</v>
          </cell>
          <cell r="BR146">
            <v>0</v>
          </cell>
          <cell r="BS146">
            <v>1</v>
          </cell>
          <cell r="BT146">
            <v>0</v>
          </cell>
          <cell r="BU146">
            <v>1</v>
          </cell>
          <cell r="BV146">
            <v>0</v>
          </cell>
          <cell r="BW146">
            <v>7</v>
          </cell>
          <cell r="BX146">
            <v>0</v>
          </cell>
          <cell r="BY146">
            <v>0</v>
          </cell>
          <cell r="BZ146">
            <v>11</v>
          </cell>
          <cell r="CA146">
            <v>11</v>
          </cell>
          <cell r="CB146">
            <v>3</v>
          </cell>
          <cell r="CC146">
            <v>2</v>
          </cell>
          <cell r="CD146">
            <v>12</v>
          </cell>
          <cell r="CE146">
            <v>8</v>
          </cell>
          <cell r="CF146">
            <v>10</v>
          </cell>
          <cell r="CG146">
            <v>12</v>
          </cell>
          <cell r="CH146">
            <v>7</v>
          </cell>
          <cell r="CI146">
            <v>3</v>
          </cell>
          <cell r="CJ146">
            <v>9</v>
          </cell>
          <cell r="CK146">
            <v>9</v>
          </cell>
          <cell r="CL146">
            <v>1</v>
          </cell>
          <cell r="CM146">
            <v>0</v>
          </cell>
          <cell r="CN146">
            <v>1</v>
          </cell>
          <cell r="CP146">
            <v>1</v>
          </cell>
          <cell r="CR146">
            <v>7</v>
          </cell>
          <cell r="CS146">
            <v>1</v>
          </cell>
          <cell r="CU146">
            <v>1</v>
          </cell>
          <cell r="DD146">
            <v>1</v>
          </cell>
          <cell r="DF146">
            <v>1</v>
          </cell>
          <cell r="DG146">
            <v>0</v>
          </cell>
        </row>
        <row r="147">
          <cell r="E147" t="str">
            <v>大坪小</v>
          </cell>
          <cell r="F147">
            <v>53005</v>
          </cell>
          <cell r="G147">
            <v>49</v>
          </cell>
          <cell r="H147">
            <v>50</v>
          </cell>
          <cell r="I147">
            <v>2</v>
          </cell>
          <cell r="J147">
            <v>0</v>
          </cell>
          <cell r="K147">
            <v>2</v>
          </cell>
          <cell r="L147">
            <v>0</v>
          </cell>
          <cell r="M147">
            <v>50</v>
          </cell>
          <cell r="N147">
            <v>45</v>
          </cell>
          <cell r="O147">
            <v>1</v>
          </cell>
          <cell r="P147">
            <v>0</v>
          </cell>
          <cell r="Q147">
            <v>4</v>
          </cell>
          <cell r="R147">
            <v>0</v>
          </cell>
          <cell r="S147">
            <v>30</v>
          </cell>
          <cell r="T147">
            <v>48</v>
          </cell>
          <cell r="U147">
            <v>0</v>
          </cell>
          <cell r="V147">
            <v>1</v>
          </cell>
          <cell r="W147">
            <v>0</v>
          </cell>
          <cell r="X147">
            <v>0</v>
          </cell>
          <cell r="Y147">
            <v>60</v>
          </cell>
          <cell r="Z147">
            <v>58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50</v>
          </cell>
          <cell r="AF147">
            <v>39</v>
          </cell>
          <cell r="AG147">
            <v>1</v>
          </cell>
          <cell r="AH147">
            <v>0</v>
          </cell>
          <cell r="AI147">
            <v>0</v>
          </cell>
          <cell r="AJ147">
            <v>0</v>
          </cell>
          <cell r="AK147">
            <v>47</v>
          </cell>
          <cell r="AL147">
            <v>50</v>
          </cell>
          <cell r="AM147">
            <v>1</v>
          </cell>
          <cell r="AN147">
            <v>0</v>
          </cell>
          <cell r="AO147">
            <v>0</v>
          </cell>
          <cell r="AP147">
            <v>0</v>
          </cell>
          <cell r="AQ147">
            <v>582</v>
          </cell>
          <cell r="AR147">
            <v>3</v>
          </cell>
          <cell r="AS147">
            <v>0</v>
          </cell>
          <cell r="AT147">
            <v>1</v>
          </cell>
          <cell r="AU147">
            <v>3</v>
          </cell>
          <cell r="AV147">
            <v>0</v>
          </cell>
          <cell r="AW147">
            <v>1</v>
          </cell>
          <cell r="AX147">
            <v>2</v>
          </cell>
          <cell r="AY147">
            <v>0</v>
          </cell>
          <cell r="AZ147">
            <v>0</v>
          </cell>
          <cell r="BA147">
            <v>3</v>
          </cell>
          <cell r="BB147">
            <v>0</v>
          </cell>
          <cell r="BC147">
            <v>0</v>
          </cell>
          <cell r="BD147">
            <v>3</v>
          </cell>
          <cell r="BE147">
            <v>0</v>
          </cell>
          <cell r="BF147">
            <v>0</v>
          </cell>
          <cell r="BG147">
            <v>3</v>
          </cell>
          <cell r="BH147">
            <v>0</v>
          </cell>
          <cell r="BI147">
            <v>0</v>
          </cell>
          <cell r="BJ147">
            <v>19</v>
          </cell>
          <cell r="BK147">
            <v>3</v>
          </cell>
          <cell r="BL147">
            <v>1</v>
          </cell>
          <cell r="BM147">
            <v>3</v>
          </cell>
          <cell r="BN147">
            <v>1</v>
          </cell>
          <cell r="BO147">
            <v>2</v>
          </cell>
          <cell r="BP147">
            <v>0</v>
          </cell>
          <cell r="BQ147">
            <v>3</v>
          </cell>
          <cell r="BR147">
            <v>0</v>
          </cell>
          <cell r="BS147">
            <v>3</v>
          </cell>
          <cell r="BT147">
            <v>0</v>
          </cell>
          <cell r="BU147">
            <v>3</v>
          </cell>
          <cell r="BV147">
            <v>0</v>
          </cell>
          <cell r="BW147">
            <v>19</v>
          </cell>
          <cell r="BX147">
            <v>0</v>
          </cell>
          <cell r="BY147">
            <v>0</v>
          </cell>
          <cell r="BZ147">
            <v>51</v>
          </cell>
          <cell r="CA147">
            <v>50</v>
          </cell>
          <cell r="CB147">
            <v>51</v>
          </cell>
          <cell r="CC147">
            <v>45</v>
          </cell>
          <cell r="CD147">
            <v>30</v>
          </cell>
          <cell r="CE147">
            <v>49</v>
          </cell>
          <cell r="CF147">
            <v>60</v>
          </cell>
          <cell r="CG147">
            <v>58</v>
          </cell>
          <cell r="CH147">
            <v>51</v>
          </cell>
          <cell r="CI147">
            <v>39</v>
          </cell>
          <cell r="CJ147">
            <v>48</v>
          </cell>
          <cell r="CK147">
            <v>50</v>
          </cell>
          <cell r="CL147">
            <v>2</v>
          </cell>
          <cell r="CM147">
            <v>0</v>
          </cell>
          <cell r="CN147">
            <v>1</v>
          </cell>
          <cell r="CP147">
            <v>1</v>
          </cell>
          <cell r="CR147">
            <v>29</v>
          </cell>
          <cell r="CS147">
            <v>1</v>
          </cell>
          <cell r="DD147">
            <v>1</v>
          </cell>
          <cell r="DF147">
            <v>3</v>
          </cell>
          <cell r="DG147">
            <v>0</v>
          </cell>
        </row>
        <row r="148">
          <cell r="E148" t="str">
            <v>大川内小</v>
          </cell>
          <cell r="F148">
            <v>53005</v>
          </cell>
          <cell r="G148">
            <v>9</v>
          </cell>
          <cell r="H148">
            <v>7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8</v>
          </cell>
          <cell r="N148">
            <v>9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13</v>
          </cell>
          <cell r="T148">
            <v>6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16</v>
          </cell>
          <cell r="Z148">
            <v>9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7</v>
          </cell>
          <cell r="AF148">
            <v>10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5</v>
          </cell>
          <cell r="AL148">
            <v>9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108</v>
          </cell>
          <cell r="AR148">
            <v>1</v>
          </cell>
          <cell r="AS148">
            <v>0</v>
          </cell>
          <cell r="AT148">
            <v>0</v>
          </cell>
          <cell r="AU148">
            <v>1</v>
          </cell>
          <cell r="AV148">
            <v>0</v>
          </cell>
          <cell r="AW148">
            <v>0</v>
          </cell>
          <cell r="AX148">
            <v>1</v>
          </cell>
          <cell r="AY148">
            <v>0</v>
          </cell>
          <cell r="AZ148">
            <v>0</v>
          </cell>
          <cell r="BA148">
            <v>1</v>
          </cell>
          <cell r="BB148">
            <v>0</v>
          </cell>
          <cell r="BC148">
            <v>0</v>
          </cell>
          <cell r="BD148">
            <v>1</v>
          </cell>
          <cell r="BE148">
            <v>0</v>
          </cell>
          <cell r="BF148">
            <v>0</v>
          </cell>
          <cell r="BG148">
            <v>1</v>
          </cell>
          <cell r="BH148">
            <v>0</v>
          </cell>
          <cell r="BI148">
            <v>0</v>
          </cell>
          <cell r="BJ148">
            <v>6</v>
          </cell>
          <cell r="BK148">
            <v>1</v>
          </cell>
          <cell r="BL148">
            <v>0</v>
          </cell>
          <cell r="BM148">
            <v>1</v>
          </cell>
          <cell r="BN148">
            <v>0</v>
          </cell>
          <cell r="BO148">
            <v>1</v>
          </cell>
          <cell r="BP148">
            <v>0</v>
          </cell>
          <cell r="BQ148">
            <v>1</v>
          </cell>
          <cell r="BR148">
            <v>0</v>
          </cell>
          <cell r="BS148">
            <v>1</v>
          </cell>
          <cell r="BT148">
            <v>0</v>
          </cell>
          <cell r="BU148">
            <v>1</v>
          </cell>
          <cell r="BV148">
            <v>0</v>
          </cell>
          <cell r="BW148">
            <v>6</v>
          </cell>
          <cell r="BX148">
            <v>0</v>
          </cell>
          <cell r="BY148">
            <v>0</v>
          </cell>
          <cell r="BZ148">
            <v>9</v>
          </cell>
          <cell r="CA148">
            <v>7</v>
          </cell>
          <cell r="CB148">
            <v>8</v>
          </cell>
          <cell r="CC148">
            <v>9</v>
          </cell>
          <cell r="CD148">
            <v>13</v>
          </cell>
          <cell r="CE148">
            <v>6</v>
          </cell>
          <cell r="CF148">
            <v>16</v>
          </cell>
          <cell r="CG148">
            <v>9</v>
          </cell>
          <cell r="CH148">
            <v>7</v>
          </cell>
          <cell r="CI148">
            <v>10</v>
          </cell>
          <cell r="CJ148">
            <v>5</v>
          </cell>
          <cell r="CK148">
            <v>9</v>
          </cell>
          <cell r="CL148">
            <v>0</v>
          </cell>
          <cell r="CM148">
            <v>0</v>
          </cell>
          <cell r="CN148">
            <v>1</v>
          </cell>
          <cell r="CP148">
            <v>1</v>
          </cell>
          <cell r="CR148">
            <v>7</v>
          </cell>
          <cell r="CS148">
            <v>1</v>
          </cell>
          <cell r="DD148">
            <v>1</v>
          </cell>
          <cell r="DF148">
            <v>1</v>
          </cell>
          <cell r="DG148">
            <v>0</v>
          </cell>
        </row>
        <row r="149">
          <cell r="E149" t="str">
            <v>黒川小</v>
          </cell>
          <cell r="F149">
            <v>53005</v>
          </cell>
          <cell r="G149">
            <v>14</v>
          </cell>
          <cell r="H149">
            <v>14</v>
          </cell>
          <cell r="I149">
            <v>0</v>
          </cell>
          <cell r="J149">
            <v>0</v>
          </cell>
          <cell r="K149">
            <v>1</v>
          </cell>
          <cell r="L149">
            <v>0</v>
          </cell>
          <cell r="M149">
            <v>18</v>
          </cell>
          <cell r="N149">
            <v>17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12</v>
          </cell>
          <cell r="T149">
            <v>9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17</v>
          </cell>
          <cell r="Z149">
            <v>15</v>
          </cell>
          <cell r="AA149">
            <v>1</v>
          </cell>
          <cell r="AB149">
            <v>0</v>
          </cell>
          <cell r="AC149">
            <v>0</v>
          </cell>
          <cell r="AD149">
            <v>0</v>
          </cell>
          <cell r="AE149">
            <v>20</v>
          </cell>
          <cell r="AF149">
            <v>11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16</v>
          </cell>
          <cell r="AL149">
            <v>11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175</v>
          </cell>
          <cell r="AR149">
            <v>1</v>
          </cell>
          <cell r="AS149">
            <v>0</v>
          </cell>
          <cell r="AT149">
            <v>1</v>
          </cell>
          <cell r="AU149">
            <v>1</v>
          </cell>
          <cell r="AV149">
            <v>0</v>
          </cell>
          <cell r="AW149">
            <v>0</v>
          </cell>
          <cell r="AX149">
            <v>1</v>
          </cell>
          <cell r="AY149">
            <v>0</v>
          </cell>
          <cell r="AZ149">
            <v>0</v>
          </cell>
          <cell r="BA149">
            <v>1</v>
          </cell>
          <cell r="BB149">
            <v>0</v>
          </cell>
          <cell r="BC149">
            <v>0</v>
          </cell>
          <cell r="BD149">
            <v>1</v>
          </cell>
          <cell r="BE149">
            <v>0</v>
          </cell>
          <cell r="BF149">
            <v>0</v>
          </cell>
          <cell r="BG149">
            <v>1</v>
          </cell>
          <cell r="BH149">
            <v>0</v>
          </cell>
          <cell r="BI149">
            <v>0</v>
          </cell>
          <cell r="BJ149">
            <v>7</v>
          </cell>
          <cell r="BK149">
            <v>1</v>
          </cell>
          <cell r="BL149">
            <v>1</v>
          </cell>
          <cell r="BM149">
            <v>1</v>
          </cell>
          <cell r="BN149">
            <v>0</v>
          </cell>
          <cell r="BO149">
            <v>1</v>
          </cell>
          <cell r="BP149">
            <v>0</v>
          </cell>
          <cell r="BQ149">
            <v>1</v>
          </cell>
          <cell r="BR149">
            <v>0</v>
          </cell>
          <cell r="BS149">
            <v>1</v>
          </cell>
          <cell r="BT149">
            <v>0</v>
          </cell>
          <cell r="BU149">
            <v>1</v>
          </cell>
          <cell r="BV149">
            <v>0</v>
          </cell>
          <cell r="BW149">
            <v>7</v>
          </cell>
          <cell r="BX149">
            <v>0</v>
          </cell>
          <cell r="BY149">
            <v>0</v>
          </cell>
          <cell r="BZ149">
            <v>14</v>
          </cell>
          <cell r="CA149">
            <v>14</v>
          </cell>
          <cell r="CB149">
            <v>18</v>
          </cell>
          <cell r="CC149">
            <v>17</v>
          </cell>
          <cell r="CD149">
            <v>12</v>
          </cell>
          <cell r="CE149">
            <v>9</v>
          </cell>
          <cell r="CF149">
            <v>18</v>
          </cell>
          <cell r="CG149">
            <v>15</v>
          </cell>
          <cell r="CH149">
            <v>20</v>
          </cell>
          <cell r="CI149">
            <v>11</v>
          </cell>
          <cell r="CJ149">
            <v>16</v>
          </cell>
          <cell r="CK149">
            <v>11</v>
          </cell>
          <cell r="CL149">
            <v>1</v>
          </cell>
          <cell r="CM149">
            <v>0</v>
          </cell>
          <cell r="CN149">
            <v>1</v>
          </cell>
          <cell r="CP149">
            <v>1</v>
          </cell>
          <cell r="CR149">
            <v>9</v>
          </cell>
          <cell r="CS149">
            <v>1</v>
          </cell>
          <cell r="CU149">
            <v>2</v>
          </cell>
          <cell r="CX149">
            <v>1</v>
          </cell>
          <cell r="DD149">
            <v>1</v>
          </cell>
          <cell r="DG149">
            <v>0</v>
          </cell>
        </row>
        <row r="150">
          <cell r="E150" t="str">
            <v>波多津東小</v>
          </cell>
          <cell r="F150">
            <v>53005</v>
          </cell>
          <cell r="G150">
            <v>2</v>
          </cell>
          <cell r="H150">
            <v>2</v>
          </cell>
          <cell r="I150">
            <v>1</v>
          </cell>
          <cell r="J150">
            <v>0</v>
          </cell>
          <cell r="K150">
            <v>0</v>
          </cell>
          <cell r="L150">
            <v>0</v>
          </cell>
          <cell r="M150">
            <v>3</v>
          </cell>
          <cell r="N150">
            <v>3</v>
          </cell>
          <cell r="O150">
            <v>0</v>
          </cell>
          <cell r="P150">
            <v>0</v>
          </cell>
          <cell r="Q150">
            <v>2</v>
          </cell>
          <cell r="R150">
            <v>0</v>
          </cell>
          <cell r="S150">
            <v>4</v>
          </cell>
          <cell r="T150">
            <v>5</v>
          </cell>
          <cell r="U150">
            <v>1</v>
          </cell>
          <cell r="V150">
            <v>0</v>
          </cell>
          <cell r="W150">
            <v>0</v>
          </cell>
          <cell r="X150">
            <v>0</v>
          </cell>
          <cell r="Y150">
            <v>2</v>
          </cell>
          <cell r="Z150">
            <v>1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3</v>
          </cell>
          <cell r="AF150">
            <v>3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5</v>
          </cell>
          <cell r="AL150">
            <v>6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41</v>
          </cell>
          <cell r="AR150">
            <v>1</v>
          </cell>
          <cell r="AS150">
            <v>0</v>
          </cell>
          <cell r="AT150">
            <v>0</v>
          </cell>
          <cell r="AU150">
            <v>0</v>
          </cell>
          <cell r="AV150">
            <v>1</v>
          </cell>
          <cell r="AW150">
            <v>1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1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1</v>
          </cell>
          <cell r="BH150">
            <v>0</v>
          </cell>
          <cell r="BI150">
            <v>0</v>
          </cell>
          <cell r="BJ150">
            <v>5</v>
          </cell>
          <cell r="BK150">
            <v>1</v>
          </cell>
          <cell r="BL150">
            <v>0</v>
          </cell>
          <cell r="BM150">
            <v>1</v>
          </cell>
          <cell r="BN150">
            <v>1</v>
          </cell>
          <cell r="BO150">
            <v>0</v>
          </cell>
          <cell r="BP150">
            <v>0</v>
          </cell>
          <cell r="BQ150">
            <v>1</v>
          </cell>
          <cell r="BR150">
            <v>0</v>
          </cell>
          <cell r="BS150">
            <v>0</v>
          </cell>
          <cell r="BT150">
            <v>0</v>
          </cell>
          <cell r="BU150">
            <v>1</v>
          </cell>
          <cell r="BV150">
            <v>0</v>
          </cell>
          <cell r="BW150">
            <v>5</v>
          </cell>
          <cell r="BX150">
            <v>3</v>
          </cell>
          <cell r="BY150">
            <v>3</v>
          </cell>
          <cell r="BZ150">
            <v>3</v>
          </cell>
          <cell r="CA150">
            <v>2</v>
          </cell>
          <cell r="CB150">
            <v>3</v>
          </cell>
          <cell r="CC150">
            <v>3</v>
          </cell>
          <cell r="CD150">
            <v>5</v>
          </cell>
          <cell r="CE150">
            <v>5</v>
          </cell>
          <cell r="CF150">
            <v>2</v>
          </cell>
          <cell r="CG150">
            <v>1</v>
          </cell>
          <cell r="CH150">
            <v>3</v>
          </cell>
          <cell r="CI150">
            <v>3</v>
          </cell>
          <cell r="CJ150">
            <v>5</v>
          </cell>
          <cell r="CK150">
            <v>6</v>
          </cell>
          <cell r="CL150">
            <v>1</v>
          </cell>
          <cell r="CM150">
            <v>2</v>
          </cell>
          <cell r="CN150">
            <v>1</v>
          </cell>
          <cell r="CP150">
            <v>1</v>
          </cell>
          <cell r="CR150">
            <v>6</v>
          </cell>
          <cell r="CS150">
            <v>1</v>
          </cell>
          <cell r="DD150">
            <v>1</v>
          </cell>
          <cell r="DF150">
            <v>1</v>
          </cell>
          <cell r="DG150">
            <v>0</v>
          </cell>
        </row>
        <row r="151">
          <cell r="E151" t="str">
            <v>波多津小</v>
          </cell>
          <cell r="F151">
            <v>53005</v>
          </cell>
          <cell r="G151">
            <v>7</v>
          </cell>
          <cell r="H151">
            <v>6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4</v>
          </cell>
          <cell r="N151">
            <v>7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7</v>
          </cell>
          <cell r="T151">
            <v>6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4</v>
          </cell>
          <cell r="Z151">
            <v>7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6</v>
          </cell>
          <cell r="AF151">
            <v>4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11</v>
          </cell>
          <cell r="AL151">
            <v>7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76</v>
          </cell>
          <cell r="AR151">
            <v>1</v>
          </cell>
          <cell r="AS151">
            <v>0</v>
          </cell>
          <cell r="AT151">
            <v>0</v>
          </cell>
          <cell r="AU151">
            <v>1</v>
          </cell>
          <cell r="AV151">
            <v>0</v>
          </cell>
          <cell r="AW151">
            <v>0</v>
          </cell>
          <cell r="AX151">
            <v>1</v>
          </cell>
          <cell r="AY151">
            <v>0</v>
          </cell>
          <cell r="AZ151">
            <v>0</v>
          </cell>
          <cell r="BA151">
            <v>1</v>
          </cell>
          <cell r="BB151">
            <v>0</v>
          </cell>
          <cell r="BC151">
            <v>0</v>
          </cell>
          <cell r="BD151">
            <v>1</v>
          </cell>
          <cell r="BE151">
            <v>0</v>
          </cell>
          <cell r="BF151">
            <v>0</v>
          </cell>
          <cell r="BG151">
            <v>1</v>
          </cell>
          <cell r="BH151">
            <v>0</v>
          </cell>
          <cell r="BI151">
            <v>0</v>
          </cell>
          <cell r="BJ151">
            <v>6</v>
          </cell>
          <cell r="BK151">
            <v>1</v>
          </cell>
          <cell r="BL151">
            <v>0</v>
          </cell>
          <cell r="BM151">
            <v>1</v>
          </cell>
          <cell r="BN151">
            <v>0</v>
          </cell>
          <cell r="BO151">
            <v>1</v>
          </cell>
          <cell r="BP151">
            <v>0</v>
          </cell>
          <cell r="BQ151">
            <v>1</v>
          </cell>
          <cell r="BR151">
            <v>0</v>
          </cell>
          <cell r="BS151">
            <v>1</v>
          </cell>
          <cell r="BT151">
            <v>0</v>
          </cell>
          <cell r="BU151">
            <v>1</v>
          </cell>
          <cell r="BV151">
            <v>0</v>
          </cell>
          <cell r="BW151">
            <v>6</v>
          </cell>
          <cell r="BX151">
            <v>0</v>
          </cell>
          <cell r="BY151">
            <v>0</v>
          </cell>
          <cell r="BZ151">
            <v>7</v>
          </cell>
          <cell r="CA151">
            <v>6</v>
          </cell>
          <cell r="CB151">
            <v>4</v>
          </cell>
          <cell r="CC151">
            <v>7</v>
          </cell>
          <cell r="CD151">
            <v>7</v>
          </cell>
          <cell r="CE151">
            <v>6</v>
          </cell>
          <cell r="CF151">
            <v>4</v>
          </cell>
          <cell r="CG151">
            <v>7</v>
          </cell>
          <cell r="CH151">
            <v>6</v>
          </cell>
          <cell r="CI151">
            <v>4</v>
          </cell>
          <cell r="CJ151">
            <v>11</v>
          </cell>
          <cell r="CK151">
            <v>7</v>
          </cell>
          <cell r="CL151">
            <v>0</v>
          </cell>
          <cell r="CM151">
            <v>0</v>
          </cell>
          <cell r="CN151">
            <v>1</v>
          </cell>
          <cell r="CP151">
            <v>1</v>
          </cell>
          <cell r="CR151">
            <v>8</v>
          </cell>
          <cell r="CS151">
            <v>1</v>
          </cell>
          <cell r="DC151">
            <v>1</v>
          </cell>
          <cell r="DD151">
            <v>1</v>
          </cell>
          <cell r="DG151">
            <v>0</v>
          </cell>
        </row>
        <row r="152">
          <cell r="E152" t="str">
            <v>南波多小</v>
          </cell>
          <cell r="F152">
            <v>53005</v>
          </cell>
          <cell r="G152">
            <v>13</v>
          </cell>
          <cell r="H152">
            <v>10</v>
          </cell>
          <cell r="I152">
            <v>0</v>
          </cell>
          <cell r="J152">
            <v>0</v>
          </cell>
          <cell r="K152">
            <v>1</v>
          </cell>
          <cell r="L152">
            <v>0</v>
          </cell>
          <cell r="M152">
            <v>13</v>
          </cell>
          <cell r="N152">
            <v>8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13</v>
          </cell>
          <cell r="T152">
            <v>16</v>
          </cell>
          <cell r="U152">
            <v>1</v>
          </cell>
          <cell r="V152">
            <v>0</v>
          </cell>
          <cell r="W152">
            <v>0</v>
          </cell>
          <cell r="X152">
            <v>0</v>
          </cell>
          <cell r="Y152">
            <v>18</v>
          </cell>
          <cell r="Z152">
            <v>14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16</v>
          </cell>
          <cell r="AF152">
            <v>19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11</v>
          </cell>
          <cell r="AL152">
            <v>20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172</v>
          </cell>
          <cell r="AR152">
            <v>1</v>
          </cell>
          <cell r="AS152">
            <v>0</v>
          </cell>
          <cell r="AT152">
            <v>1</v>
          </cell>
          <cell r="AU152">
            <v>1</v>
          </cell>
          <cell r="AV152">
            <v>0</v>
          </cell>
          <cell r="AW152">
            <v>0</v>
          </cell>
          <cell r="AX152">
            <v>1</v>
          </cell>
          <cell r="AY152">
            <v>0</v>
          </cell>
          <cell r="AZ152">
            <v>0</v>
          </cell>
          <cell r="BA152">
            <v>1</v>
          </cell>
          <cell r="BB152">
            <v>0</v>
          </cell>
          <cell r="BC152">
            <v>0</v>
          </cell>
          <cell r="BD152">
            <v>1</v>
          </cell>
          <cell r="BE152">
            <v>0</v>
          </cell>
          <cell r="BF152">
            <v>0</v>
          </cell>
          <cell r="BG152">
            <v>1</v>
          </cell>
          <cell r="BH152">
            <v>0</v>
          </cell>
          <cell r="BI152">
            <v>0</v>
          </cell>
          <cell r="BJ152">
            <v>7</v>
          </cell>
          <cell r="BK152">
            <v>1</v>
          </cell>
          <cell r="BL152">
            <v>1</v>
          </cell>
          <cell r="BM152">
            <v>1</v>
          </cell>
          <cell r="BN152">
            <v>0</v>
          </cell>
          <cell r="BO152">
            <v>1</v>
          </cell>
          <cell r="BP152">
            <v>0</v>
          </cell>
          <cell r="BQ152">
            <v>1</v>
          </cell>
          <cell r="BR152">
            <v>0</v>
          </cell>
          <cell r="BS152">
            <v>1</v>
          </cell>
          <cell r="BT152">
            <v>0</v>
          </cell>
          <cell r="BU152">
            <v>1</v>
          </cell>
          <cell r="BV152">
            <v>0</v>
          </cell>
          <cell r="BW152">
            <v>7</v>
          </cell>
          <cell r="BX152">
            <v>0</v>
          </cell>
          <cell r="BY152">
            <v>0</v>
          </cell>
          <cell r="BZ152">
            <v>13</v>
          </cell>
          <cell r="CA152">
            <v>10</v>
          </cell>
          <cell r="CB152">
            <v>13</v>
          </cell>
          <cell r="CC152">
            <v>8</v>
          </cell>
          <cell r="CD152">
            <v>14</v>
          </cell>
          <cell r="CE152">
            <v>16</v>
          </cell>
          <cell r="CF152">
            <v>18</v>
          </cell>
          <cell r="CG152">
            <v>14</v>
          </cell>
          <cell r="CH152">
            <v>16</v>
          </cell>
          <cell r="CI152">
            <v>19</v>
          </cell>
          <cell r="CJ152">
            <v>11</v>
          </cell>
          <cell r="CK152">
            <v>20</v>
          </cell>
          <cell r="CL152">
            <v>1</v>
          </cell>
          <cell r="CM152">
            <v>0</v>
          </cell>
          <cell r="CN152">
            <v>1</v>
          </cell>
          <cell r="CP152">
            <v>1</v>
          </cell>
          <cell r="CR152">
            <v>9</v>
          </cell>
          <cell r="CS152">
            <v>1</v>
          </cell>
          <cell r="DD152">
            <v>1</v>
          </cell>
          <cell r="DG152">
            <v>0</v>
          </cell>
        </row>
        <row r="153">
          <cell r="E153" t="str">
            <v>大川小</v>
          </cell>
          <cell r="F153">
            <v>53005</v>
          </cell>
          <cell r="G153">
            <v>11</v>
          </cell>
          <cell r="H153">
            <v>8</v>
          </cell>
          <cell r="I153">
            <v>0</v>
          </cell>
          <cell r="J153">
            <v>0</v>
          </cell>
          <cell r="K153">
            <v>3</v>
          </cell>
          <cell r="L153">
            <v>0</v>
          </cell>
          <cell r="M153">
            <v>7</v>
          </cell>
          <cell r="N153">
            <v>8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7</v>
          </cell>
          <cell r="T153">
            <v>7</v>
          </cell>
          <cell r="U153">
            <v>1</v>
          </cell>
          <cell r="V153">
            <v>1</v>
          </cell>
          <cell r="W153">
            <v>0</v>
          </cell>
          <cell r="X153">
            <v>0</v>
          </cell>
          <cell r="Y153">
            <v>10</v>
          </cell>
          <cell r="Z153">
            <v>8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9</v>
          </cell>
          <cell r="AF153">
            <v>13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10</v>
          </cell>
          <cell r="AL153">
            <v>14</v>
          </cell>
          <cell r="AM153">
            <v>1</v>
          </cell>
          <cell r="AN153">
            <v>0</v>
          </cell>
          <cell r="AO153">
            <v>0</v>
          </cell>
          <cell r="AP153">
            <v>0</v>
          </cell>
          <cell r="AQ153">
            <v>115</v>
          </cell>
          <cell r="AR153">
            <v>1</v>
          </cell>
          <cell r="AS153">
            <v>0</v>
          </cell>
          <cell r="AT153">
            <v>1</v>
          </cell>
          <cell r="AU153">
            <v>1</v>
          </cell>
          <cell r="AV153">
            <v>0</v>
          </cell>
          <cell r="AW153">
            <v>0</v>
          </cell>
          <cell r="AX153">
            <v>1</v>
          </cell>
          <cell r="AY153">
            <v>0</v>
          </cell>
          <cell r="AZ153">
            <v>0</v>
          </cell>
          <cell r="BA153">
            <v>1</v>
          </cell>
          <cell r="BB153">
            <v>0</v>
          </cell>
          <cell r="BC153">
            <v>0</v>
          </cell>
          <cell r="BD153">
            <v>1</v>
          </cell>
          <cell r="BE153">
            <v>0</v>
          </cell>
          <cell r="BF153">
            <v>0</v>
          </cell>
          <cell r="BG153">
            <v>1</v>
          </cell>
          <cell r="BH153">
            <v>0</v>
          </cell>
          <cell r="BI153">
            <v>0</v>
          </cell>
          <cell r="BJ153">
            <v>7</v>
          </cell>
          <cell r="BK153">
            <v>1</v>
          </cell>
          <cell r="BL153">
            <v>1</v>
          </cell>
          <cell r="BM153">
            <v>1</v>
          </cell>
          <cell r="BN153">
            <v>0</v>
          </cell>
          <cell r="BO153">
            <v>1</v>
          </cell>
          <cell r="BP153">
            <v>0</v>
          </cell>
          <cell r="BQ153">
            <v>1</v>
          </cell>
          <cell r="BR153">
            <v>0</v>
          </cell>
          <cell r="BS153">
            <v>1</v>
          </cell>
          <cell r="BT153">
            <v>0</v>
          </cell>
          <cell r="BU153">
            <v>1</v>
          </cell>
          <cell r="BV153">
            <v>0</v>
          </cell>
          <cell r="BW153">
            <v>7</v>
          </cell>
          <cell r="BX153">
            <v>0</v>
          </cell>
          <cell r="BY153">
            <v>0</v>
          </cell>
          <cell r="BZ153">
            <v>11</v>
          </cell>
          <cell r="CA153">
            <v>8</v>
          </cell>
          <cell r="CB153">
            <v>7</v>
          </cell>
          <cell r="CC153">
            <v>8</v>
          </cell>
          <cell r="CD153">
            <v>8</v>
          </cell>
          <cell r="CE153">
            <v>8</v>
          </cell>
          <cell r="CF153">
            <v>10</v>
          </cell>
          <cell r="CG153">
            <v>8</v>
          </cell>
          <cell r="CH153">
            <v>9</v>
          </cell>
          <cell r="CI153">
            <v>13</v>
          </cell>
          <cell r="CJ153">
            <v>11</v>
          </cell>
          <cell r="CK153">
            <v>14</v>
          </cell>
          <cell r="CL153">
            <v>1</v>
          </cell>
          <cell r="CM153">
            <v>0</v>
          </cell>
          <cell r="CN153">
            <v>1</v>
          </cell>
          <cell r="CP153">
            <v>1</v>
          </cell>
          <cell r="CR153">
            <v>10</v>
          </cell>
          <cell r="CS153">
            <v>1</v>
          </cell>
          <cell r="CU153">
            <v>1</v>
          </cell>
          <cell r="DD153">
            <v>1</v>
          </cell>
          <cell r="DG153">
            <v>0</v>
          </cell>
        </row>
        <row r="154">
          <cell r="E154" t="str">
            <v>松浦小</v>
          </cell>
          <cell r="F154">
            <v>53005</v>
          </cell>
          <cell r="G154">
            <v>12</v>
          </cell>
          <cell r="H154">
            <v>4</v>
          </cell>
          <cell r="I154">
            <v>1</v>
          </cell>
          <cell r="J154">
            <v>0</v>
          </cell>
          <cell r="K154">
            <v>3</v>
          </cell>
          <cell r="L154">
            <v>0</v>
          </cell>
          <cell r="M154">
            <v>7</v>
          </cell>
          <cell r="N154">
            <v>12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16</v>
          </cell>
          <cell r="T154">
            <v>7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7</v>
          </cell>
          <cell r="Z154">
            <v>9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10</v>
          </cell>
          <cell r="AF154">
            <v>8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11</v>
          </cell>
          <cell r="AL154">
            <v>9</v>
          </cell>
          <cell r="AM154">
            <v>1</v>
          </cell>
          <cell r="AN154">
            <v>1</v>
          </cell>
          <cell r="AO154">
            <v>0</v>
          </cell>
          <cell r="AP154">
            <v>0</v>
          </cell>
          <cell r="AQ154">
            <v>115</v>
          </cell>
          <cell r="AR154">
            <v>1</v>
          </cell>
          <cell r="AS154">
            <v>0</v>
          </cell>
          <cell r="AT154">
            <v>1</v>
          </cell>
          <cell r="AU154">
            <v>1</v>
          </cell>
          <cell r="AV154">
            <v>0</v>
          </cell>
          <cell r="AW154">
            <v>0</v>
          </cell>
          <cell r="AX154">
            <v>1</v>
          </cell>
          <cell r="AY154">
            <v>0</v>
          </cell>
          <cell r="AZ154">
            <v>0</v>
          </cell>
          <cell r="BA154">
            <v>1</v>
          </cell>
          <cell r="BB154">
            <v>0</v>
          </cell>
          <cell r="BC154">
            <v>0</v>
          </cell>
          <cell r="BD154">
            <v>1</v>
          </cell>
          <cell r="BE154">
            <v>0</v>
          </cell>
          <cell r="BF154">
            <v>0</v>
          </cell>
          <cell r="BG154">
            <v>1</v>
          </cell>
          <cell r="BH154">
            <v>0</v>
          </cell>
          <cell r="BI154">
            <v>0</v>
          </cell>
          <cell r="BJ154">
            <v>7</v>
          </cell>
          <cell r="BK154">
            <v>1</v>
          </cell>
          <cell r="BL154">
            <v>1</v>
          </cell>
          <cell r="BM154">
            <v>1</v>
          </cell>
          <cell r="BN154">
            <v>0</v>
          </cell>
          <cell r="BO154">
            <v>1</v>
          </cell>
          <cell r="BP154">
            <v>0</v>
          </cell>
          <cell r="BQ154">
            <v>1</v>
          </cell>
          <cell r="BR154">
            <v>0</v>
          </cell>
          <cell r="BS154">
            <v>1</v>
          </cell>
          <cell r="BT154">
            <v>0</v>
          </cell>
          <cell r="BU154">
            <v>1</v>
          </cell>
          <cell r="BV154">
            <v>0</v>
          </cell>
          <cell r="BW154">
            <v>7</v>
          </cell>
          <cell r="BX154">
            <v>0</v>
          </cell>
          <cell r="BY154">
            <v>0</v>
          </cell>
          <cell r="BZ154">
            <v>13</v>
          </cell>
          <cell r="CA154">
            <v>4</v>
          </cell>
          <cell r="CB154">
            <v>7</v>
          </cell>
          <cell r="CC154">
            <v>12</v>
          </cell>
          <cell r="CD154">
            <v>16</v>
          </cell>
          <cell r="CE154">
            <v>7</v>
          </cell>
          <cell r="CF154">
            <v>7</v>
          </cell>
          <cell r="CG154">
            <v>9</v>
          </cell>
          <cell r="CH154">
            <v>10</v>
          </cell>
          <cell r="CI154">
            <v>8</v>
          </cell>
          <cell r="CJ154">
            <v>12</v>
          </cell>
          <cell r="CK154">
            <v>10</v>
          </cell>
          <cell r="CL154">
            <v>1</v>
          </cell>
          <cell r="CM154">
            <v>0</v>
          </cell>
          <cell r="CN154">
            <v>1</v>
          </cell>
          <cell r="CP154">
            <v>1</v>
          </cell>
          <cell r="CR154">
            <v>9</v>
          </cell>
          <cell r="CS154">
            <v>1</v>
          </cell>
          <cell r="CU154">
            <v>1</v>
          </cell>
          <cell r="DD154">
            <v>1</v>
          </cell>
          <cell r="DG154">
            <v>0</v>
          </cell>
        </row>
        <row r="155">
          <cell r="E155" t="str">
            <v>二里小</v>
          </cell>
          <cell r="F155">
            <v>53005</v>
          </cell>
          <cell r="G155">
            <v>24</v>
          </cell>
          <cell r="H155">
            <v>20</v>
          </cell>
          <cell r="I155">
            <v>0</v>
          </cell>
          <cell r="J155">
            <v>1</v>
          </cell>
          <cell r="K155">
            <v>3</v>
          </cell>
          <cell r="L155">
            <v>0</v>
          </cell>
          <cell r="M155">
            <v>21</v>
          </cell>
          <cell r="N155">
            <v>18</v>
          </cell>
          <cell r="O155">
            <v>0</v>
          </cell>
          <cell r="P155">
            <v>0</v>
          </cell>
          <cell r="Q155">
            <v>2</v>
          </cell>
          <cell r="R155">
            <v>0</v>
          </cell>
          <cell r="S155">
            <v>27</v>
          </cell>
          <cell r="T155">
            <v>15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29</v>
          </cell>
          <cell r="Z155">
            <v>25</v>
          </cell>
          <cell r="AA155">
            <v>1</v>
          </cell>
          <cell r="AB155">
            <v>0</v>
          </cell>
          <cell r="AC155">
            <v>0</v>
          </cell>
          <cell r="AD155">
            <v>0</v>
          </cell>
          <cell r="AE155">
            <v>27</v>
          </cell>
          <cell r="AF155">
            <v>16</v>
          </cell>
          <cell r="AG155">
            <v>0</v>
          </cell>
          <cell r="AH155">
            <v>2</v>
          </cell>
          <cell r="AI155">
            <v>0</v>
          </cell>
          <cell r="AJ155">
            <v>0</v>
          </cell>
          <cell r="AK155">
            <v>24</v>
          </cell>
          <cell r="AL155">
            <v>21</v>
          </cell>
          <cell r="AM155">
            <v>1</v>
          </cell>
          <cell r="AN155">
            <v>0</v>
          </cell>
          <cell r="AO155">
            <v>0</v>
          </cell>
          <cell r="AP155">
            <v>0</v>
          </cell>
          <cell r="AQ155">
            <v>272</v>
          </cell>
          <cell r="AR155">
            <v>2</v>
          </cell>
          <cell r="AS155">
            <v>0</v>
          </cell>
          <cell r="AT155">
            <v>1</v>
          </cell>
          <cell r="AU155">
            <v>2</v>
          </cell>
          <cell r="AV155">
            <v>0</v>
          </cell>
          <cell r="AW155">
            <v>1</v>
          </cell>
          <cell r="AX155">
            <v>2</v>
          </cell>
          <cell r="AY155">
            <v>0</v>
          </cell>
          <cell r="AZ155">
            <v>0</v>
          </cell>
          <cell r="BA155">
            <v>2</v>
          </cell>
          <cell r="BB155">
            <v>0</v>
          </cell>
          <cell r="BC155">
            <v>0</v>
          </cell>
          <cell r="BD155">
            <v>2</v>
          </cell>
          <cell r="BE155">
            <v>0</v>
          </cell>
          <cell r="BF155">
            <v>0</v>
          </cell>
          <cell r="BG155">
            <v>2</v>
          </cell>
          <cell r="BH155">
            <v>0</v>
          </cell>
          <cell r="BI155">
            <v>0</v>
          </cell>
          <cell r="BJ155">
            <v>13</v>
          </cell>
          <cell r="BK155">
            <v>2</v>
          </cell>
          <cell r="BL155">
            <v>1</v>
          </cell>
          <cell r="BM155">
            <v>1</v>
          </cell>
          <cell r="BN155">
            <v>1</v>
          </cell>
          <cell r="BO155">
            <v>2</v>
          </cell>
          <cell r="BP155">
            <v>0</v>
          </cell>
          <cell r="BQ155">
            <v>2</v>
          </cell>
          <cell r="BR155">
            <v>0</v>
          </cell>
          <cell r="BS155">
            <v>2</v>
          </cell>
          <cell r="BT155">
            <v>0</v>
          </cell>
          <cell r="BU155">
            <v>2</v>
          </cell>
          <cell r="BV155">
            <v>0</v>
          </cell>
          <cell r="BW155">
            <v>13</v>
          </cell>
          <cell r="BX155">
            <v>0</v>
          </cell>
          <cell r="BY155">
            <v>0</v>
          </cell>
          <cell r="BZ155">
            <v>24</v>
          </cell>
          <cell r="CA155">
            <v>21</v>
          </cell>
          <cell r="CB155">
            <v>21</v>
          </cell>
          <cell r="CC155">
            <v>18</v>
          </cell>
          <cell r="CD155">
            <v>27</v>
          </cell>
          <cell r="CE155">
            <v>15</v>
          </cell>
          <cell r="CF155">
            <v>30</v>
          </cell>
          <cell r="CG155">
            <v>25</v>
          </cell>
          <cell r="CH155">
            <v>27</v>
          </cell>
          <cell r="CI155">
            <v>18</v>
          </cell>
          <cell r="CJ155">
            <v>25</v>
          </cell>
          <cell r="CK155">
            <v>21</v>
          </cell>
          <cell r="CL155">
            <v>2</v>
          </cell>
          <cell r="CM155">
            <v>0</v>
          </cell>
          <cell r="CN155">
            <v>1</v>
          </cell>
          <cell r="CP155">
            <v>1</v>
          </cell>
          <cell r="CR155">
            <v>17</v>
          </cell>
          <cell r="CS155">
            <v>1</v>
          </cell>
          <cell r="DD155">
            <v>1</v>
          </cell>
          <cell r="DG155">
            <v>0</v>
          </cell>
        </row>
        <row r="156">
          <cell r="E156" t="str">
            <v>東山代小</v>
          </cell>
          <cell r="F156">
            <v>53005</v>
          </cell>
          <cell r="G156">
            <v>32</v>
          </cell>
          <cell r="H156">
            <v>26</v>
          </cell>
          <cell r="I156">
            <v>0</v>
          </cell>
          <cell r="J156">
            <v>0</v>
          </cell>
          <cell r="K156">
            <v>3</v>
          </cell>
          <cell r="L156">
            <v>0</v>
          </cell>
          <cell r="M156">
            <v>41</v>
          </cell>
          <cell r="N156">
            <v>22</v>
          </cell>
          <cell r="O156">
            <v>1</v>
          </cell>
          <cell r="P156">
            <v>0</v>
          </cell>
          <cell r="Q156">
            <v>0</v>
          </cell>
          <cell r="R156">
            <v>0</v>
          </cell>
          <cell r="S156">
            <v>29</v>
          </cell>
          <cell r="T156">
            <v>29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28</v>
          </cell>
          <cell r="Z156">
            <v>23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36</v>
          </cell>
          <cell r="AF156">
            <v>26</v>
          </cell>
          <cell r="AG156">
            <v>2</v>
          </cell>
          <cell r="AH156">
            <v>0</v>
          </cell>
          <cell r="AI156">
            <v>0</v>
          </cell>
          <cell r="AJ156">
            <v>0</v>
          </cell>
          <cell r="AK156">
            <v>30</v>
          </cell>
          <cell r="AL156">
            <v>22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347</v>
          </cell>
          <cell r="AR156">
            <v>2</v>
          </cell>
          <cell r="AS156">
            <v>0</v>
          </cell>
          <cell r="AT156">
            <v>1</v>
          </cell>
          <cell r="AU156">
            <v>2</v>
          </cell>
          <cell r="AV156">
            <v>0</v>
          </cell>
          <cell r="AW156">
            <v>0</v>
          </cell>
          <cell r="AX156">
            <v>2</v>
          </cell>
          <cell r="AY156">
            <v>0</v>
          </cell>
          <cell r="AZ156">
            <v>0</v>
          </cell>
          <cell r="BA156">
            <v>2</v>
          </cell>
          <cell r="BB156">
            <v>0</v>
          </cell>
          <cell r="BC156">
            <v>0</v>
          </cell>
          <cell r="BD156">
            <v>2</v>
          </cell>
          <cell r="BE156">
            <v>0</v>
          </cell>
          <cell r="BF156">
            <v>0</v>
          </cell>
          <cell r="BG156">
            <v>2</v>
          </cell>
          <cell r="BH156">
            <v>0</v>
          </cell>
          <cell r="BI156">
            <v>0</v>
          </cell>
          <cell r="BJ156">
            <v>13</v>
          </cell>
          <cell r="BK156">
            <v>2</v>
          </cell>
          <cell r="BL156">
            <v>1</v>
          </cell>
          <cell r="BM156">
            <v>2</v>
          </cell>
          <cell r="BN156">
            <v>0</v>
          </cell>
          <cell r="BO156">
            <v>2</v>
          </cell>
          <cell r="BP156">
            <v>0</v>
          </cell>
          <cell r="BQ156">
            <v>2</v>
          </cell>
          <cell r="BR156">
            <v>0</v>
          </cell>
          <cell r="BS156">
            <v>2</v>
          </cell>
          <cell r="BT156">
            <v>0</v>
          </cell>
          <cell r="BU156">
            <v>2</v>
          </cell>
          <cell r="BV156">
            <v>0</v>
          </cell>
          <cell r="BW156">
            <v>13</v>
          </cell>
          <cell r="BX156">
            <v>0</v>
          </cell>
          <cell r="BY156">
            <v>0</v>
          </cell>
          <cell r="BZ156">
            <v>32</v>
          </cell>
          <cell r="CA156">
            <v>26</v>
          </cell>
          <cell r="CB156">
            <v>42</v>
          </cell>
          <cell r="CC156">
            <v>22</v>
          </cell>
          <cell r="CD156">
            <v>29</v>
          </cell>
          <cell r="CE156">
            <v>29</v>
          </cell>
          <cell r="CF156">
            <v>28</v>
          </cell>
          <cell r="CG156">
            <v>23</v>
          </cell>
          <cell r="CH156">
            <v>38</v>
          </cell>
          <cell r="CI156">
            <v>26</v>
          </cell>
          <cell r="CJ156">
            <v>30</v>
          </cell>
          <cell r="CK156">
            <v>22</v>
          </cell>
          <cell r="CL156">
            <v>1</v>
          </cell>
          <cell r="CM156">
            <v>0</v>
          </cell>
          <cell r="CN156">
            <v>1</v>
          </cell>
          <cell r="CP156">
            <v>1</v>
          </cell>
          <cell r="CR156">
            <v>16</v>
          </cell>
          <cell r="CS156">
            <v>1</v>
          </cell>
          <cell r="CU156">
            <v>1</v>
          </cell>
          <cell r="CZ156">
            <v>1</v>
          </cell>
          <cell r="DD156">
            <v>1</v>
          </cell>
          <cell r="DE156">
            <v>1</v>
          </cell>
          <cell r="DG156">
            <v>0</v>
          </cell>
        </row>
        <row r="157">
          <cell r="E157" t="str">
            <v>滝野小</v>
          </cell>
          <cell r="F157">
            <v>53005</v>
          </cell>
          <cell r="G157">
            <v>1</v>
          </cell>
          <cell r="H157">
            <v>1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2</v>
          </cell>
          <cell r="N157">
            <v>1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2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3</v>
          </cell>
          <cell r="Z157">
            <v>2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2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2</v>
          </cell>
          <cell r="AL157">
            <v>1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17</v>
          </cell>
          <cell r="AR157">
            <v>0</v>
          </cell>
          <cell r="AS157">
            <v>1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1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1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3</v>
          </cell>
          <cell r="BK157">
            <v>1</v>
          </cell>
          <cell r="BL157">
            <v>0</v>
          </cell>
          <cell r="BM157">
            <v>0</v>
          </cell>
          <cell r="BN157">
            <v>0</v>
          </cell>
          <cell r="BO157">
            <v>1</v>
          </cell>
          <cell r="BP157">
            <v>0</v>
          </cell>
          <cell r="BQ157">
            <v>0</v>
          </cell>
          <cell r="BR157">
            <v>0</v>
          </cell>
          <cell r="BS157">
            <v>1</v>
          </cell>
          <cell r="BT157">
            <v>0</v>
          </cell>
          <cell r="BU157">
            <v>0</v>
          </cell>
          <cell r="BV157">
            <v>0</v>
          </cell>
          <cell r="BW157">
            <v>3</v>
          </cell>
          <cell r="BX157">
            <v>3</v>
          </cell>
          <cell r="BY157">
            <v>3</v>
          </cell>
          <cell r="BZ157">
            <v>1</v>
          </cell>
          <cell r="CA157">
            <v>1</v>
          </cell>
          <cell r="CB157">
            <v>2</v>
          </cell>
          <cell r="CC157">
            <v>1</v>
          </cell>
          <cell r="CD157">
            <v>2</v>
          </cell>
          <cell r="CE157">
            <v>0</v>
          </cell>
          <cell r="CF157">
            <v>3</v>
          </cell>
          <cell r="CG157">
            <v>2</v>
          </cell>
          <cell r="CH157">
            <v>2</v>
          </cell>
          <cell r="CI157">
            <v>0</v>
          </cell>
          <cell r="CJ157">
            <v>2</v>
          </cell>
          <cell r="CK157">
            <v>1</v>
          </cell>
          <cell r="CL157">
            <v>0</v>
          </cell>
          <cell r="CM157">
            <v>3</v>
          </cell>
          <cell r="CP157">
            <v>1</v>
          </cell>
          <cell r="CR157">
            <v>4</v>
          </cell>
          <cell r="DD157">
            <v>1</v>
          </cell>
          <cell r="DG157">
            <v>0</v>
          </cell>
        </row>
        <row r="158">
          <cell r="E158" t="str">
            <v>山代東小</v>
          </cell>
          <cell r="F158">
            <v>53005</v>
          </cell>
          <cell r="G158">
            <v>12</v>
          </cell>
          <cell r="H158">
            <v>16</v>
          </cell>
          <cell r="I158">
            <v>0</v>
          </cell>
          <cell r="J158">
            <v>0</v>
          </cell>
          <cell r="K158">
            <v>1</v>
          </cell>
          <cell r="L158">
            <v>0</v>
          </cell>
          <cell r="M158">
            <v>16</v>
          </cell>
          <cell r="N158">
            <v>17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21</v>
          </cell>
          <cell r="T158">
            <v>14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17</v>
          </cell>
          <cell r="Z158">
            <v>20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20</v>
          </cell>
          <cell r="AF158">
            <v>16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12</v>
          </cell>
          <cell r="AL158">
            <v>16</v>
          </cell>
          <cell r="AM158">
            <v>1</v>
          </cell>
          <cell r="AN158">
            <v>0</v>
          </cell>
          <cell r="AO158">
            <v>0</v>
          </cell>
          <cell r="AP158">
            <v>0</v>
          </cell>
          <cell r="AQ158">
            <v>198</v>
          </cell>
          <cell r="AR158">
            <v>1</v>
          </cell>
          <cell r="AS158">
            <v>0</v>
          </cell>
          <cell r="AT158">
            <v>1</v>
          </cell>
          <cell r="AU158">
            <v>1</v>
          </cell>
          <cell r="AV158">
            <v>0</v>
          </cell>
          <cell r="AW158">
            <v>0</v>
          </cell>
          <cell r="AX158">
            <v>1</v>
          </cell>
          <cell r="AY158">
            <v>0</v>
          </cell>
          <cell r="AZ158">
            <v>0</v>
          </cell>
          <cell r="BA158">
            <v>1</v>
          </cell>
          <cell r="BB158">
            <v>0</v>
          </cell>
          <cell r="BC158">
            <v>0</v>
          </cell>
          <cell r="BD158">
            <v>1</v>
          </cell>
          <cell r="BE158">
            <v>0</v>
          </cell>
          <cell r="BF158">
            <v>0</v>
          </cell>
          <cell r="BG158">
            <v>1</v>
          </cell>
          <cell r="BH158">
            <v>0</v>
          </cell>
          <cell r="BI158">
            <v>0</v>
          </cell>
          <cell r="BJ158">
            <v>7</v>
          </cell>
          <cell r="BK158">
            <v>1</v>
          </cell>
          <cell r="BL158">
            <v>1</v>
          </cell>
          <cell r="BM158">
            <v>1</v>
          </cell>
          <cell r="BN158">
            <v>0</v>
          </cell>
          <cell r="BO158">
            <v>1</v>
          </cell>
          <cell r="BP158">
            <v>0</v>
          </cell>
          <cell r="BQ158">
            <v>1</v>
          </cell>
          <cell r="BR158">
            <v>0</v>
          </cell>
          <cell r="BS158">
            <v>1</v>
          </cell>
          <cell r="BT158">
            <v>0</v>
          </cell>
          <cell r="BU158">
            <v>1</v>
          </cell>
          <cell r="BV158">
            <v>0</v>
          </cell>
          <cell r="BW158">
            <v>7</v>
          </cell>
          <cell r="BX158">
            <v>0</v>
          </cell>
          <cell r="BY158">
            <v>0</v>
          </cell>
          <cell r="BZ158">
            <v>12</v>
          </cell>
          <cell r="CA158">
            <v>16</v>
          </cell>
          <cell r="CB158">
            <v>16</v>
          </cell>
          <cell r="CC158">
            <v>17</v>
          </cell>
          <cell r="CD158">
            <v>21</v>
          </cell>
          <cell r="CE158">
            <v>14</v>
          </cell>
          <cell r="CF158">
            <v>17</v>
          </cell>
          <cell r="CG158">
            <v>20</v>
          </cell>
          <cell r="CH158">
            <v>20</v>
          </cell>
          <cell r="CI158">
            <v>16</v>
          </cell>
          <cell r="CJ158">
            <v>13</v>
          </cell>
          <cell r="CK158">
            <v>16</v>
          </cell>
          <cell r="CL158">
            <v>1</v>
          </cell>
          <cell r="CM158">
            <v>0</v>
          </cell>
          <cell r="CN158">
            <v>1</v>
          </cell>
          <cell r="CP158">
            <v>1</v>
          </cell>
          <cell r="CR158">
            <v>9</v>
          </cell>
          <cell r="CS158">
            <v>1</v>
          </cell>
          <cell r="CU158">
            <v>1</v>
          </cell>
          <cell r="CV158">
            <v>1</v>
          </cell>
          <cell r="DD158">
            <v>3</v>
          </cell>
          <cell r="DE158">
            <v>1</v>
          </cell>
          <cell r="DG158">
            <v>0</v>
          </cell>
        </row>
        <row r="159">
          <cell r="E159" t="str">
            <v>山代西小</v>
          </cell>
          <cell r="F159">
            <v>53005</v>
          </cell>
          <cell r="G159">
            <v>7</v>
          </cell>
          <cell r="H159">
            <v>8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7</v>
          </cell>
          <cell r="N159">
            <v>5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10</v>
          </cell>
          <cell r="T159">
            <v>8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4</v>
          </cell>
          <cell r="Z159">
            <v>8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10</v>
          </cell>
          <cell r="AF159">
            <v>2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7</v>
          </cell>
          <cell r="AL159">
            <v>6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82</v>
          </cell>
          <cell r="AR159">
            <v>1</v>
          </cell>
          <cell r="AS159">
            <v>0</v>
          </cell>
          <cell r="AT159">
            <v>0</v>
          </cell>
          <cell r="AU159">
            <v>1</v>
          </cell>
          <cell r="AV159">
            <v>0</v>
          </cell>
          <cell r="AW159">
            <v>0</v>
          </cell>
          <cell r="AX159">
            <v>1</v>
          </cell>
          <cell r="AY159">
            <v>0</v>
          </cell>
          <cell r="AZ159">
            <v>0</v>
          </cell>
          <cell r="BA159">
            <v>1</v>
          </cell>
          <cell r="BB159">
            <v>0</v>
          </cell>
          <cell r="BC159">
            <v>0</v>
          </cell>
          <cell r="BD159">
            <v>1</v>
          </cell>
          <cell r="BE159">
            <v>0</v>
          </cell>
          <cell r="BF159">
            <v>0</v>
          </cell>
          <cell r="BG159">
            <v>1</v>
          </cell>
          <cell r="BH159">
            <v>0</v>
          </cell>
          <cell r="BI159">
            <v>0</v>
          </cell>
          <cell r="BJ159">
            <v>6</v>
          </cell>
          <cell r="BK159">
            <v>1</v>
          </cell>
          <cell r="BL159">
            <v>0</v>
          </cell>
          <cell r="BM159">
            <v>1</v>
          </cell>
          <cell r="BN159">
            <v>0</v>
          </cell>
          <cell r="BO159">
            <v>1</v>
          </cell>
          <cell r="BP159">
            <v>0</v>
          </cell>
          <cell r="BQ159">
            <v>1</v>
          </cell>
          <cell r="BR159">
            <v>0</v>
          </cell>
          <cell r="BS159">
            <v>1</v>
          </cell>
          <cell r="BT159">
            <v>0</v>
          </cell>
          <cell r="BU159">
            <v>1</v>
          </cell>
          <cell r="BV159">
            <v>0</v>
          </cell>
          <cell r="BW159">
            <v>6</v>
          </cell>
          <cell r="BX159">
            <v>3</v>
          </cell>
          <cell r="BY159">
            <v>3</v>
          </cell>
          <cell r="BZ159">
            <v>7</v>
          </cell>
          <cell r="CA159">
            <v>8</v>
          </cell>
          <cell r="CB159">
            <v>7</v>
          </cell>
          <cell r="CC159">
            <v>5</v>
          </cell>
          <cell r="CD159">
            <v>10</v>
          </cell>
          <cell r="CE159">
            <v>8</v>
          </cell>
          <cell r="CF159">
            <v>4</v>
          </cell>
          <cell r="CG159">
            <v>8</v>
          </cell>
          <cell r="CH159">
            <v>10</v>
          </cell>
          <cell r="CI159">
            <v>2</v>
          </cell>
          <cell r="CJ159">
            <v>7</v>
          </cell>
          <cell r="CK159">
            <v>6</v>
          </cell>
          <cell r="CL159">
            <v>0</v>
          </cell>
          <cell r="CM159">
            <v>0</v>
          </cell>
          <cell r="CN159">
            <v>1</v>
          </cell>
          <cell r="CP159">
            <v>1</v>
          </cell>
          <cell r="CR159">
            <v>7</v>
          </cell>
          <cell r="CS159">
            <v>1</v>
          </cell>
          <cell r="DD159">
            <v>1</v>
          </cell>
          <cell r="DG159">
            <v>0</v>
          </cell>
        </row>
        <row r="160">
          <cell r="E160" t="str">
            <v>立花小</v>
          </cell>
          <cell r="F160">
            <v>53005</v>
          </cell>
          <cell r="G160">
            <v>36</v>
          </cell>
          <cell r="H160">
            <v>34</v>
          </cell>
          <cell r="I160">
            <v>0</v>
          </cell>
          <cell r="J160">
            <v>0</v>
          </cell>
          <cell r="K160">
            <v>4</v>
          </cell>
          <cell r="L160">
            <v>0</v>
          </cell>
          <cell r="M160">
            <v>31</v>
          </cell>
          <cell r="N160">
            <v>32</v>
          </cell>
          <cell r="O160">
            <v>1</v>
          </cell>
          <cell r="P160">
            <v>0</v>
          </cell>
          <cell r="Q160">
            <v>3</v>
          </cell>
          <cell r="R160">
            <v>0</v>
          </cell>
          <cell r="S160">
            <v>45</v>
          </cell>
          <cell r="T160">
            <v>41</v>
          </cell>
          <cell r="U160">
            <v>1</v>
          </cell>
          <cell r="V160">
            <v>0</v>
          </cell>
          <cell r="W160">
            <v>0</v>
          </cell>
          <cell r="X160">
            <v>0</v>
          </cell>
          <cell r="Y160">
            <v>30</v>
          </cell>
          <cell r="Z160">
            <v>36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43</v>
          </cell>
          <cell r="AF160">
            <v>36</v>
          </cell>
          <cell r="AG160">
            <v>1</v>
          </cell>
          <cell r="AH160">
            <v>1</v>
          </cell>
          <cell r="AI160">
            <v>0</v>
          </cell>
          <cell r="AJ160">
            <v>0</v>
          </cell>
          <cell r="AK160">
            <v>39</v>
          </cell>
          <cell r="AL160">
            <v>34</v>
          </cell>
          <cell r="AM160">
            <v>2</v>
          </cell>
          <cell r="AN160">
            <v>1</v>
          </cell>
          <cell r="AO160">
            <v>0</v>
          </cell>
          <cell r="AP160">
            <v>0</v>
          </cell>
          <cell r="AQ160">
            <v>444</v>
          </cell>
          <cell r="AR160">
            <v>2</v>
          </cell>
          <cell r="AS160">
            <v>0</v>
          </cell>
          <cell r="AT160">
            <v>1</v>
          </cell>
          <cell r="AU160">
            <v>2</v>
          </cell>
          <cell r="AV160">
            <v>0</v>
          </cell>
          <cell r="AW160">
            <v>1</v>
          </cell>
          <cell r="AX160">
            <v>3</v>
          </cell>
          <cell r="AY160">
            <v>0</v>
          </cell>
          <cell r="AZ160">
            <v>0</v>
          </cell>
          <cell r="BA160">
            <v>2</v>
          </cell>
          <cell r="BB160">
            <v>0</v>
          </cell>
          <cell r="BC160">
            <v>0</v>
          </cell>
          <cell r="BD160">
            <v>2</v>
          </cell>
          <cell r="BE160">
            <v>0</v>
          </cell>
          <cell r="BF160">
            <v>0</v>
          </cell>
          <cell r="BG160">
            <v>2</v>
          </cell>
          <cell r="BH160">
            <v>0</v>
          </cell>
          <cell r="BI160">
            <v>0</v>
          </cell>
          <cell r="BJ160">
            <v>15</v>
          </cell>
          <cell r="BK160">
            <v>2</v>
          </cell>
          <cell r="BL160">
            <v>1</v>
          </cell>
          <cell r="BM160">
            <v>2</v>
          </cell>
          <cell r="BN160">
            <v>1</v>
          </cell>
          <cell r="BO160">
            <v>3</v>
          </cell>
          <cell r="BP160">
            <v>0</v>
          </cell>
          <cell r="BQ160">
            <v>2</v>
          </cell>
          <cell r="BR160">
            <v>0</v>
          </cell>
          <cell r="BS160">
            <v>2</v>
          </cell>
          <cell r="BT160">
            <v>0</v>
          </cell>
          <cell r="BU160">
            <v>2</v>
          </cell>
          <cell r="BV160">
            <v>0</v>
          </cell>
          <cell r="BW160">
            <v>15</v>
          </cell>
          <cell r="BX160">
            <v>0</v>
          </cell>
          <cell r="BY160">
            <v>0</v>
          </cell>
          <cell r="BZ160">
            <v>36</v>
          </cell>
          <cell r="CA160">
            <v>34</v>
          </cell>
          <cell r="CB160">
            <v>32</v>
          </cell>
          <cell r="CC160">
            <v>32</v>
          </cell>
          <cell r="CD160">
            <v>46</v>
          </cell>
          <cell r="CE160">
            <v>41</v>
          </cell>
          <cell r="CF160">
            <v>30</v>
          </cell>
          <cell r="CG160">
            <v>36</v>
          </cell>
          <cell r="CH160">
            <v>44</v>
          </cell>
          <cell r="CI160">
            <v>37</v>
          </cell>
          <cell r="CJ160">
            <v>41</v>
          </cell>
          <cell r="CK160">
            <v>35</v>
          </cell>
          <cell r="CL160">
            <v>2</v>
          </cell>
          <cell r="CM160">
            <v>0</v>
          </cell>
          <cell r="CN160">
            <v>1</v>
          </cell>
          <cell r="CP160">
            <v>1</v>
          </cell>
          <cell r="CR160">
            <v>19</v>
          </cell>
          <cell r="CS160">
            <v>1</v>
          </cell>
          <cell r="DC160">
            <v>1</v>
          </cell>
          <cell r="DD160">
            <v>4</v>
          </cell>
          <cell r="DG160">
            <v>0</v>
          </cell>
        </row>
        <row r="161">
          <cell r="E161" t="str">
            <v>有田小</v>
          </cell>
          <cell r="F161">
            <v>54105</v>
          </cell>
          <cell r="G161">
            <v>11</v>
          </cell>
          <cell r="H161">
            <v>13</v>
          </cell>
          <cell r="I161">
            <v>0</v>
          </cell>
          <cell r="J161">
            <v>0</v>
          </cell>
          <cell r="K161">
            <v>2</v>
          </cell>
          <cell r="L161">
            <v>0</v>
          </cell>
          <cell r="M161">
            <v>12</v>
          </cell>
          <cell r="N161">
            <v>7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10</v>
          </cell>
          <cell r="T161">
            <v>11</v>
          </cell>
          <cell r="U161">
            <v>1</v>
          </cell>
          <cell r="V161">
            <v>0</v>
          </cell>
          <cell r="W161">
            <v>0</v>
          </cell>
          <cell r="X161">
            <v>0</v>
          </cell>
          <cell r="Y161">
            <v>17</v>
          </cell>
          <cell r="Z161">
            <v>20</v>
          </cell>
          <cell r="AA161">
            <v>1</v>
          </cell>
          <cell r="AB161">
            <v>0</v>
          </cell>
          <cell r="AC161">
            <v>0</v>
          </cell>
          <cell r="AD161">
            <v>0</v>
          </cell>
          <cell r="AE161">
            <v>7</v>
          </cell>
          <cell r="AF161">
            <v>15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14</v>
          </cell>
          <cell r="AL161">
            <v>7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146</v>
          </cell>
          <cell r="AR161">
            <v>1</v>
          </cell>
          <cell r="AS161">
            <v>0</v>
          </cell>
          <cell r="AT161">
            <v>1</v>
          </cell>
          <cell r="AU161">
            <v>1</v>
          </cell>
          <cell r="AV161">
            <v>0</v>
          </cell>
          <cell r="AW161">
            <v>0</v>
          </cell>
          <cell r="AX161">
            <v>1</v>
          </cell>
          <cell r="AY161">
            <v>0</v>
          </cell>
          <cell r="AZ161">
            <v>0</v>
          </cell>
          <cell r="BA161">
            <v>1</v>
          </cell>
          <cell r="BB161">
            <v>0</v>
          </cell>
          <cell r="BC161">
            <v>0</v>
          </cell>
          <cell r="BD161">
            <v>1</v>
          </cell>
          <cell r="BE161">
            <v>0</v>
          </cell>
          <cell r="BF161">
            <v>0</v>
          </cell>
          <cell r="BG161">
            <v>1</v>
          </cell>
          <cell r="BH161">
            <v>0</v>
          </cell>
          <cell r="BI161">
            <v>0</v>
          </cell>
          <cell r="BJ161">
            <v>7</v>
          </cell>
          <cell r="BK161">
            <v>1</v>
          </cell>
          <cell r="BL161">
            <v>1</v>
          </cell>
          <cell r="BM161">
            <v>1</v>
          </cell>
          <cell r="BN161">
            <v>0</v>
          </cell>
          <cell r="BO161">
            <v>1</v>
          </cell>
          <cell r="BP161">
            <v>0</v>
          </cell>
          <cell r="BQ161">
            <v>1</v>
          </cell>
          <cell r="BR161">
            <v>0</v>
          </cell>
          <cell r="BS161">
            <v>1</v>
          </cell>
          <cell r="BT161">
            <v>0</v>
          </cell>
          <cell r="BU161">
            <v>1</v>
          </cell>
          <cell r="BV161">
            <v>0</v>
          </cell>
          <cell r="BW161">
            <v>7</v>
          </cell>
          <cell r="BX161">
            <v>0</v>
          </cell>
          <cell r="BY161">
            <v>0</v>
          </cell>
          <cell r="BZ161">
            <v>11</v>
          </cell>
          <cell r="CA161">
            <v>13</v>
          </cell>
          <cell r="CB161">
            <v>12</v>
          </cell>
          <cell r="CC161">
            <v>7</v>
          </cell>
          <cell r="CD161">
            <v>11</v>
          </cell>
          <cell r="CE161">
            <v>11</v>
          </cell>
          <cell r="CF161">
            <v>18</v>
          </cell>
          <cell r="CG161">
            <v>20</v>
          </cell>
          <cell r="CH161">
            <v>7</v>
          </cell>
          <cell r="CI161">
            <v>15</v>
          </cell>
          <cell r="CJ161">
            <v>14</v>
          </cell>
          <cell r="CK161">
            <v>7</v>
          </cell>
          <cell r="CL161">
            <v>1</v>
          </cell>
          <cell r="CM161">
            <v>0</v>
          </cell>
          <cell r="CN161">
            <v>1</v>
          </cell>
          <cell r="CP161">
            <v>1</v>
          </cell>
          <cell r="CR161">
            <v>9</v>
          </cell>
          <cell r="CS161">
            <v>1</v>
          </cell>
          <cell r="CU161">
            <v>1</v>
          </cell>
          <cell r="CZ161">
            <v>1</v>
          </cell>
          <cell r="DD161">
            <v>2</v>
          </cell>
          <cell r="DF161">
            <v>1</v>
          </cell>
          <cell r="DG161">
            <v>0</v>
          </cell>
        </row>
        <row r="162">
          <cell r="E162" t="str">
            <v>有田中部小</v>
          </cell>
          <cell r="F162">
            <v>54105</v>
          </cell>
          <cell r="G162">
            <v>49</v>
          </cell>
          <cell r="H162">
            <v>39</v>
          </cell>
          <cell r="I162">
            <v>0</v>
          </cell>
          <cell r="J162">
            <v>0</v>
          </cell>
          <cell r="K162">
            <v>5</v>
          </cell>
          <cell r="L162">
            <v>0</v>
          </cell>
          <cell r="M162">
            <v>49</v>
          </cell>
          <cell r="N162">
            <v>38</v>
          </cell>
          <cell r="O162">
            <v>1</v>
          </cell>
          <cell r="P162">
            <v>0</v>
          </cell>
          <cell r="Q162">
            <v>2</v>
          </cell>
          <cell r="R162">
            <v>0</v>
          </cell>
          <cell r="S162">
            <v>41</v>
          </cell>
          <cell r="T162">
            <v>48</v>
          </cell>
          <cell r="U162">
            <v>1</v>
          </cell>
          <cell r="V162">
            <v>0</v>
          </cell>
          <cell r="W162">
            <v>0</v>
          </cell>
          <cell r="X162">
            <v>0</v>
          </cell>
          <cell r="Y162">
            <v>42</v>
          </cell>
          <cell r="Z162">
            <v>42</v>
          </cell>
          <cell r="AA162">
            <v>2</v>
          </cell>
          <cell r="AB162">
            <v>1</v>
          </cell>
          <cell r="AC162">
            <v>0</v>
          </cell>
          <cell r="AD162">
            <v>0</v>
          </cell>
          <cell r="AE162">
            <v>36</v>
          </cell>
          <cell r="AF162">
            <v>45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49</v>
          </cell>
          <cell r="AL162">
            <v>36</v>
          </cell>
          <cell r="AM162">
            <v>2</v>
          </cell>
          <cell r="AN162">
            <v>0</v>
          </cell>
          <cell r="AO162">
            <v>0</v>
          </cell>
          <cell r="AP162">
            <v>0</v>
          </cell>
          <cell r="AQ162">
            <v>521</v>
          </cell>
          <cell r="AR162">
            <v>3</v>
          </cell>
          <cell r="AS162">
            <v>0</v>
          </cell>
          <cell r="AT162">
            <v>1</v>
          </cell>
          <cell r="AU162">
            <v>3</v>
          </cell>
          <cell r="AV162">
            <v>0</v>
          </cell>
          <cell r="AW162">
            <v>1</v>
          </cell>
          <cell r="AX162">
            <v>3</v>
          </cell>
          <cell r="AY162">
            <v>0</v>
          </cell>
          <cell r="AZ162">
            <v>0</v>
          </cell>
          <cell r="BA162">
            <v>3</v>
          </cell>
          <cell r="BB162">
            <v>0</v>
          </cell>
          <cell r="BC162">
            <v>0</v>
          </cell>
          <cell r="BD162">
            <v>3</v>
          </cell>
          <cell r="BE162">
            <v>0</v>
          </cell>
          <cell r="BF162">
            <v>0</v>
          </cell>
          <cell r="BG162">
            <v>3</v>
          </cell>
          <cell r="BH162">
            <v>0</v>
          </cell>
          <cell r="BI162">
            <v>0</v>
          </cell>
          <cell r="BJ162">
            <v>20</v>
          </cell>
          <cell r="BK162">
            <v>3</v>
          </cell>
          <cell r="BL162">
            <v>1</v>
          </cell>
          <cell r="BM162">
            <v>3</v>
          </cell>
          <cell r="BN162">
            <v>1</v>
          </cell>
          <cell r="BO162">
            <v>3</v>
          </cell>
          <cell r="BP162">
            <v>0</v>
          </cell>
          <cell r="BQ162">
            <v>3</v>
          </cell>
          <cell r="BR162">
            <v>0</v>
          </cell>
          <cell r="BS162">
            <v>3</v>
          </cell>
          <cell r="BT162">
            <v>0</v>
          </cell>
          <cell r="BU162">
            <v>3</v>
          </cell>
          <cell r="BV162">
            <v>0</v>
          </cell>
          <cell r="BW162">
            <v>20</v>
          </cell>
          <cell r="BX162">
            <v>0</v>
          </cell>
          <cell r="BY162">
            <v>0</v>
          </cell>
          <cell r="BZ162">
            <v>49</v>
          </cell>
          <cell r="CA162">
            <v>39</v>
          </cell>
          <cell r="CB162">
            <v>50</v>
          </cell>
          <cell r="CC162">
            <v>38</v>
          </cell>
          <cell r="CD162">
            <v>42</v>
          </cell>
          <cell r="CE162">
            <v>48</v>
          </cell>
          <cell r="CF162">
            <v>44</v>
          </cell>
          <cell r="CG162">
            <v>43</v>
          </cell>
          <cell r="CH162">
            <v>36</v>
          </cell>
          <cell r="CI162">
            <v>45</v>
          </cell>
          <cell r="CJ162">
            <v>51</v>
          </cell>
          <cell r="CK162">
            <v>36</v>
          </cell>
          <cell r="CL162">
            <v>2</v>
          </cell>
          <cell r="CM162">
            <v>0</v>
          </cell>
          <cell r="CN162">
            <v>1</v>
          </cell>
          <cell r="CP162">
            <v>1</v>
          </cell>
          <cell r="CQ162">
            <v>1</v>
          </cell>
          <cell r="CR162">
            <v>25</v>
          </cell>
          <cell r="CS162">
            <v>1</v>
          </cell>
          <cell r="CU162">
            <v>1</v>
          </cell>
          <cell r="DD162">
            <v>1</v>
          </cell>
          <cell r="DG162">
            <v>1</v>
          </cell>
        </row>
        <row r="163">
          <cell r="E163" t="str">
            <v>曲川小</v>
          </cell>
          <cell r="F163">
            <v>54105</v>
          </cell>
          <cell r="G163">
            <v>24</v>
          </cell>
          <cell r="H163">
            <v>27</v>
          </cell>
          <cell r="I163">
            <v>0</v>
          </cell>
          <cell r="J163">
            <v>0</v>
          </cell>
          <cell r="K163">
            <v>2</v>
          </cell>
          <cell r="L163">
            <v>0</v>
          </cell>
          <cell r="M163">
            <v>24</v>
          </cell>
          <cell r="N163">
            <v>14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20</v>
          </cell>
          <cell r="T163">
            <v>28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17</v>
          </cell>
          <cell r="Z163">
            <v>25</v>
          </cell>
          <cell r="AA163">
            <v>0</v>
          </cell>
          <cell r="AB163">
            <v>1</v>
          </cell>
          <cell r="AC163">
            <v>0</v>
          </cell>
          <cell r="AD163">
            <v>0</v>
          </cell>
          <cell r="AE163">
            <v>26</v>
          </cell>
          <cell r="AF163">
            <v>26</v>
          </cell>
          <cell r="AG163">
            <v>0</v>
          </cell>
          <cell r="AH163">
            <v>1</v>
          </cell>
          <cell r="AI163">
            <v>0</v>
          </cell>
          <cell r="AJ163">
            <v>0</v>
          </cell>
          <cell r="AK163">
            <v>28</v>
          </cell>
          <cell r="AL163">
            <v>22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283</v>
          </cell>
          <cell r="AR163">
            <v>2</v>
          </cell>
          <cell r="AS163">
            <v>0</v>
          </cell>
          <cell r="AT163">
            <v>1</v>
          </cell>
          <cell r="AU163">
            <v>2</v>
          </cell>
          <cell r="AV163">
            <v>0</v>
          </cell>
          <cell r="AW163">
            <v>0</v>
          </cell>
          <cell r="AX163">
            <v>2</v>
          </cell>
          <cell r="AY163">
            <v>0</v>
          </cell>
          <cell r="AZ163">
            <v>0</v>
          </cell>
          <cell r="BA163">
            <v>2</v>
          </cell>
          <cell r="BB163">
            <v>0</v>
          </cell>
          <cell r="BC163">
            <v>0</v>
          </cell>
          <cell r="BD163">
            <v>2</v>
          </cell>
          <cell r="BE163">
            <v>0</v>
          </cell>
          <cell r="BF163">
            <v>0</v>
          </cell>
          <cell r="BG163">
            <v>2</v>
          </cell>
          <cell r="BH163">
            <v>0</v>
          </cell>
          <cell r="BI163">
            <v>0</v>
          </cell>
          <cell r="BJ163">
            <v>12</v>
          </cell>
          <cell r="BK163">
            <v>2</v>
          </cell>
          <cell r="BL163">
            <v>1</v>
          </cell>
          <cell r="BM163">
            <v>1</v>
          </cell>
          <cell r="BN163">
            <v>0</v>
          </cell>
          <cell r="BO163">
            <v>2</v>
          </cell>
          <cell r="BP163">
            <v>0</v>
          </cell>
          <cell r="BQ163">
            <v>2</v>
          </cell>
          <cell r="BR163">
            <v>0</v>
          </cell>
          <cell r="BS163">
            <v>2</v>
          </cell>
          <cell r="BT163">
            <v>0</v>
          </cell>
          <cell r="BU163">
            <v>2</v>
          </cell>
          <cell r="BV163">
            <v>0</v>
          </cell>
          <cell r="BW163">
            <v>12</v>
          </cell>
          <cell r="BX163">
            <v>0</v>
          </cell>
          <cell r="BY163">
            <v>0</v>
          </cell>
          <cell r="BZ163">
            <v>24</v>
          </cell>
          <cell r="CA163">
            <v>27</v>
          </cell>
          <cell r="CB163">
            <v>24</v>
          </cell>
          <cell r="CC163">
            <v>14</v>
          </cell>
          <cell r="CD163">
            <v>20</v>
          </cell>
          <cell r="CE163">
            <v>28</v>
          </cell>
          <cell r="CF163">
            <v>17</v>
          </cell>
          <cell r="CG163">
            <v>26</v>
          </cell>
          <cell r="CH163">
            <v>26</v>
          </cell>
          <cell r="CI163">
            <v>27</v>
          </cell>
          <cell r="CJ163">
            <v>28</v>
          </cell>
          <cell r="CK163">
            <v>22</v>
          </cell>
          <cell r="CL163">
            <v>1</v>
          </cell>
          <cell r="CM163">
            <v>0</v>
          </cell>
          <cell r="CN163">
            <v>1</v>
          </cell>
          <cell r="CP163">
            <v>1</v>
          </cell>
          <cell r="CR163">
            <v>15</v>
          </cell>
          <cell r="CS163">
            <v>1</v>
          </cell>
          <cell r="CU163">
            <v>1</v>
          </cell>
          <cell r="DC163">
            <v>1</v>
          </cell>
          <cell r="DD163">
            <v>1</v>
          </cell>
          <cell r="DG163">
            <v>0</v>
          </cell>
        </row>
        <row r="164">
          <cell r="E164" t="str">
            <v>大山小</v>
          </cell>
          <cell r="F164">
            <v>54105</v>
          </cell>
          <cell r="G164">
            <v>17</v>
          </cell>
          <cell r="H164">
            <v>18</v>
          </cell>
          <cell r="I164">
            <v>1</v>
          </cell>
          <cell r="J164">
            <v>0</v>
          </cell>
          <cell r="K164">
            <v>4</v>
          </cell>
          <cell r="L164">
            <v>0</v>
          </cell>
          <cell r="M164">
            <v>27</v>
          </cell>
          <cell r="N164">
            <v>19</v>
          </cell>
          <cell r="O164">
            <v>2</v>
          </cell>
          <cell r="P164">
            <v>0</v>
          </cell>
          <cell r="Q164">
            <v>1</v>
          </cell>
          <cell r="R164">
            <v>0</v>
          </cell>
          <cell r="S164">
            <v>21</v>
          </cell>
          <cell r="T164">
            <v>25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39</v>
          </cell>
          <cell r="Z164">
            <v>26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23</v>
          </cell>
          <cell r="AF164">
            <v>20</v>
          </cell>
          <cell r="AG164">
            <v>1</v>
          </cell>
          <cell r="AH164">
            <v>1</v>
          </cell>
          <cell r="AI164">
            <v>0</v>
          </cell>
          <cell r="AJ164">
            <v>0</v>
          </cell>
          <cell r="AK164">
            <v>32</v>
          </cell>
          <cell r="AL164">
            <v>23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295</v>
          </cell>
          <cell r="AR164">
            <v>1</v>
          </cell>
          <cell r="AS164">
            <v>0</v>
          </cell>
          <cell r="AT164">
            <v>1</v>
          </cell>
          <cell r="AU164">
            <v>2</v>
          </cell>
          <cell r="AV164">
            <v>0</v>
          </cell>
          <cell r="AW164">
            <v>1</v>
          </cell>
          <cell r="AX164">
            <v>2</v>
          </cell>
          <cell r="AY164">
            <v>0</v>
          </cell>
          <cell r="AZ164">
            <v>0</v>
          </cell>
          <cell r="BA164">
            <v>2</v>
          </cell>
          <cell r="BB164">
            <v>0</v>
          </cell>
          <cell r="BC164">
            <v>0</v>
          </cell>
          <cell r="BD164">
            <v>2</v>
          </cell>
          <cell r="BE164">
            <v>0</v>
          </cell>
          <cell r="BF164">
            <v>0</v>
          </cell>
          <cell r="BG164">
            <v>2</v>
          </cell>
          <cell r="BH164">
            <v>0</v>
          </cell>
          <cell r="BI164">
            <v>0</v>
          </cell>
          <cell r="BJ164">
            <v>13</v>
          </cell>
          <cell r="BK164">
            <v>1</v>
          </cell>
          <cell r="BL164">
            <v>1</v>
          </cell>
          <cell r="BM164">
            <v>2</v>
          </cell>
          <cell r="BN164">
            <v>1</v>
          </cell>
          <cell r="BO164">
            <v>2</v>
          </cell>
          <cell r="BP164">
            <v>0</v>
          </cell>
          <cell r="BQ164">
            <v>2</v>
          </cell>
          <cell r="BR164">
            <v>0</v>
          </cell>
          <cell r="BS164">
            <v>2</v>
          </cell>
          <cell r="BT164">
            <v>0</v>
          </cell>
          <cell r="BU164">
            <v>2</v>
          </cell>
          <cell r="BV164">
            <v>0</v>
          </cell>
          <cell r="BW164">
            <v>13</v>
          </cell>
          <cell r="BX164">
            <v>0</v>
          </cell>
          <cell r="BY164">
            <v>0</v>
          </cell>
          <cell r="BZ164">
            <v>18</v>
          </cell>
          <cell r="CA164">
            <v>18</v>
          </cell>
          <cell r="CB164">
            <v>29</v>
          </cell>
          <cell r="CC164">
            <v>19</v>
          </cell>
          <cell r="CD164">
            <v>21</v>
          </cell>
          <cell r="CE164">
            <v>25</v>
          </cell>
          <cell r="CF164">
            <v>39</v>
          </cell>
          <cell r="CG164">
            <v>26</v>
          </cell>
          <cell r="CH164">
            <v>24</v>
          </cell>
          <cell r="CI164">
            <v>21</v>
          </cell>
          <cell r="CJ164">
            <v>32</v>
          </cell>
          <cell r="CK164">
            <v>23</v>
          </cell>
          <cell r="CL164">
            <v>2</v>
          </cell>
          <cell r="CM164">
            <v>0</v>
          </cell>
          <cell r="CN164">
            <v>1</v>
          </cell>
          <cell r="CP164">
            <v>1</v>
          </cell>
          <cell r="CR164">
            <v>17</v>
          </cell>
          <cell r="CS164">
            <v>1</v>
          </cell>
          <cell r="CU164">
            <v>1</v>
          </cell>
          <cell r="CZ164">
            <v>1</v>
          </cell>
          <cell r="DD164">
            <v>1</v>
          </cell>
          <cell r="DG164">
            <v>0</v>
          </cell>
        </row>
        <row r="165">
          <cell r="E165" t="str">
            <v>鹿島小</v>
          </cell>
          <cell r="F165">
            <v>61005</v>
          </cell>
          <cell r="G165">
            <v>32</v>
          </cell>
          <cell r="H165">
            <v>31</v>
          </cell>
          <cell r="I165">
            <v>3</v>
          </cell>
          <cell r="J165">
            <v>1</v>
          </cell>
          <cell r="K165">
            <v>9</v>
          </cell>
          <cell r="L165">
            <v>0</v>
          </cell>
          <cell r="M165">
            <v>22</v>
          </cell>
          <cell r="N165">
            <v>30</v>
          </cell>
          <cell r="O165">
            <v>0</v>
          </cell>
          <cell r="P165">
            <v>0</v>
          </cell>
          <cell r="Q165">
            <v>4</v>
          </cell>
          <cell r="R165">
            <v>0</v>
          </cell>
          <cell r="S165">
            <v>41</v>
          </cell>
          <cell r="T165">
            <v>32</v>
          </cell>
          <cell r="U165">
            <v>1</v>
          </cell>
          <cell r="V165">
            <v>0</v>
          </cell>
          <cell r="W165">
            <v>0</v>
          </cell>
          <cell r="X165">
            <v>0</v>
          </cell>
          <cell r="Y165">
            <v>36</v>
          </cell>
          <cell r="Z165">
            <v>38</v>
          </cell>
          <cell r="AA165">
            <v>3</v>
          </cell>
          <cell r="AB165">
            <v>1</v>
          </cell>
          <cell r="AC165">
            <v>0</v>
          </cell>
          <cell r="AD165">
            <v>0</v>
          </cell>
          <cell r="AE165">
            <v>31</v>
          </cell>
          <cell r="AF165">
            <v>43</v>
          </cell>
          <cell r="AG165">
            <v>1</v>
          </cell>
          <cell r="AH165">
            <v>0</v>
          </cell>
          <cell r="AI165">
            <v>0</v>
          </cell>
          <cell r="AJ165">
            <v>0</v>
          </cell>
          <cell r="AK165">
            <v>36</v>
          </cell>
          <cell r="AL165">
            <v>34</v>
          </cell>
          <cell r="AM165">
            <v>2</v>
          </cell>
          <cell r="AN165">
            <v>1</v>
          </cell>
          <cell r="AO165">
            <v>0</v>
          </cell>
          <cell r="AP165">
            <v>0</v>
          </cell>
          <cell r="AQ165">
            <v>419</v>
          </cell>
          <cell r="AR165">
            <v>2</v>
          </cell>
          <cell r="AS165">
            <v>0</v>
          </cell>
          <cell r="AT165">
            <v>2</v>
          </cell>
          <cell r="AU165">
            <v>2</v>
          </cell>
          <cell r="AV165">
            <v>0</v>
          </cell>
          <cell r="AW165">
            <v>1</v>
          </cell>
          <cell r="AX165">
            <v>2</v>
          </cell>
          <cell r="AY165">
            <v>0</v>
          </cell>
          <cell r="AZ165">
            <v>0</v>
          </cell>
          <cell r="BA165">
            <v>2</v>
          </cell>
          <cell r="BB165">
            <v>0</v>
          </cell>
          <cell r="BC165">
            <v>0</v>
          </cell>
          <cell r="BD165">
            <v>2</v>
          </cell>
          <cell r="BE165">
            <v>0</v>
          </cell>
          <cell r="BF165">
            <v>0</v>
          </cell>
          <cell r="BG165">
            <v>2</v>
          </cell>
          <cell r="BH165">
            <v>0</v>
          </cell>
          <cell r="BI165">
            <v>0</v>
          </cell>
          <cell r="BJ165">
            <v>15</v>
          </cell>
          <cell r="BK165">
            <v>2</v>
          </cell>
          <cell r="BL165">
            <v>2</v>
          </cell>
          <cell r="BM165">
            <v>2</v>
          </cell>
          <cell r="BN165">
            <v>1</v>
          </cell>
          <cell r="BO165">
            <v>2</v>
          </cell>
          <cell r="BP165">
            <v>0</v>
          </cell>
          <cell r="BQ165">
            <v>2</v>
          </cell>
          <cell r="BR165">
            <v>0</v>
          </cell>
          <cell r="BS165">
            <v>2</v>
          </cell>
          <cell r="BT165">
            <v>0</v>
          </cell>
          <cell r="BU165">
            <v>2</v>
          </cell>
          <cell r="BV165">
            <v>0</v>
          </cell>
          <cell r="BW165">
            <v>15</v>
          </cell>
          <cell r="BX165">
            <v>0</v>
          </cell>
          <cell r="BY165">
            <v>0</v>
          </cell>
          <cell r="BZ165">
            <v>35</v>
          </cell>
          <cell r="CA165">
            <v>32</v>
          </cell>
          <cell r="CB165">
            <v>22</v>
          </cell>
          <cell r="CC165">
            <v>30</v>
          </cell>
          <cell r="CD165">
            <v>42</v>
          </cell>
          <cell r="CE165">
            <v>32</v>
          </cell>
          <cell r="CF165">
            <v>39</v>
          </cell>
          <cell r="CG165">
            <v>39</v>
          </cell>
          <cell r="CH165">
            <v>32</v>
          </cell>
          <cell r="CI165">
            <v>43</v>
          </cell>
          <cell r="CJ165">
            <v>38</v>
          </cell>
          <cell r="CK165">
            <v>35</v>
          </cell>
          <cell r="CL165">
            <v>3</v>
          </cell>
          <cell r="CM165">
            <v>0</v>
          </cell>
          <cell r="CN165">
            <v>1</v>
          </cell>
          <cell r="CP165">
            <v>1</v>
          </cell>
          <cell r="CR165">
            <v>21</v>
          </cell>
          <cell r="CS165">
            <v>1</v>
          </cell>
          <cell r="CU165">
            <v>1</v>
          </cell>
          <cell r="DB165">
            <v>1</v>
          </cell>
          <cell r="DD165">
            <v>1</v>
          </cell>
          <cell r="DG165">
            <v>0</v>
          </cell>
        </row>
        <row r="166">
          <cell r="E166" t="str">
            <v>能古見小</v>
          </cell>
          <cell r="F166">
            <v>61005</v>
          </cell>
          <cell r="G166">
            <v>15</v>
          </cell>
          <cell r="H166">
            <v>12</v>
          </cell>
          <cell r="I166">
            <v>0</v>
          </cell>
          <cell r="J166">
            <v>0</v>
          </cell>
          <cell r="K166">
            <v>2</v>
          </cell>
          <cell r="L166">
            <v>0</v>
          </cell>
          <cell r="M166">
            <v>10</v>
          </cell>
          <cell r="N166">
            <v>10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19</v>
          </cell>
          <cell r="T166">
            <v>18</v>
          </cell>
          <cell r="U166">
            <v>1</v>
          </cell>
          <cell r="V166">
            <v>0</v>
          </cell>
          <cell r="W166">
            <v>0</v>
          </cell>
          <cell r="X166">
            <v>0</v>
          </cell>
          <cell r="Y166">
            <v>15</v>
          </cell>
          <cell r="Z166">
            <v>14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18</v>
          </cell>
          <cell r="AF166">
            <v>18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21</v>
          </cell>
          <cell r="AL166">
            <v>16</v>
          </cell>
          <cell r="AM166">
            <v>0</v>
          </cell>
          <cell r="AN166">
            <v>1</v>
          </cell>
          <cell r="AO166">
            <v>0</v>
          </cell>
          <cell r="AP166">
            <v>0</v>
          </cell>
          <cell r="AQ166">
            <v>188</v>
          </cell>
          <cell r="AR166">
            <v>1</v>
          </cell>
          <cell r="AS166">
            <v>0</v>
          </cell>
          <cell r="AT166">
            <v>1</v>
          </cell>
          <cell r="AU166">
            <v>1</v>
          </cell>
          <cell r="AV166">
            <v>0</v>
          </cell>
          <cell r="AW166">
            <v>0</v>
          </cell>
          <cell r="AX166">
            <v>1</v>
          </cell>
          <cell r="AY166">
            <v>0</v>
          </cell>
          <cell r="AZ166">
            <v>0</v>
          </cell>
          <cell r="BA166">
            <v>1</v>
          </cell>
          <cell r="BB166">
            <v>0</v>
          </cell>
          <cell r="BC166">
            <v>0</v>
          </cell>
          <cell r="BD166">
            <v>1</v>
          </cell>
          <cell r="BE166">
            <v>0</v>
          </cell>
          <cell r="BF166">
            <v>0</v>
          </cell>
          <cell r="BG166">
            <v>1</v>
          </cell>
          <cell r="BH166">
            <v>0</v>
          </cell>
          <cell r="BI166">
            <v>0</v>
          </cell>
          <cell r="BJ166">
            <v>7</v>
          </cell>
          <cell r="BK166">
            <v>1</v>
          </cell>
          <cell r="BL166">
            <v>1</v>
          </cell>
          <cell r="BM166">
            <v>1</v>
          </cell>
          <cell r="BN166">
            <v>0</v>
          </cell>
          <cell r="BO166">
            <v>1</v>
          </cell>
          <cell r="BP166">
            <v>0</v>
          </cell>
          <cell r="BQ166">
            <v>1</v>
          </cell>
          <cell r="BR166">
            <v>0</v>
          </cell>
          <cell r="BS166">
            <v>1</v>
          </cell>
          <cell r="BT166">
            <v>0</v>
          </cell>
          <cell r="BU166">
            <v>1</v>
          </cell>
          <cell r="BV166">
            <v>0</v>
          </cell>
          <cell r="BW166">
            <v>7</v>
          </cell>
          <cell r="BX166">
            <v>0</v>
          </cell>
          <cell r="BY166">
            <v>0</v>
          </cell>
          <cell r="BZ166">
            <v>15</v>
          </cell>
          <cell r="CA166">
            <v>12</v>
          </cell>
          <cell r="CB166">
            <v>10</v>
          </cell>
          <cell r="CC166">
            <v>10</v>
          </cell>
          <cell r="CD166">
            <v>20</v>
          </cell>
          <cell r="CE166">
            <v>18</v>
          </cell>
          <cell r="CF166">
            <v>15</v>
          </cell>
          <cell r="CG166">
            <v>14</v>
          </cell>
          <cell r="CH166">
            <v>18</v>
          </cell>
          <cell r="CI166">
            <v>18</v>
          </cell>
          <cell r="CJ166">
            <v>21</v>
          </cell>
          <cell r="CK166">
            <v>17</v>
          </cell>
          <cell r="CL166">
            <v>1</v>
          </cell>
          <cell r="CM166">
            <v>0</v>
          </cell>
          <cell r="CN166">
            <v>1</v>
          </cell>
          <cell r="CP166">
            <v>1</v>
          </cell>
          <cell r="CR166">
            <v>11</v>
          </cell>
          <cell r="CS166">
            <v>1</v>
          </cell>
          <cell r="DD166">
            <v>1</v>
          </cell>
          <cell r="DG166">
            <v>0</v>
          </cell>
        </row>
        <row r="167">
          <cell r="E167" t="str">
            <v>浅浦分校</v>
          </cell>
          <cell r="F167">
            <v>61005</v>
          </cell>
          <cell r="G167">
            <v>2</v>
          </cell>
          <cell r="H167">
            <v>3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3</v>
          </cell>
          <cell r="N167">
            <v>2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10</v>
          </cell>
          <cell r="AR167">
            <v>1</v>
          </cell>
          <cell r="AS167">
            <v>0</v>
          </cell>
          <cell r="AT167">
            <v>0</v>
          </cell>
          <cell r="AU167">
            <v>1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2</v>
          </cell>
          <cell r="BK167">
            <v>1</v>
          </cell>
          <cell r="BL167">
            <v>0</v>
          </cell>
          <cell r="BM167">
            <v>1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2</v>
          </cell>
          <cell r="BX167">
            <v>0</v>
          </cell>
          <cell r="BY167">
            <v>0</v>
          </cell>
          <cell r="BZ167">
            <v>2</v>
          </cell>
          <cell r="CA167">
            <v>3</v>
          </cell>
          <cell r="CB167">
            <v>3</v>
          </cell>
          <cell r="CC167">
            <v>2</v>
          </cell>
          <cell r="CD167">
            <v>0</v>
          </cell>
          <cell r="CE167">
            <v>0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DG167">
            <v>0</v>
          </cell>
        </row>
        <row r="168">
          <cell r="E168" t="str">
            <v>古枝小</v>
          </cell>
          <cell r="F168">
            <v>61005</v>
          </cell>
          <cell r="G168">
            <v>9</v>
          </cell>
          <cell r="H168">
            <v>18</v>
          </cell>
          <cell r="I168">
            <v>1</v>
          </cell>
          <cell r="J168">
            <v>0</v>
          </cell>
          <cell r="K168">
            <v>5</v>
          </cell>
          <cell r="L168">
            <v>0</v>
          </cell>
          <cell r="M168">
            <v>23</v>
          </cell>
          <cell r="N168">
            <v>14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23</v>
          </cell>
          <cell r="T168">
            <v>18</v>
          </cell>
          <cell r="U168">
            <v>0</v>
          </cell>
          <cell r="V168">
            <v>1</v>
          </cell>
          <cell r="W168">
            <v>0</v>
          </cell>
          <cell r="X168">
            <v>0</v>
          </cell>
          <cell r="Y168">
            <v>18</v>
          </cell>
          <cell r="Z168">
            <v>21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26</v>
          </cell>
          <cell r="AF168">
            <v>14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19</v>
          </cell>
          <cell r="AL168">
            <v>15</v>
          </cell>
          <cell r="AM168">
            <v>1</v>
          </cell>
          <cell r="AN168">
            <v>2</v>
          </cell>
          <cell r="AO168">
            <v>0</v>
          </cell>
          <cell r="AP168">
            <v>0</v>
          </cell>
          <cell r="AQ168">
            <v>223</v>
          </cell>
          <cell r="AR168">
            <v>1</v>
          </cell>
          <cell r="AS168">
            <v>0</v>
          </cell>
          <cell r="AT168">
            <v>1</v>
          </cell>
          <cell r="AU168">
            <v>2</v>
          </cell>
          <cell r="AV168">
            <v>0</v>
          </cell>
          <cell r="AW168">
            <v>0</v>
          </cell>
          <cell r="AX168">
            <v>2</v>
          </cell>
          <cell r="AY168">
            <v>0</v>
          </cell>
          <cell r="AZ168">
            <v>0</v>
          </cell>
          <cell r="BA168">
            <v>1</v>
          </cell>
          <cell r="BB168">
            <v>0</v>
          </cell>
          <cell r="BC168">
            <v>0</v>
          </cell>
          <cell r="BD168">
            <v>1</v>
          </cell>
          <cell r="BE168">
            <v>0</v>
          </cell>
          <cell r="BF168">
            <v>0</v>
          </cell>
          <cell r="BG168">
            <v>1</v>
          </cell>
          <cell r="BH168">
            <v>0</v>
          </cell>
          <cell r="BI168">
            <v>0</v>
          </cell>
          <cell r="BJ168">
            <v>8</v>
          </cell>
          <cell r="BK168">
            <v>1</v>
          </cell>
          <cell r="BL168">
            <v>1</v>
          </cell>
          <cell r="BM168">
            <v>1</v>
          </cell>
          <cell r="BN168">
            <v>0</v>
          </cell>
          <cell r="BO168">
            <v>2</v>
          </cell>
          <cell r="BP168">
            <v>0</v>
          </cell>
          <cell r="BQ168">
            <v>1</v>
          </cell>
          <cell r="BR168">
            <v>0</v>
          </cell>
          <cell r="BS168">
            <v>1</v>
          </cell>
          <cell r="BT168">
            <v>0</v>
          </cell>
          <cell r="BU168">
            <v>1</v>
          </cell>
          <cell r="BV168">
            <v>0</v>
          </cell>
          <cell r="BW168">
            <v>8</v>
          </cell>
          <cell r="BX168">
            <v>0</v>
          </cell>
          <cell r="BY168">
            <v>0</v>
          </cell>
          <cell r="BZ168">
            <v>10</v>
          </cell>
          <cell r="CA168">
            <v>18</v>
          </cell>
          <cell r="CB168">
            <v>23</v>
          </cell>
          <cell r="CC168">
            <v>14</v>
          </cell>
          <cell r="CD168">
            <v>23</v>
          </cell>
          <cell r="CE168">
            <v>19</v>
          </cell>
          <cell r="CF168">
            <v>18</v>
          </cell>
          <cell r="CG168">
            <v>21</v>
          </cell>
          <cell r="CH168">
            <v>26</v>
          </cell>
          <cell r="CI168">
            <v>14</v>
          </cell>
          <cell r="CJ168">
            <v>20</v>
          </cell>
          <cell r="CK168">
            <v>17</v>
          </cell>
          <cell r="CL168">
            <v>1</v>
          </cell>
          <cell r="CM168">
            <v>0</v>
          </cell>
          <cell r="CN168">
            <v>1</v>
          </cell>
          <cell r="CP168">
            <v>1</v>
          </cell>
          <cell r="CR168">
            <v>10</v>
          </cell>
          <cell r="CS168">
            <v>1</v>
          </cell>
          <cell r="CU168">
            <v>1</v>
          </cell>
          <cell r="DD168">
            <v>1</v>
          </cell>
          <cell r="DG168">
            <v>0</v>
          </cell>
        </row>
        <row r="169">
          <cell r="E169" t="str">
            <v>浜小</v>
          </cell>
          <cell r="F169">
            <v>61005</v>
          </cell>
          <cell r="G169">
            <v>10</v>
          </cell>
          <cell r="H169">
            <v>13</v>
          </cell>
          <cell r="I169">
            <v>1</v>
          </cell>
          <cell r="J169">
            <v>0</v>
          </cell>
          <cell r="K169">
            <v>6</v>
          </cell>
          <cell r="L169">
            <v>0</v>
          </cell>
          <cell r="M169">
            <v>16</v>
          </cell>
          <cell r="N169">
            <v>8</v>
          </cell>
          <cell r="O169">
            <v>1</v>
          </cell>
          <cell r="P169">
            <v>0</v>
          </cell>
          <cell r="Q169">
            <v>0</v>
          </cell>
          <cell r="R169">
            <v>0</v>
          </cell>
          <cell r="S169">
            <v>18</v>
          </cell>
          <cell r="T169">
            <v>16</v>
          </cell>
          <cell r="U169">
            <v>1</v>
          </cell>
          <cell r="V169">
            <v>0</v>
          </cell>
          <cell r="W169">
            <v>0</v>
          </cell>
          <cell r="X169">
            <v>0</v>
          </cell>
          <cell r="Y169">
            <v>27</v>
          </cell>
          <cell r="Z169">
            <v>10</v>
          </cell>
          <cell r="AA169">
            <v>1</v>
          </cell>
          <cell r="AB169">
            <v>0</v>
          </cell>
          <cell r="AC169">
            <v>0</v>
          </cell>
          <cell r="AD169">
            <v>0</v>
          </cell>
          <cell r="AE169">
            <v>16</v>
          </cell>
          <cell r="AF169">
            <v>21</v>
          </cell>
          <cell r="AG169">
            <v>1</v>
          </cell>
          <cell r="AH169">
            <v>1</v>
          </cell>
          <cell r="AI169">
            <v>0</v>
          </cell>
          <cell r="AJ169">
            <v>0</v>
          </cell>
          <cell r="AK169">
            <v>17</v>
          </cell>
          <cell r="AL169">
            <v>12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190</v>
          </cell>
          <cell r="AR169">
            <v>1</v>
          </cell>
          <cell r="AS169">
            <v>0</v>
          </cell>
          <cell r="AT169">
            <v>1</v>
          </cell>
          <cell r="AU169">
            <v>1</v>
          </cell>
          <cell r="AV169">
            <v>0</v>
          </cell>
          <cell r="AW169">
            <v>0</v>
          </cell>
          <cell r="AX169">
            <v>1</v>
          </cell>
          <cell r="AY169">
            <v>0</v>
          </cell>
          <cell r="AZ169">
            <v>0</v>
          </cell>
          <cell r="BA169">
            <v>1</v>
          </cell>
          <cell r="BB169">
            <v>0</v>
          </cell>
          <cell r="BC169">
            <v>0</v>
          </cell>
          <cell r="BD169">
            <v>1</v>
          </cell>
          <cell r="BE169">
            <v>0</v>
          </cell>
          <cell r="BF169">
            <v>0</v>
          </cell>
          <cell r="BG169">
            <v>1</v>
          </cell>
          <cell r="BH169">
            <v>0</v>
          </cell>
          <cell r="BI169">
            <v>0</v>
          </cell>
          <cell r="BJ169">
            <v>7</v>
          </cell>
          <cell r="BK169">
            <v>1</v>
          </cell>
          <cell r="BL169">
            <v>1</v>
          </cell>
          <cell r="BM169">
            <v>1</v>
          </cell>
          <cell r="BN169">
            <v>0</v>
          </cell>
          <cell r="BO169">
            <v>1</v>
          </cell>
          <cell r="BP169">
            <v>0</v>
          </cell>
          <cell r="BQ169">
            <v>1</v>
          </cell>
          <cell r="BR169">
            <v>0</v>
          </cell>
          <cell r="BS169">
            <v>1</v>
          </cell>
          <cell r="BT169">
            <v>0</v>
          </cell>
          <cell r="BU169">
            <v>1</v>
          </cell>
          <cell r="BV169">
            <v>0</v>
          </cell>
          <cell r="BW169">
            <v>7</v>
          </cell>
          <cell r="BX169">
            <v>0</v>
          </cell>
          <cell r="BY169">
            <v>0</v>
          </cell>
          <cell r="BZ169">
            <v>11</v>
          </cell>
          <cell r="CA169">
            <v>13</v>
          </cell>
          <cell r="CB169">
            <v>17</v>
          </cell>
          <cell r="CC169">
            <v>8</v>
          </cell>
          <cell r="CD169">
            <v>19</v>
          </cell>
          <cell r="CE169">
            <v>16</v>
          </cell>
          <cell r="CF169">
            <v>28</v>
          </cell>
          <cell r="CG169">
            <v>10</v>
          </cell>
          <cell r="CH169">
            <v>17</v>
          </cell>
          <cell r="CI169">
            <v>22</v>
          </cell>
          <cell r="CJ169">
            <v>17</v>
          </cell>
          <cell r="CK169">
            <v>12</v>
          </cell>
          <cell r="CL169">
            <v>1</v>
          </cell>
          <cell r="CM169">
            <v>0</v>
          </cell>
          <cell r="CN169">
            <v>1</v>
          </cell>
          <cell r="CP169">
            <v>1</v>
          </cell>
          <cell r="CR169">
            <v>10</v>
          </cell>
          <cell r="CS169">
            <v>1</v>
          </cell>
          <cell r="CT169">
            <v>1</v>
          </cell>
          <cell r="CU169">
            <v>1</v>
          </cell>
          <cell r="CX169">
            <v>1</v>
          </cell>
          <cell r="DD169">
            <v>1</v>
          </cell>
          <cell r="DG169">
            <v>1</v>
          </cell>
        </row>
        <row r="170">
          <cell r="E170" t="str">
            <v>北鹿島小</v>
          </cell>
          <cell r="F170">
            <v>61005</v>
          </cell>
          <cell r="G170">
            <v>15</v>
          </cell>
          <cell r="H170">
            <v>17</v>
          </cell>
          <cell r="I170">
            <v>0</v>
          </cell>
          <cell r="J170">
            <v>0</v>
          </cell>
          <cell r="K170">
            <v>2</v>
          </cell>
          <cell r="L170">
            <v>0</v>
          </cell>
          <cell r="M170">
            <v>17</v>
          </cell>
          <cell r="N170">
            <v>15</v>
          </cell>
          <cell r="O170">
            <v>0</v>
          </cell>
          <cell r="P170">
            <v>0</v>
          </cell>
          <cell r="Q170">
            <v>2</v>
          </cell>
          <cell r="R170">
            <v>0</v>
          </cell>
          <cell r="S170">
            <v>21</v>
          </cell>
          <cell r="T170">
            <v>15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14</v>
          </cell>
          <cell r="Z170">
            <v>20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16</v>
          </cell>
          <cell r="AF170">
            <v>15</v>
          </cell>
          <cell r="AG170">
            <v>1</v>
          </cell>
          <cell r="AH170">
            <v>0</v>
          </cell>
          <cell r="AI170">
            <v>0</v>
          </cell>
          <cell r="AJ170">
            <v>0</v>
          </cell>
          <cell r="AK170">
            <v>18</v>
          </cell>
          <cell r="AL170">
            <v>19</v>
          </cell>
          <cell r="AM170">
            <v>2</v>
          </cell>
          <cell r="AN170">
            <v>1</v>
          </cell>
          <cell r="AO170">
            <v>0</v>
          </cell>
          <cell r="AP170">
            <v>0</v>
          </cell>
          <cell r="AQ170">
            <v>206</v>
          </cell>
          <cell r="AR170">
            <v>1</v>
          </cell>
          <cell r="AS170">
            <v>0</v>
          </cell>
          <cell r="AT170">
            <v>1</v>
          </cell>
          <cell r="AU170">
            <v>1</v>
          </cell>
          <cell r="AV170">
            <v>0</v>
          </cell>
          <cell r="AW170">
            <v>1</v>
          </cell>
          <cell r="AX170">
            <v>1</v>
          </cell>
          <cell r="AY170">
            <v>0</v>
          </cell>
          <cell r="AZ170">
            <v>0</v>
          </cell>
          <cell r="BA170">
            <v>1</v>
          </cell>
          <cell r="BB170">
            <v>0</v>
          </cell>
          <cell r="BC170">
            <v>0</v>
          </cell>
          <cell r="BD170">
            <v>1</v>
          </cell>
          <cell r="BE170">
            <v>0</v>
          </cell>
          <cell r="BF170">
            <v>0</v>
          </cell>
          <cell r="BG170">
            <v>1</v>
          </cell>
          <cell r="BH170">
            <v>0</v>
          </cell>
          <cell r="BI170">
            <v>0</v>
          </cell>
          <cell r="BJ170">
            <v>8</v>
          </cell>
          <cell r="BK170">
            <v>1</v>
          </cell>
          <cell r="BL170">
            <v>1</v>
          </cell>
          <cell r="BM170">
            <v>1</v>
          </cell>
          <cell r="BN170">
            <v>1</v>
          </cell>
          <cell r="BO170">
            <v>1</v>
          </cell>
          <cell r="BP170">
            <v>0</v>
          </cell>
          <cell r="BQ170">
            <v>1</v>
          </cell>
          <cell r="BR170">
            <v>0</v>
          </cell>
          <cell r="BS170">
            <v>1</v>
          </cell>
          <cell r="BT170">
            <v>0</v>
          </cell>
          <cell r="BU170">
            <v>1</v>
          </cell>
          <cell r="BV170">
            <v>0</v>
          </cell>
          <cell r="BW170">
            <v>8</v>
          </cell>
          <cell r="BX170">
            <v>0</v>
          </cell>
          <cell r="BY170">
            <v>0</v>
          </cell>
          <cell r="BZ170">
            <v>15</v>
          </cell>
          <cell r="CA170">
            <v>17</v>
          </cell>
          <cell r="CB170">
            <v>17</v>
          </cell>
          <cell r="CC170">
            <v>15</v>
          </cell>
          <cell r="CD170">
            <v>21</v>
          </cell>
          <cell r="CE170">
            <v>15</v>
          </cell>
          <cell r="CF170">
            <v>14</v>
          </cell>
          <cell r="CG170">
            <v>20</v>
          </cell>
          <cell r="CH170">
            <v>17</v>
          </cell>
          <cell r="CI170">
            <v>15</v>
          </cell>
          <cell r="CJ170">
            <v>20</v>
          </cell>
          <cell r="CK170">
            <v>20</v>
          </cell>
          <cell r="CL170">
            <v>2</v>
          </cell>
          <cell r="CM170">
            <v>0</v>
          </cell>
          <cell r="CN170">
            <v>1</v>
          </cell>
          <cell r="CP170">
            <v>1</v>
          </cell>
          <cell r="CR170">
            <v>10</v>
          </cell>
          <cell r="CS170">
            <v>1</v>
          </cell>
          <cell r="DD170">
            <v>1</v>
          </cell>
          <cell r="DG170">
            <v>0</v>
          </cell>
        </row>
        <row r="171">
          <cell r="E171" t="str">
            <v>七浦小</v>
          </cell>
          <cell r="F171">
            <v>61005</v>
          </cell>
          <cell r="G171">
            <v>7</v>
          </cell>
          <cell r="H171">
            <v>6</v>
          </cell>
          <cell r="I171">
            <v>0</v>
          </cell>
          <cell r="J171">
            <v>0</v>
          </cell>
          <cell r="K171">
            <v>3</v>
          </cell>
          <cell r="L171">
            <v>0</v>
          </cell>
          <cell r="M171">
            <v>6</v>
          </cell>
          <cell r="N171">
            <v>13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14</v>
          </cell>
          <cell r="T171">
            <v>13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12</v>
          </cell>
          <cell r="Z171">
            <v>17</v>
          </cell>
          <cell r="AA171">
            <v>1</v>
          </cell>
          <cell r="AB171">
            <v>0</v>
          </cell>
          <cell r="AC171">
            <v>0</v>
          </cell>
          <cell r="AD171">
            <v>0</v>
          </cell>
          <cell r="AE171">
            <v>21</v>
          </cell>
          <cell r="AF171">
            <v>11</v>
          </cell>
          <cell r="AG171">
            <v>0</v>
          </cell>
          <cell r="AH171">
            <v>1</v>
          </cell>
          <cell r="AI171">
            <v>0</v>
          </cell>
          <cell r="AJ171">
            <v>0</v>
          </cell>
          <cell r="AK171">
            <v>12</v>
          </cell>
          <cell r="AL171">
            <v>7</v>
          </cell>
          <cell r="AM171">
            <v>1</v>
          </cell>
          <cell r="AN171">
            <v>0</v>
          </cell>
          <cell r="AO171">
            <v>0</v>
          </cell>
          <cell r="AP171">
            <v>0</v>
          </cell>
          <cell r="AQ171">
            <v>142</v>
          </cell>
          <cell r="AR171">
            <v>1</v>
          </cell>
          <cell r="AS171">
            <v>0</v>
          </cell>
          <cell r="AT171">
            <v>1</v>
          </cell>
          <cell r="AU171">
            <v>1</v>
          </cell>
          <cell r="AV171">
            <v>0</v>
          </cell>
          <cell r="AW171">
            <v>0</v>
          </cell>
          <cell r="AX171">
            <v>1</v>
          </cell>
          <cell r="AY171">
            <v>0</v>
          </cell>
          <cell r="AZ171">
            <v>0</v>
          </cell>
          <cell r="BA171">
            <v>1</v>
          </cell>
          <cell r="BB171">
            <v>0</v>
          </cell>
          <cell r="BC171">
            <v>0</v>
          </cell>
          <cell r="BD171">
            <v>1</v>
          </cell>
          <cell r="BE171">
            <v>0</v>
          </cell>
          <cell r="BF171">
            <v>0</v>
          </cell>
          <cell r="BG171">
            <v>1</v>
          </cell>
          <cell r="BH171">
            <v>0</v>
          </cell>
          <cell r="BI171">
            <v>0</v>
          </cell>
          <cell r="BJ171">
            <v>7</v>
          </cell>
          <cell r="BK171">
            <v>1</v>
          </cell>
          <cell r="BL171">
            <v>1</v>
          </cell>
          <cell r="BM171">
            <v>1</v>
          </cell>
          <cell r="BN171">
            <v>0</v>
          </cell>
          <cell r="BO171">
            <v>1</v>
          </cell>
          <cell r="BP171">
            <v>0</v>
          </cell>
          <cell r="BQ171">
            <v>1</v>
          </cell>
          <cell r="BR171">
            <v>0</v>
          </cell>
          <cell r="BS171">
            <v>1</v>
          </cell>
          <cell r="BT171">
            <v>0</v>
          </cell>
          <cell r="BU171">
            <v>1</v>
          </cell>
          <cell r="BV171">
            <v>0</v>
          </cell>
          <cell r="BW171">
            <v>7</v>
          </cell>
          <cell r="BX171">
            <v>0</v>
          </cell>
          <cell r="BY171">
            <v>0</v>
          </cell>
          <cell r="BZ171">
            <v>7</v>
          </cell>
          <cell r="CA171">
            <v>6</v>
          </cell>
          <cell r="CB171">
            <v>6</v>
          </cell>
          <cell r="CC171">
            <v>13</v>
          </cell>
          <cell r="CD171">
            <v>14</v>
          </cell>
          <cell r="CE171">
            <v>13</v>
          </cell>
          <cell r="CF171">
            <v>13</v>
          </cell>
          <cell r="CG171">
            <v>17</v>
          </cell>
          <cell r="CH171">
            <v>21</v>
          </cell>
          <cell r="CI171">
            <v>12</v>
          </cell>
          <cell r="CJ171">
            <v>13</v>
          </cell>
          <cell r="CK171">
            <v>7</v>
          </cell>
          <cell r="CL171">
            <v>1</v>
          </cell>
          <cell r="CM171">
            <v>0</v>
          </cell>
          <cell r="CN171">
            <v>1</v>
          </cell>
          <cell r="CP171">
            <v>1</v>
          </cell>
          <cell r="CR171">
            <v>11</v>
          </cell>
          <cell r="CS171">
            <v>1</v>
          </cell>
          <cell r="DD171">
            <v>1</v>
          </cell>
          <cell r="DG171">
            <v>0</v>
          </cell>
        </row>
        <row r="172">
          <cell r="E172" t="str">
            <v>音成分校</v>
          </cell>
          <cell r="F172">
            <v>61005</v>
          </cell>
          <cell r="G172">
            <v>3</v>
          </cell>
          <cell r="H172">
            <v>2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4</v>
          </cell>
          <cell r="N172">
            <v>1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10</v>
          </cell>
          <cell r="AR172">
            <v>1</v>
          </cell>
          <cell r="AS172">
            <v>0</v>
          </cell>
          <cell r="AT172">
            <v>0</v>
          </cell>
          <cell r="AU172">
            <v>1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2</v>
          </cell>
          <cell r="BK172">
            <v>1</v>
          </cell>
          <cell r="BL172">
            <v>0</v>
          </cell>
          <cell r="BM172">
            <v>1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2</v>
          </cell>
          <cell r="BX172">
            <v>0</v>
          </cell>
          <cell r="BY172">
            <v>0</v>
          </cell>
          <cell r="BZ172">
            <v>3</v>
          </cell>
          <cell r="CA172">
            <v>2</v>
          </cell>
          <cell r="CB172">
            <v>4</v>
          </cell>
          <cell r="CC172">
            <v>1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DG172">
            <v>0</v>
          </cell>
        </row>
        <row r="173">
          <cell r="E173" t="str">
            <v>明倫小</v>
          </cell>
          <cell r="F173">
            <v>61005</v>
          </cell>
          <cell r="G173">
            <v>32</v>
          </cell>
          <cell r="H173">
            <v>28</v>
          </cell>
          <cell r="I173">
            <v>0</v>
          </cell>
          <cell r="J173">
            <v>0</v>
          </cell>
          <cell r="K173">
            <v>2</v>
          </cell>
          <cell r="L173">
            <v>0</v>
          </cell>
          <cell r="M173">
            <v>40</v>
          </cell>
          <cell r="N173">
            <v>36</v>
          </cell>
          <cell r="O173">
            <v>0</v>
          </cell>
          <cell r="P173">
            <v>0</v>
          </cell>
          <cell r="Q173">
            <v>1</v>
          </cell>
          <cell r="R173">
            <v>0</v>
          </cell>
          <cell r="S173">
            <v>29</v>
          </cell>
          <cell r="T173">
            <v>33</v>
          </cell>
          <cell r="U173">
            <v>0</v>
          </cell>
          <cell r="V173">
            <v>1</v>
          </cell>
          <cell r="W173">
            <v>0</v>
          </cell>
          <cell r="X173">
            <v>0</v>
          </cell>
          <cell r="Y173">
            <v>37</v>
          </cell>
          <cell r="Z173">
            <v>45</v>
          </cell>
          <cell r="AA173">
            <v>1</v>
          </cell>
          <cell r="AB173">
            <v>0</v>
          </cell>
          <cell r="AC173">
            <v>0</v>
          </cell>
          <cell r="AD173">
            <v>0</v>
          </cell>
          <cell r="AE173">
            <v>44</v>
          </cell>
          <cell r="AF173">
            <v>44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48</v>
          </cell>
          <cell r="AL173">
            <v>48</v>
          </cell>
          <cell r="AM173">
            <v>0</v>
          </cell>
          <cell r="AN173">
            <v>1</v>
          </cell>
          <cell r="AO173">
            <v>0</v>
          </cell>
          <cell r="AP173">
            <v>0</v>
          </cell>
          <cell r="AQ173">
            <v>467</v>
          </cell>
          <cell r="AR173">
            <v>2</v>
          </cell>
          <cell r="AS173">
            <v>0</v>
          </cell>
          <cell r="AT173">
            <v>1</v>
          </cell>
          <cell r="AU173">
            <v>3</v>
          </cell>
          <cell r="AV173">
            <v>0</v>
          </cell>
          <cell r="AW173">
            <v>1</v>
          </cell>
          <cell r="AX173">
            <v>2</v>
          </cell>
          <cell r="AY173">
            <v>0</v>
          </cell>
          <cell r="AZ173">
            <v>0</v>
          </cell>
          <cell r="BA173">
            <v>3</v>
          </cell>
          <cell r="BB173">
            <v>0</v>
          </cell>
          <cell r="BC173">
            <v>0</v>
          </cell>
          <cell r="BD173">
            <v>3</v>
          </cell>
          <cell r="BE173">
            <v>0</v>
          </cell>
          <cell r="BF173">
            <v>0</v>
          </cell>
          <cell r="BG173">
            <v>3</v>
          </cell>
          <cell r="BH173">
            <v>0</v>
          </cell>
          <cell r="BI173">
            <v>0</v>
          </cell>
          <cell r="BJ173">
            <v>17</v>
          </cell>
          <cell r="BK173">
            <v>2</v>
          </cell>
          <cell r="BL173">
            <v>1</v>
          </cell>
          <cell r="BM173">
            <v>2</v>
          </cell>
          <cell r="BN173">
            <v>1</v>
          </cell>
          <cell r="BO173">
            <v>2</v>
          </cell>
          <cell r="BP173">
            <v>0</v>
          </cell>
          <cell r="BQ173">
            <v>3</v>
          </cell>
          <cell r="BR173">
            <v>0</v>
          </cell>
          <cell r="BS173">
            <v>3</v>
          </cell>
          <cell r="BT173">
            <v>0</v>
          </cell>
          <cell r="BU173">
            <v>3</v>
          </cell>
          <cell r="BV173">
            <v>0</v>
          </cell>
          <cell r="BW173">
            <v>17</v>
          </cell>
          <cell r="BX173">
            <v>0</v>
          </cell>
          <cell r="BY173">
            <v>0</v>
          </cell>
          <cell r="BZ173">
            <v>32</v>
          </cell>
          <cell r="CA173">
            <v>28</v>
          </cell>
          <cell r="CB173">
            <v>40</v>
          </cell>
          <cell r="CC173">
            <v>36</v>
          </cell>
          <cell r="CD173">
            <v>29</v>
          </cell>
          <cell r="CE173">
            <v>34</v>
          </cell>
          <cell r="CF173">
            <v>38</v>
          </cell>
          <cell r="CG173">
            <v>45</v>
          </cell>
          <cell r="CH173">
            <v>44</v>
          </cell>
          <cell r="CI173">
            <v>44</v>
          </cell>
          <cell r="CJ173">
            <v>48</v>
          </cell>
          <cell r="CK173">
            <v>49</v>
          </cell>
          <cell r="CL173">
            <v>2</v>
          </cell>
          <cell r="CM173">
            <v>0</v>
          </cell>
          <cell r="CN173">
            <v>1</v>
          </cell>
          <cell r="CP173">
            <v>1</v>
          </cell>
          <cell r="CR173">
            <v>23</v>
          </cell>
          <cell r="CS173">
            <v>1</v>
          </cell>
          <cell r="CU173">
            <v>3</v>
          </cell>
          <cell r="CY173">
            <v>1</v>
          </cell>
          <cell r="DD173">
            <v>1</v>
          </cell>
          <cell r="DE173">
            <v>1</v>
          </cell>
          <cell r="DF173">
            <v>2</v>
          </cell>
          <cell r="DG173">
            <v>0</v>
          </cell>
        </row>
        <row r="174">
          <cell r="E174" t="str">
            <v>多良小</v>
          </cell>
          <cell r="F174">
            <v>62105</v>
          </cell>
          <cell r="G174">
            <v>23</v>
          </cell>
          <cell r="H174">
            <v>32</v>
          </cell>
          <cell r="I174">
            <v>0</v>
          </cell>
          <cell r="J174">
            <v>0</v>
          </cell>
          <cell r="K174">
            <v>3</v>
          </cell>
          <cell r="L174">
            <v>0</v>
          </cell>
          <cell r="M174">
            <v>24</v>
          </cell>
          <cell r="N174">
            <v>21</v>
          </cell>
          <cell r="O174">
            <v>1</v>
          </cell>
          <cell r="P174">
            <v>0</v>
          </cell>
          <cell r="Q174">
            <v>0</v>
          </cell>
          <cell r="R174">
            <v>0</v>
          </cell>
          <cell r="S174">
            <v>22</v>
          </cell>
          <cell r="T174">
            <v>24</v>
          </cell>
          <cell r="U174">
            <v>0</v>
          </cell>
          <cell r="V174">
            <v>1</v>
          </cell>
          <cell r="W174">
            <v>0</v>
          </cell>
          <cell r="X174">
            <v>0</v>
          </cell>
          <cell r="Y174">
            <v>29</v>
          </cell>
          <cell r="Z174">
            <v>31</v>
          </cell>
          <cell r="AA174">
            <v>1</v>
          </cell>
          <cell r="AB174">
            <v>0</v>
          </cell>
          <cell r="AC174">
            <v>0</v>
          </cell>
          <cell r="AD174">
            <v>0</v>
          </cell>
          <cell r="AE174">
            <v>28</v>
          </cell>
          <cell r="AF174">
            <v>23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28</v>
          </cell>
          <cell r="AL174">
            <v>25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313</v>
          </cell>
          <cell r="AR174">
            <v>2</v>
          </cell>
          <cell r="AS174">
            <v>0</v>
          </cell>
          <cell r="AT174">
            <v>1</v>
          </cell>
          <cell r="AU174">
            <v>2</v>
          </cell>
          <cell r="AV174">
            <v>0</v>
          </cell>
          <cell r="AW174">
            <v>0</v>
          </cell>
          <cell r="AX174">
            <v>2</v>
          </cell>
          <cell r="AY174">
            <v>0</v>
          </cell>
          <cell r="AZ174">
            <v>0</v>
          </cell>
          <cell r="BA174">
            <v>2</v>
          </cell>
          <cell r="BB174">
            <v>0</v>
          </cell>
          <cell r="BC174">
            <v>0</v>
          </cell>
          <cell r="BD174">
            <v>2</v>
          </cell>
          <cell r="BE174">
            <v>0</v>
          </cell>
          <cell r="BF174">
            <v>0</v>
          </cell>
          <cell r="BG174">
            <v>2</v>
          </cell>
          <cell r="BH174">
            <v>0</v>
          </cell>
          <cell r="BI174">
            <v>0</v>
          </cell>
          <cell r="BJ174">
            <v>13</v>
          </cell>
          <cell r="BK174">
            <v>2</v>
          </cell>
          <cell r="BL174">
            <v>1</v>
          </cell>
          <cell r="BM174">
            <v>2</v>
          </cell>
          <cell r="BN174">
            <v>0</v>
          </cell>
          <cell r="BO174">
            <v>2</v>
          </cell>
          <cell r="BP174">
            <v>0</v>
          </cell>
          <cell r="BQ174">
            <v>2</v>
          </cell>
          <cell r="BR174">
            <v>0</v>
          </cell>
          <cell r="BS174">
            <v>2</v>
          </cell>
          <cell r="BT174">
            <v>0</v>
          </cell>
          <cell r="BU174">
            <v>2</v>
          </cell>
          <cell r="BV174">
            <v>0</v>
          </cell>
          <cell r="BW174">
            <v>13</v>
          </cell>
          <cell r="BX174">
            <v>0</v>
          </cell>
          <cell r="BY174">
            <v>0</v>
          </cell>
          <cell r="BZ174">
            <v>23</v>
          </cell>
          <cell r="CA174">
            <v>32</v>
          </cell>
          <cell r="CB174">
            <v>25</v>
          </cell>
          <cell r="CC174">
            <v>21</v>
          </cell>
          <cell r="CD174">
            <v>22</v>
          </cell>
          <cell r="CE174">
            <v>25</v>
          </cell>
          <cell r="CF174">
            <v>30</v>
          </cell>
          <cell r="CG174">
            <v>31</v>
          </cell>
          <cell r="CH174">
            <v>28</v>
          </cell>
          <cell r="CI174">
            <v>23</v>
          </cell>
          <cell r="CJ174">
            <v>28</v>
          </cell>
          <cell r="CK174">
            <v>25</v>
          </cell>
          <cell r="CL174">
            <v>1</v>
          </cell>
          <cell r="CM174">
            <v>0</v>
          </cell>
          <cell r="CN174">
            <v>1</v>
          </cell>
          <cell r="CP174">
            <v>1</v>
          </cell>
          <cell r="CR174">
            <v>18</v>
          </cell>
          <cell r="CS174">
            <v>1</v>
          </cell>
          <cell r="CU174">
            <v>1</v>
          </cell>
          <cell r="DC174">
            <v>1</v>
          </cell>
          <cell r="DD174">
            <v>1</v>
          </cell>
          <cell r="DE174">
            <v>1</v>
          </cell>
          <cell r="DG174">
            <v>0</v>
          </cell>
        </row>
        <row r="175">
          <cell r="E175" t="str">
            <v>三里分校</v>
          </cell>
          <cell r="F175">
            <v>62105</v>
          </cell>
          <cell r="G175">
            <v>0</v>
          </cell>
          <cell r="H175">
            <v>1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1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1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2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5</v>
          </cell>
          <cell r="AR175">
            <v>0</v>
          </cell>
          <cell r="AS175">
            <v>1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1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2</v>
          </cell>
          <cell r="BK175">
            <v>1</v>
          </cell>
          <cell r="BL175">
            <v>0</v>
          </cell>
          <cell r="BM175">
            <v>0</v>
          </cell>
          <cell r="BN175">
            <v>0</v>
          </cell>
          <cell r="BO175">
            <v>1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2</v>
          </cell>
          <cell r="BX175">
            <v>3</v>
          </cell>
          <cell r="BY175">
            <v>3</v>
          </cell>
          <cell r="BZ175">
            <v>0</v>
          </cell>
          <cell r="CA175">
            <v>1</v>
          </cell>
          <cell r="CB175">
            <v>0</v>
          </cell>
          <cell r="CC175">
            <v>1</v>
          </cell>
          <cell r="CD175">
            <v>1</v>
          </cell>
          <cell r="CE175">
            <v>0</v>
          </cell>
          <cell r="CF175">
            <v>0</v>
          </cell>
          <cell r="CG175">
            <v>2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2</v>
          </cell>
          <cell r="DG175">
            <v>0</v>
          </cell>
        </row>
        <row r="176">
          <cell r="E176" t="str">
            <v>大浦小</v>
          </cell>
          <cell r="F176">
            <v>62105</v>
          </cell>
          <cell r="G176">
            <v>12</v>
          </cell>
          <cell r="H176">
            <v>27</v>
          </cell>
          <cell r="I176">
            <v>1</v>
          </cell>
          <cell r="J176">
            <v>0</v>
          </cell>
          <cell r="K176">
            <v>2</v>
          </cell>
          <cell r="L176">
            <v>0</v>
          </cell>
          <cell r="M176">
            <v>15</v>
          </cell>
          <cell r="N176">
            <v>19</v>
          </cell>
          <cell r="O176">
            <v>0</v>
          </cell>
          <cell r="P176">
            <v>1</v>
          </cell>
          <cell r="Q176">
            <v>2</v>
          </cell>
          <cell r="R176">
            <v>0</v>
          </cell>
          <cell r="S176">
            <v>19</v>
          </cell>
          <cell r="T176">
            <v>15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19</v>
          </cell>
          <cell r="Z176">
            <v>26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22</v>
          </cell>
          <cell r="AF176">
            <v>17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24</v>
          </cell>
          <cell r="AL176">
            <v>26</v>
          </cell>
          <cell r="AM176">
            <v>2</v>
          </cell>
          <cell r="AN176">
            <v>0</v>
          </cell>
          <cell r="AO176">
            <v>0</v>
          </cell>
          <cell r="AP176">
            <v>0</v>
          </cell>
          <cell r="AQ176">
            <v>245</v>
          </cell>
          <cell r="AR176">
            <v>2</v>
          </cell>
          <cell r="AS176">
            <v>0</v>
          </cell>
          <cell r="AT176">
            <v>1</v>
          </cell>
          <cell r="AU176">
            <v>1</v>
          </cell>
          <cell r="AV176">
            <v>0</v>
          </cell>
          <cell r="AW176">
            <v>1</v>
          </cell>
          <cell r="AX176">
            <v>1</v>
          </cell>
          <cell r="AY176">
            <v>0</v>
          </cell>
          <cell r="AZ176">
            <v>0</v>
          </cell>
          <cell r="BA176">
            <v>2</v>
          </cell>
          <cell r="BB176">
            <v>0</v>
          </cell>
          <cell r="BC176">
            <v>0</v>
          </cell>
          <cell r="BD176">
            <v>1</v>
          </cell>
          <cell r="BE176">
            <v>0</v>
          </cell>
          <cell r="BF176">
            <v>0</v>
          </cell>
          <cell r="BG176">
            <v>2</v>
          </cell>
          <cell r="BH176">
            <v>0</v>
          </cell>
          <cell r="BI176">
            <v>0</v>
          </cell>
          <cell r="BJ176">
            <v>11</v>
          </cell>
          <cell r="BK176">
            <v>2</v>
          </cell>
          <cell r="BL176">
            <v>1</v>
          </cell>
          <cell r="BM176">
            <v>1</v>
          </cell>
          <cell r="BN176">
            <v>1</v>
          </cell>
          <cell r="BO176">
            <v>1</v>
          </cell>
          <cell r="BP176">
            <v>0</v>
          </cell>
          <cell r="BQ176">
            <v>2</v>
          </cell>
          <cell r="BR176">
            <v>0</v>
          </cell>
          <cell r="BS176">
            <v>1</v>
          </cell>
          <cell r="BT176">
            <v>0</v>
          </cell>
          <cell r="BU176">
            <v>2</v>
          </cell>
          <cell r="BV176">
            <v>0</v>
          </cell>
          <cell r="BW176">
            <v>11</v>
          </cell>
          <cell r="BX176">
            <v>0</v>
          </cell>
          <cell r="BY176">
            <v>0</v>
          </cell>
          <cell r="BZ176">
            <v>13</v>
          </cell>
          <cell r="CA176">
            <v>27</v>
          </cell>
          <cell r="CB176">
            <v>15</v>
          </cell>
          <cell r="CC176">
            <v>20</v>
          </cell>
          <cell r="CD176">
            <v>19</v>
          </cell>
          <cell r="CE176">
            <v>15</v>
          </cell>
          <cell r="CF176">
            <v>19</v>
          </cell>
          <cell r="CG176">
            <v>26</v>
          </cell>
          <cell r="CH176">
            <v>22</v>
          </cell>
          <cell r="CI176">
            <v>17</v>
          </cell>
          <cell r="CJ176">
            <v>26</v>
          </cell>
          <cell r="CK176">
            <v>26</v>
          </cell>
          <cell r="CL176">
            <v>2</v>
          </cell>
          <cell r="CM176">
            <v>0</v>
          </cell>
          <cell r="CN176">
            <v>1</v>
          </cell>
          <cell r="CP176">
            <v>1</v>
          </cell>
          <cell r="CR176">
            <v>15</v>
          </cell>
          <cell r="CS176">
            <v>1</v>
          </cell>
          <cell r="CU176">
            <v>1</v>
          </cell>
          <cell r="CZ176">
            <v>1</v>
          </cell>
          <cell r="DD176">
            <v>1</v>
          </cell>
          <cell r="DG176">
            <v>0</v>
          </cell>
        </row>
        <row r="177">
          <cell r="E177" t="str">
            <v>嬉野小</v>
          </cell>
          <cell r="F177">
            <v>62005</v>
          </cell>
          <cell r="G177">
            <v>33</v>
          </cell>
          <cell r="H177">
            <v>38</v>
          </cell>
          <cell r="I177">
            <v>1</v>
          </cell>
          <cell r="J177">
            <v>0</v>
          </cell>
          <cell r="K177">
            <v>8</v>
          </cell>
          <cell r="L177">
            <v>0</v>
          </cell>
          <cell r="M177">
            <v>30</v>
          </cell>
          <cell r="N177">
            <v>40</v>
          </cell>
          <cell r="O177">
            <v>1</v>
          </cell>
          <cell r="P177">
            <v>0</v>
          </cell>
          <cell r="Q177">
            <v>1</v>
          </cell>
          <cell r="R177">
            <v>0</v>
          </cell>
          <cell r="S177">
            <v>52</v>
          </cell>
          <cell r="T177">
            <v>34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34</v>
          </cell>
          <cell r="Z177">
            <v>41</v>
          </cell>
          <cell r="AA177">
            <v>2</v>
          </cell>
          <cell r="AB177">
            <v>0</v>
          </cell>
          <cell r="AC177">
            <v>0</v>
          </cell>
          <cell r="AD177">
            <v>0</v>
          </cell>
          <cell r="AE177">
            <v>52</v>
          </cell>
          <cell r="AF177">
            <v>42</v>
          </cell>
          <cell r="AG177">
            <v>2</v>
          </cell>
          <cell r="AH177">
            <v>1</v>
          </cell>
          <cell r="AI177">
            <v>0</v>
          </cell>
          <cell r="AJ177">
            <v>0</v>
          </cell>
          <cell r="AK177">
            <v>33</v>
          </cell>
          <cell r="AL177">
            <v>57</v>
          </cell>
          <cell r="AM177">
            <v>1</v>
          </cell>
          <cell r="AN177">
            <v>1</v>
          </cell>
          <cell r="AO177">
            <v>0</v>
          </cell>
          <cell r="AP177">
            <v>0</v>
          </cell>
          <cell r="AQ177">
            <v>495</v>
          </cell>
          <cell r="AR177">
            <v>3</v>
          </cell>
          <cell r="AS177">
            <v>0</v>
          </cell>
          <cell r="AT177">
            <v>1</v>
          </cell>
          <cell r="AU177">
            <v>2</v>
          </cell>
          <cell r="AV177">
            <v>0</v>
          </cell>
          <cell r="AW177">
            <v>1</v>
          </cell>
          <cell r="AX177">
            <v>3</v>
          </cell>
          <cell r="AY177">
            <v>0</v>
          </cell>
          <cell r="AZ177">
            <v>0</v>
          </cell>
          <cell r="BA177">
            <v>2</v>
          </cell>
          <cell r="BB177">
            <v>0</v>
          </cell>
          <cell r="BC177">
            <v>0</v>
          </cell>
          <cell r="BD177">
            <v>3</v>
          </cell>
          <cell r="BE177">
            <v>0</v>
          </cell>
          <cell r="BF177">
            <v>0</v>
          </cell>
          <cell r="BG177">
            <v>3</v>
          </cell>
          <cell r="BH177">
            <v>0</v>
          </cell>
          <cell r="BI177">
            <v>0</v>
          </cell>
          <cell r="BJ177">
            <v>18</v>
          </cell>
          <cell r="BK177">
            <v>3</v>
          </cell>
          <cell r="BL177">
            <v>1</v>
          </cell>
          <cell r="BM177">
            <v>2</v>
          </cell>
          <cell r="BN177">
            <v>1</v>
          </cell>
          <cell r="BO177">
            <v>3</v>
          </cell>
          <cell r="BP177">
            <v>0</v>
          </cell>
          <cell r="BQ177">
            <v>2</v>
          </cell>
          <cell r="BR177">
            <v>0</v>
          </cell>
          <cell r="BS177">
            <v>3</v>
          </cell>
          <cell r="BT177">
            <v>0</v>
          </cell>
          <cell r="BU177">
            <v>3</v>
          </cell>
          <cell r="BV177">
            <v>0</v>
          </cell>
          <cell r="BW177">
            <v>18</v>
          </cell>
          <cell r="BX177">
            <v>0</v>
          </cell>
          <cell r="BY177">
            <v>0</v>
          </cell>
          <cell r="BZ177">
            <v>34</v>
          </cell>
          <cell r="CA177">
            <v>38</v>
          </cell>
          <cell r="CB177">
            <v>31</v>
          </cell>
          <cell r="CC177">
            <v>40</v>
          </cell>
          <cell r="CD177">
            <v>52</v>
          </cell>
          <cell r="CE177">
            <v>34</v>
          </cell>
          <cell r="CF177">
            <v>36</v>
          </cell>
          <cell r="CG177">
            <v>41</v>
          </cell>
          <cell r="CH177">
            <v>54</v>
          </cell>
          <cell r="CI177">
            <v>43</v>
          </cell>
          <cell r="CJ177">
            <v>34</v>
          </cell>
          <cell r="CK177">
            <v>58</v>
          </cell>
          <cell r="CL177">
            <v>2</v>
          </cell>
          <cell r="CM177">
            <v>0</v>
          </cell>
          <cell r="CN177">
            <v>1</v>
          </cell>
          <cell r="CP177">
            <v>1</v>
          </cell>
          <cell r="CQ177">
            <v>1</v>
          </cell>
          <cell r="CR177">
            <v>25</v>
          </cell>
          <cell r="CS177">
            <v>1</v>
          </cell>
          <cell r="CU177">
            <v>3</v>
          </cell>
          <cell r="CX177">
            <v>1</v>
          </cell>
          <cell r="CZ177">
            <v>1</v>
          </cell>
          <cell r="DA177">
            <v>1</v>
          </cell>
          <cell r="DD177">
            <v>3</v>
          </cell>
          <cell r="DF177">
            <v>2</v>
          </cell>
          <cell r="DG177">
            <v>2</v>
          </cell>
        </row>
        <row r="178">
          <cell r="E178" t="str">
            <v>大野原小</v>
          </cell>
          <cell r="F178">
            <v>62005</v>
          </cell>
          <cell r="G178">
            <v>3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3</v>
          </cell>
          <cell r="N178">
            <v>2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3</v>
          </cell>
          <cell r="T178">
            <v>5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1</v>
          </cell>
          <cell r="Z178">
            <v>3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3</v>
          </cell>
          <cell r="AF178">
            <v>1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1</v>
          </cell>
          <cell r="AL178">
            <v>2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27</v>
          </cell>
          <cell r="AR178">
            <v>0</v>
          </cell>
          <cell r="AS178">
            <v>1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1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1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3</v>
          </cell>
          <cell r="BK178">
            <v>1</v>
          </cell>
          <cell r="BL178">
            <v>0</v>
          </cell>
          <cell r="BM178">
            <v>0</v>
          </cell>
          <cell r="BN178">
            <v>0</v>
          </cell>
          <cell r="BO178">
            <v>1</v>
          </cell>
          <cell r="BP178">
            <v>0</v>
          </cell>
          <cell r="BQ178">
            <v>0</v>
          </cell>
          <cell r="BR178">
            <v>0</v>
          </cell>
          <cell r="BS178">
            <v>1</v>
          </cell>
          <cell r="BT178">
            <v>0</v>
          </cell>
          <cell r="BU178">
            <v>0</v>
          </cell>
          <cell r="BV178">
            <v>0</v>
          </cell>
          <cell r="BW178">
            <v>3</v>
          </cell>
          <cell r="BX178">
            <v>3</v>
          </cell>
          <cell r="BY178">
            <v>3</v>
          </cell>
          <cell r="BZ178">
            <v>3</v>
          </cell>
          <cell r="CA178">
            <v>0</v>
          </cell>
          <cell r="CB178">
            <v>3</v>
          </cell>
          <cell r="CC178">
            <v>2</v>
          </cell>
          <cell r="CD178">
            <v>3</v>
          </cell>
          <cell r="CE178">
            <v>5</v>
          </cell>
          <cell r="CF178">
            <v>1</v>
          </cell>
          <cell r="CG178">
            <v>3</v>
          </cell>
          <cell r="CH178">
            <v>3</v>
          </cell>
          <cell r="CI178">
            <v>1</v>
          </cell>
          <cell r="CJ178">
            <v>1</v>
          </cell>
          <cell r="CK178">
            <v>2</v>
          </cell>
          <cell r="CL178">
            <v>0</v>
          </cell>
          <cell r="CM178">
            <v>3</v>
          </cell>
          <cell r="CP178">
            <v>1</v>
          </cell>
          <cell r="CR178">
            <v>5</v>
          </cell>
          <cell r="CS178">
            <v>1</v>
          </cell>
          <cell r="DC178">
            <v>1</v>
          </cell>
          <cell r="DG178">
            <v>0</v>
          </cell>
        </row>
        <row r="179">
          <cell r="E179" t="str">
            <v>吉田小</v>
          </cell>
          <cell r="F179">
            <v>62005</v>
          </cell>
          <cell r="G179">
            <v>12</v>
          </cell>
          <cell r="H179">
            <v>2</v>
          </cell>
          <cell r="I179">
            <v>0</v>
          </cell>
          <cell r="J179">
            <v>1</v>
          </cell>
          <cell r="K179">
            <v>2</v>
          </cell>
          <cell r="L179">
            <v>0</v>
          </cell>
          <cell r="M179">
            <v>7</v>
          </cell>
          <cell r="N179">
            <v>7</v>
          </cell>
          <cell r="O179">
            <v>2</v>
          </cell>
          <cell r="P179">
            <v>0</v>
          </cell>
          <cell r="Q179">
            <v>3</v>
          </cell>
          <cell r="R179">
            <v>0</v>
          </cell>
          <cell r="S179">
            <v>12</v>
          </cell>
          <cell r="T179">
            <v>13</v>
          </cell>
          <cell r="U179">
            <v>1</v>
          </cell>
          <cell r="V179">
            <v>0</v>
          </cell>
          <cell r="W179">
            <v>0</v>
          </cell>
          <cell r="X179">
            <v>0</v>
          </cell>
          <cell r="Y179">
            <v>8</v>
          </cell>
          <cell r="Z179">
            <v>9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6</v>
          </cell>
          <cell r="AF179">
            <v>9</v>
          </cell>
          <cell r="AG179">
            <v>1</v>
          </cell>
          <cell r="AH179">
            <v>0</v>
          </cell>
          <cell r="AI179">
            <v>0</v>
          </cell>
          <cell r="AJ179">
            <v>0</v>
          </cell>
          <cell r="AK179">
            <v>10</v>
          </cell>
          <cell r="AL179">
            <v>12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112</v>
          </cell>
          <cell r="AR179">
            <v>1</v>
          </cell>
          <cell r="AS179">
            <v>0</v>
          </cell>
          <cell r="AT179">
            <v>1</v>
          </cell>
          <cell r="AU179">
            <v>1</v>
          </cell>
          <cell r="AV179">
            <v>0</v>
          </cell>
          <cell r="AW179">
            <v>1</v>
          </cell>
          <cell r="AX179">
            <v>1</v>
          </cell>
          <cell r="AY179">
            <v>0</v>
          </cell>
          <cell r="AZ179">
            <v>0</v>
          </cell>
          <cell r="BA179">
            <v>1</v>
          </cell>
          <cell r="BB179">
            <v>0</v>
          </cell>
          <cell r="BC179">
            <v>0</v>
          </cell>
          <cell r="BD179">
            <v>1</v>
          </cell>
          <cell r="BE179">
            <v>0</v>
          </cell>
          <cell r="BF179">
            <v>0</v>
          </cell>
          <cell r="BG179">
            <v>1</v>
          </cell>
          <cell r="BH179">
            <v>0</v>
          </cell>
          <cell r="BI179">
            <v>0</v>
          </cell>
          <cell r="BJ179">
            <v>8</v>
          </cell>
          <cell r="BK179">
            <v>1</v>
          </cell>
          <cell r="BL179">
            <v>1</v>
          </cell>
          <cell r="BM179">
            <v>1</v>
          </cell>
          <cell r="BN179">
            <v>1</v>
          </cell>
          <cell r="BO179">
            <v>1</v>
          </cell>
          <cell r="BP179">
            <v>0</v>
          </cell>
          <cell r="BQ179">
            <v>1</v>
          </cell>
          <cell r="BR179">
            <v>0</v>
          </cell>
          <cell r="BS179">
            <v>1</v>
          </cell>
          <cell r="BT179">
            <v>0</v>
          </cell>
          <cell r="BU179">
            <v>1</v>
          </cell>
          <cell r="BV179">
            <v>0</v>
          </cell>
          <cell r="BW179">
            <v>8</v>
          </cell>
          <cell r="BX179">
            <v>0</v>
          </cell>
          <cell r="BY179">
            <v>0</v>
          </cell>
          <cell r="BZ179">
            <v>12</v>
          </cell>
          <cell r="CA179">
            <v>3</v>
          </cell>
          <cell r="CB179">
            <v>9</v>
          </cell>
          <cell r="CC179">
            <v>7</v>
          </cell>
          <cell r="CD179">
            <v>13</v>
          </cell>
          <cell r="CE179">
            <v>13</v>
          </cell>
          <cell r="CF179">
            <v>8</v>
          </cell>
          <cell r="CG179">
            <v>9</v>
          </cell>
          <cell r="CH179">
            <v>7</v>
          </cell>
          <cell r="CI179">
            <v>9</v>
          </cell>
          <cell r="CJ179">
            <v>10</v>
          </cell>
          <cell r="CK179">
            <v>12</v>
          </cell>
          <cell r="CL179">
            <v>2</v>
          </cell>
          <cell r="CM179">
            <v>0</v>
          </cell>
          <cell r="CN179">
            <v>1</v>
          </cell>
          <cell r="CP179">
            <v>1</v>
          </cell>
          <cell r="CR179">
            <v>10</v>
          </cell>
          <cell r="CS179">
            <v>1</v>
          </cell>
          <cell r="CU179">
            <v>1</v>
          </cell>
          <cell r="CZ179">
            <v>1</v>
          </cell>
          <cell r="DD179">
            <v>1</v>
          </cell>
          <cell r="DG179">
            <v>0</v>
          </cell>
        </row>
        <row r="180">
          <cell r="E180" t="str">
            <v>轟小</v>
          </cell>
          <cell r="F180">
            <v>62005</v>
          </cell>
          <cell r="G180">
            <v>27</v>
          </cell>
          <cell r="H180">
            <v>16</v>
          </cell>
          <cell r="I180">
            <v>0</v>
          </cell>
          <cell r="J180">
            <v>0</v>
          </cell>
          <cell r="K180">
            <v>10</v>
          </cell>
          <cell r="L180">
            <v>0</v>
          </cell>
          <cell r="M180">
            <v>23</v>
          </cell>
          <cell r="N180">
            <v>15</v>
          </cell>
          <cell r="O180">
            <v>0</v>
          </cell>
          <cell r="P180">
            <v>0</v>
          </cell>
          <cell r="Q180">
            <v>1</v>
          </cell>
          <cell r="R180">
            <v>0</v>
          </cell>
          <cell r="S180">
            <v>16</v>
          </cell>
          <cell r="T180">
            <v>17</v>
          </cell>
          <cell r="U180">
            <v>1</v>
          </cell>
          <cell r="V180">
            <v>2</v>
          </cell>
          <cell r="W180">
            <v>0</v>
          </cell>
          <cell r="X180">
            <v>0</v>
          </cell>
          <cell r="Y180">
            <v>15</v>
          </cell>
          <cell r="Z180">
            <v>17</v>
          </cell>
          <cell r="AA180">
            <v>3</v>
          </cell>
          <cell r="AB180">
            <v>1</v>
          </cell>
          <cell r="AC180">
            <v>0</v>
          </cell>
          <cell r="AD180">
            <v>0</v>
          </cell>
          <cell r="AE180">
            <v>19</v>
          </cell>
          <cell r="AF180">
            <v>17</v>
          </cell>
          <cell r="AG180">
            <v>0</v>
          </cell>
          <cell r="AH180">
            <v>2</v>
          </cell>
          <cell r="AI180">
            <v>0</v>
          </cell>
          <cell r="AJ180">
            <v>0</v>
          </cell>
          <cell r="AK180">
            <v>17</v>
          </cell>
          <cell r="AL180">
            <v>18</v>
          </cell>
          <cell r="AM180">
            <v>1</v>
          </cell>
          <cell r="AN180">
            <v>1</v>
          </cell>
          <cell r="AO180">
            <v>0</v>
          </cell>
          <cell r="AP180">
            <v>0</v>
          </cell>
          <cell r="AQ180">
            <v>228</v>
          </cell>
          <cell r="AR180">
            <v>2</v>
          </cell>
          <cell r="AS180">
            <v>0</v>
          </cell>
          <cell r="AT180">
            <v>2</v>
          </cell>
          <cell r="AU180">
            <v>2</v>
          </cell>
          <cell r="AV180">
            <v>0</v>
          </cell>
          <cell r="AW180">
            <v>1</v>
          </cell>
          <cell r="AX180">
            <v>1</v>
          </cell>
          <cell r="AY180">
            <v>0</v>
          </cell>
          <cell r="AZ180">
            <v>0</v>
          </cell>
          <cell r="BA180">
            <v>1</v>
          </cell>
          <cell r="BB180">
            <v>0</v>
          </cell>
          <cell r="BC180">
            <v>0</v>
          </cell>
          <cell r="BD180">
            <v>1</v>
          </cell>
          <cell r="BE180">
            <v>0</v>
          </cell>
          <cell r="BF180">
            <v>0</v>
          </cell>
          <cell r="BG180">
            <v>1</v>
          </cell>
          <cell r="BH180">
            <v>0</v>
          </cell>
          <cell r="BI180">
            <v>0</v>
          </cell>
          <cell r="BJ180">
            <v>10</v>
          </cell>
          <cell r="BK180">
            <v>2</v>
          </cell>
          <cell r="BL180">
            <v>2</v>
          </cell>
          <cell r="BM180">
            <v>1</v>
          </cell>
          <cell r="BN180">
            <v>1</v>
          </cell>
          <cell r="BO180">
            <v>1</v>
          </cell>
          <cell r="BP180">
            <v>0</v>
          </cell>
          <cell r="BQ180">
            <v>1</v>
          </cell>
          <cell r="BR180">
            <v>0</v>
          </cell>
          <cell r="BS180">
            <v>1</v>
          </cell>
          <cell r="BT180">
            <v>0</v>
          </cell>
          <cell r="BU180">
            <v>1</v>
          </cell>
          <cell r="BV180">
            <v>0</v>
          </cell>
          <cell r="BW180">
            <v>10</v>
          </cell>
          <cell r="BX180">
            <v>0</v>
          </cell>
          <cell r="BY180">
            <v>0</v>
          </cell>
          <cell r="BZ180">
            <v>27</v>
          </cell>
          <cell r="CA180">
            <v>16</v>
          </cell>
          <cell r="CB180">
            <v>23</v>
          </cell>
          <cell r="CC180">
            <v>15</v>
          </cell>
          <cell r="CD180">
            <v>17</v>
          </cell>
          <cell r="CE180">
            <v>19</v>
          </cell>
          <cell r="CF180">
            <v>18</v>
          </cell>
          <cell r="CG180">
            <v>18</v>
          </cell>
          <cell r="CH180">
            <v>19</v>
          </cell>
          <cell r="CI180">
            <v>19</v>
          </cell>
          <cell r="CJ180">
            <v>18</v>
          </cell>
          <cell r="CK180">
            <v>19</v>
          </cell>
          <cell r="CL180">
            <v>3</v>
          </cell>
          <cell r="CM180">
            <v>0</v>
          </cell>
          <cell r="CN180">
            <v>1</v>
          </cell>
          <cell r="CP180">
            <v>1</v>
          </cell>
          <cell r="CR180">
            <v>13</v>
          </cell>
          <cell r="CS180">
            <v>1</v>
          </cell>
          <cell r="CU180">
            <v>3</v>
          </cell>
          <cell r="CW180">
            <v>1</v>
          </cell>
          <cell r="CZ180">
            <v>1</v>
          </cell>
          <cell r="DD180">
            <v>1</v>
          </cell>
          <cell r="DG180">
            <v>0</v>
          </cell>
        </row>
        <row r="181">
          <cell r="E181" t="str">
            <v>五町田小</v>
          </cell>
          <cell r="F181">
            <v>62005</v>
          </cell>
          <cell r="G181">
            <v>14</v>
          </cell>
          <cell r="H181">
            <v>10</v>
          </cell>
          <cell r="I181">
            <v>0</v>
          </cell>
          <cell r="J181">
            <v>0</v>
          </cell>
          <cell r="K181">
            <v>9</v>
          </cell>
          <cell r="L181">
            <v>0</v>
          </cell>
          <cell r="M181">
            <v>13</v>
          </cell>
          <cell r="N181">
            <v>13</v>
          </cell>
          <cell r="O181">
            <v>3</v>
          </cell>
          <cell r="P181">
            <v>1</v>
          </cell>
          <cell r="Q181">
            <v>1</v>
          </cell>
          <cell r="R181">
            <v>0</v>
          </cell>
          <cell r="S181">
            <v>19</v>
          </cell>
          <cell r="T181">
            <v>14</v>
          </cell>
          <cell r="U181">
            <v>1</v>
          </cell>
          <cell r="V181">
            <v>1</v>
          </cell>
          <cell r="W181">
            <v>0</v>
          </cell>
          <cell r="X181">
            <v>0</v>
          </cell>
          <cell r="Y181">
            <v>11</v>
          </cell>
          <cell r="Z181">
            <v>20</v>
          </cell>
          <cell r="AA181">
            <v>2</v>
          </cell>
          <cell r="AB181">
            <v>0</v>
          </cell>
          <cell r="AC181">
            <v>0</v>
          </cell>
          <cell r="AD181">
            <v>0</v>
          </cell>
          <cell r="AE181">
            <v>19</v>
          </cell>
          <cell r="AF181">
            <v>14</v>
          </cell>
          <cell r="AG181">
            <v>1</v>
          </cell>
          <cell r="AH181">
            <v>0</v>
          </cell>
          <cell r="AI181">
            <v>0</v>
          </cell>
          <cell r="AJ181">
            <v>0</v>
          </cell>
          <cell r="AK181">
            <v>20</v>
          </cell>
          <cell r="AL181">
            <v>14</v>
          </cell>
          <cell r="AM181">
            <v>1</v>
          </cell>
          <cell r="AN181">
            <v>0</v>
          </cell>
          <cell r="AO181">
            <v>0</v>
          </cell>
          <cell r="AP181">
            <v>0</v>
          </cell>
          <cell r="AQ181">
            <v>191</v>
          </cell>
          <cell r="AR181">
            <v>1</v>
          </cell>
          <cell r="AS181">
            <v>0</v>
          </cell>
          <cell r="AT181">
            <v>1</v>
          </cell>
          <cell r="AU181">
            <v>1</v>
          </cell>
          <cell r="AV181">
            <v>0</v>
          </cell>
          <cell r="AW181">
            <v>1</v>
          </cell>
          <cell r="AX181">
            <v>1</v>
          </cell>
          <cell r="AY181">
            <v>0</v>
          </cell>
          <cell r="AZ181">
            <v>0</v>
          </cell>
          <cell r="BA181">
            <v>1</v>
          </cell>
          <cell r="BB181">
            <v>0</v>
          </cell>
          <cell r="BC181">
            <v>0</v>
          </cell>
          <cell r="BD181">
            <v>1</v>
          </cell>
          <cell r="BE181">
            <v>0</v>
          </cell>
          <cell r="BF181">
            <v>0</v>
          </cell>
          <cell r="BG181">
            <v>1</v>
          </cell>
          <cell r="BH181">
            <v>0</v>
          </cell>
          <cell r="BI181">
            <v>0</v>
          </cell>
          <cell r="BJ181">
            <v>8</v>
          </cell>
          <cell r="BK181">
            <v>1</v>
          </cell>
          <cell r="BL181">
            <v>1</v>
          </cell>
          <cell r="BM181">
            <v>1</v>
          </cell>
          <cell r="BN181">
            <v>1</v>
          </cell>
          <cell r="BO181">
            <v>1</v>
          </cell>
          <cell r="BP181">
            <v>0</v>
          </cell>
          <cell r="BQ181">
            <v>1</v>
          </cell>
          <cell r="BR181">
            <v>0</v>
          </cell>
          <cell r="BS181">
            <v>1</v>
          </cell>
          <cell r="BT181">
            <v>0</v>
          </cell>
          <cell r="BU181">
            <v>1</v>
          </cell>
          <cell r="BV181">
            <v>0</v>
          </cell>
          <cell r="BW181">
            <v>9</v>
          </cell>
          <cell r="BX181">
            <v>0</v>
          </cell>
          <cell r="BY181">
            <v>0</v>
          </cell>
          <cell r="BZ181">
            <v>14</v>
          </cell>
          <cell r="CA181">
            <v>10</v>
          </cell>
          <cell r="CB181">
            <v>16</v>
          </cell>
          <cell r="CC181">
            <v>14</v>
          </cell>
          <cell r="CD181">
            <v>20</v>
          </cell>
          <cell r="CE181">
            <v>15</v>
          </cell>
          <cell r="CF181">
            <v>13</v>
          </cell>
          <cell r="CG181">
            <v>20</v>
          </cell>
          <cell r="CH181">
            <v>20</v>
          </cell>
          <cell r="CI181">
            <v>14</v>
          </cell>
          <cell r="CJ181">
            <v>21</v>
          </cell>
          <cell r="CK181">
            <v>14</v>
          </cell>
          <cell r="CL181">
            <v>2</v>
          </cell>
          <cell r="CM181">
            <v>0</v>
          </cell>
          <cell r="CN181">
            <v>1</v>
          </cell>
          <cell r="CP181">
            <v>1</v>
          </cell>
          <cell r="CR181">
            <v>12</v>
          </cell>
          <cell r="CS181">
            <v>1</v>
          </cell>
          <cell r="CU181">
            <v>2</v>
          </cell>
          <cell r="CZ181">
            <v>1</v>
          </cell>
          <cell r="DB181">
            <v>1</v>
          </cell>
          <cell r="DD181">
            <v>1</v>
          </cell>
          <cell r="DG181">
            <v>0</v>
          </cell>
        </row>
        <row r="182">
          <cell r="E182" t="str">
            <v>谷所分校</v>
          </cell>
          <cell r="F182">
            <v>62005</v>
          </cell>
          <cell r="G182">
            <v>3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3</v>
          </cell>
          <cell r="AR182">
            <v>1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1</v>
          </cell>
          <cell r="BK182">
            <v>1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1</v>
          </cell>
          <cell r="BX182">
            <v>0</v>
          </cell>
          <cell r="BY182">
            <v>0</v>
          </cell>
          <cell r="BZ182">
            <v>3</v>
          </cell>
          <cell r="CA182">
            <v>0</v>
          </cell>
          <cell r="CB182">
            <v>0</v>
          </cell>
          <cell r="CC182">
            <v>0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DG182">
            <v>0</v>
          </cell>
        </row>
        <row r="183">
          <cell r="E183" t="str">
            <v>久間小</v>
          </cell>
          <cell r="F183">
            <v>62005</v>
          </cell>
          <cell r="G183">
            <v>13</v>
          </cell>
          <cell r="H183">
            <v>15</v>
          </cell>
          <cell r="I183">
            <v>1</v>
          </cell>
          <cell r="J183">
            <v>0</v>
          </cell>
          <cell r="K183">
            <v>3</v>
          </cell>
          <cell r="L183">
            <v>0</v>
          </cell>
          <cell r="M183">
            <v>15</v>
          </cell>
          <cell r="N183">
            <v>13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17</v>
          </cell>
          <cell r="T183">
            <v>15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21</v>
          </cell>
          <cell r="Z183">
            <v>28</v>
          </cell>
          <cell r="AA183">
            <v>1</v>
          </cell>
          <cell r="AB183">
            <v>1</v>
          </cell>
          <cell r="AC183">
            <v>0</v>
          </cell>
          <cell r="AD183">
            <v>0</v>
          </cell>
          <cell r="AE183">
            <v>27</v>
          </cell>
          <cell r="AF183">
            <v>21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22</v>
          </cell>
          <cell r="AL183">
            <v>25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235</v>
          </cell>
          <cell r="AR183">
            <v>1</v>
          </cell>
          <cell r="AS183">
            <v>0</v>
          </cell>
          <cell r="AT183">
            <v>1</v>
          </cell>
          <cell r="AU183">
            <v>1</v>
          </cell>
          <cell r="AV183">
            <v>0</v>
          </cell>
          <cell r="AW183">
            <v>0</v>
          </cell>
          <cell r="AX183">
            <v>1</v>
          </cell>
          <cell r="AY183">
            <v>0</v>
          </cell>
          <cell r="AZ183">
            <v>0</v>
          </cell>
          <cell r="BA183">
            <v>2</v>
          </cell>
          <cell r="BB183">
            <v>0</v>
          </cell>
          <cell r="BC183">
            <v>0</v>
          </cell>
          <cell r="BD183">
            <v>2</v>
          </cell>
          <cell r="BE183">
            <v>0</v>
          </cell>
          <cell r="BF183">
            <v>0</v>
          </cell>
          <cell r="BG183">
            <v>2</v>
          </cell>
          <cell r="BH183">
            <v>0</v>
          </cell>
          <cell r="BI183">
            <v>0</v>
          </cell>
          <cell r="BJ183">
            <v>10</v>
          </cell>
          <cell r="BK183">
            <v>1</v>
          </cell>
          <cell r="BL183">
            <v>1</v>
          </cell>
          <cell r="BM183">
            <v>1</v>
          </cell>
          <cell r="BN183">
            <v>0</v>
          </cell>
          <cell r="BO183">
            <v>1</v>
          </cell>
          <cell r="BP183">
            <v>0</v>
          </cell>
          <cell r="BQ183">
            <v>2</v>
          </cell>
          <cell r="BR183">
            <v>0</v>
          </cell>
          <cell r="BS183">
            <v>2</v>
          </cell>
          <cell r="BT183">
            <v>0</v>
          </cell>
          <cell r="BU183">
            <v>2</v>
          </cell>
          <cell r="BV183">
            <v>0</v>
          </cell>
          <cell r="BW183">
            <v>10</v>
          </cell>
          <cell r="BX183">
            <v>0</v>
          </cell>
          <cell r="BY183">
            <v>0</v>
          </cell>
          <cell r="BZ183">
            <v>14</v>
          </cell>
          <cell r="CA183">
            <v>15</v>
          </cell>
          <cell r="CB183">
            <v>15</v>
          </cell>
          <cell r="CC183">
            <v>13</v>
          </cell>
          <cell r="CD183">
            <v>17</v>
          </cell>
          <cell r="CE183">
            <v>15</v>
          </cell>
          <cell r="CF183">
            <v>22</v>
          </cell>
          <cell r="CG183">
            <v>29</v>
          </cell>
          <cell r="CH183">
            <v>27</v>
          </cell>
          <cell r="CI183">
            <v>21</v>
          </cell>
          <cell r="CJ183">
            <v>22</v>
          </cell>
          <cell r="CK183">
            <v>25</v>
          </cell>
          <cell r="CL183">
            <v>1</v>
          </cell>
          <cell r="CM183">
            <v>0</v>
          </cell>
          <cell r="CN183">
            <v>1</v>
          </cell>
          <cell r="CP183">
            <v>1</v>
          </cell>
          <cell r="CR183">
            <v>12</v>
          </cell>
          <cell r="CS183">
            <v>1</v>
          </cell>
          <cell r="CU183">
            <v>1</v>
          </cell>
          <cell r="DD183">
            <v>1</v>
          </cell>
          <cell r="DG183">
            <v>0</v>
          </cell>
        </row>
        <row r="184">
          <cell r="E184" t="str">
            <v>塩田小</v>
          </cell>
          <cell r="F184">
            <v>62005</v>
          </cell>
          <cell r="G184">
            <v>9</v>
          </cell>
          <cell r="H184">
            <v>10</v>
          </cell>
          <cell r="I184">
            <v>0</v>
          </cell>
          <cell r="J184">
            <v>0</v>
          </cell>
          <cell r="K184">
            <v>2</v>
          </cell>
          <cell r="L184">
            <v>0</v>
          </cell>
          <cell r="M184">
            <v>13</v>
          </cell>
          <cell r="N184">
            <v>11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11</v>
          </cell>
          <cell r="T184">
            <v>8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13</v>
          </cell>
          <cell r="Z184">
            <v>10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8</v>
          </cell>
          <cell r="AF184">
            <v>11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16</v>
          </cell>
          <cell r="AL184">
            <v>7</v>
          </cell>
          <cell r="AM184">
            <v>1</v>
          </cell>
          <cell r="AN184">
            <v>1</v>
          </cell>
          <cell r="AO184">
            <v>0</v>
          </cell>
          <cell r="AP184">
            <v>0</v>
          </cell>
          <cell r="AQ184">
            <v>129</v>
          </cell>
          <cell r="AR184">
            <v>1</v>
          </cell>
          <cell r="AS184">
            <v>0</v>
          </cell>
          <cell r="AT184">
            <v>1</v>
          </cell>
          <cell r="AU184">
            <v>1</v>
          </cell>
          <cell r="AV184">
            <v>0</v>
          </cell>
          <cell r="AW184">
            <v>0</v>
          </cell>
          <cell r="AX184">
            <v>1</v>
          </cell>
          <cell r="AY184">
            <v>0</v>
          </cell>
          <cell r="AZ184">
            <v>0</v>
          </cell>
          <cell r="BA184">
            <v>1</v>
          </cell>
          <cell r="BB184">
            <v>0</v>
          </cell>
          <cell r="BC184">
            <v>0</v>
          </cell>
          <cell r="BD184">
            <v>1</v>
          </cell>
          <cell r="BE184">
            <v>0</v>
          </cell>
          <cell r="BF184">
            <v>0</v>
          </cell>
          <cell r="BG184">
            <v>1</v>
          </cell>
          <cell r="BH184">
            <v>0</v>
          </cell>
          <cell r="BI184">
            <v>0</v>
          </cell>
          <cell r="BJ184">
            <v>7</v>
          </cell>
          <cell r="BK184">
            <v>1</v>
          </cell>
          <cell r="BL184">
            <v>1</v>
          </cell>
          <cell r="BM184">
            <v>1</v>
          </cell>
          <cell r="BN184">
            <v>0</v>
          </cell>
          <cell r="BO184">
            <v>1</v>
          </cell>
          <cell r="BP184">
            <v>0</v>
          </cell>
          <cell r="BQ184">
            <v>1</v>
          </cell>
          <cell r="BR184">
            <v>0</v>
          </cell>
          <cell r="BS184">
            <v>1</v>
          </cell>
          <cell r="BT184">
            <v>0</v>
          </cell>
          <cell r="BU184">
            <v>1</v>
          </cell>
          <cell r="BV184">
            <v>0</v>
          </cell>
          <cell r="BW184">
            <v>7</v>
          </cell>
          <cell r="BX184">
            <v>0</v>
          </cell>
          <cell r="BY184">
            <v>0</v>
          </cell>
          <cell r="BZ184">
            <v>9</v>
          </cell>
          <cell r="CA184">
            <v>10</v>
          </cell>
          <cell r="CB184">
            <v>13</v>
          </cell>
          <cell r="CC184">
            <v>11</v>
          </cell>
          <cell r="CD184">
            <v>11</v>
          </cell>
          <cell r="CE184">
            <v>8</v>
          </cell>
          <cell r="CF184">
            <v>13</v>
          </cell>
          <cell r="CG184">
            <v>10</v>
          </cell>
          <cell r="CH184">
            <v>8</v>
          </cell>
          <cell r="CI184">
            <v>11</v>
          </cell>
          <cell r="CJ184">
            <v>17</v>
          </cell>
          <cell r="CK184">
            <v>8</v>
          </cell>
          <cell r="CL184">
            <v>1</v>
          </cell>
          <cell r="CM184">
            <v>0</v>
          </cell>
          <cell r="CN184">
            <v>1</v>
          </cell>
          <cell r="CP184">
            <v>1</v>
          </cell>
          <cell r="CR184">
            <v>10</v>
          </cell>
          <cell r="CT184">
            <v>1</v>
          </cell>
          <cell r="DD184">
            <v>1</v>
          </cell>
          <cell r="DG184">
            <v>0</v>
          </cell>
        </row>
        <row r="185">
          <cell r="E185" t="str">
            <v>大草野小</v>
          </cell>
          <cell r="F185">
            <v>62005</v>
          </cell>
          <cell r="G185">
            <v>13</v>
          </cell>
          <cell r="H185">
            <v>8</v>
          </cell>
          <cell r="I185">
            <v>0</v>
          </cell>
          <cell r="J185">
            <v>0</v>
          </cell>
          <cell r="K185">
            <v>3</v>
          </cell>
          <cell r="L185">
            <v>0</v>
          </cell>
          <cell r="M185">
            <v>15</v>
          </cell>
          <cell r="N185">
            <v>10</v>
          </cell>
          <cell r="O185">
            <v>2</v>
          </cell>
          <cell r="P185">
            <v>0</v>
          </cell>
          <cell r="Q185">
            <v>0</v>
          </cell>
          <cell r="R185">
            <v>0</v>
          </cell>
          <cell r="S185">
            <v>14</v>
          </cell>
          <cell r="T185">
            <v>9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11</v>
          </cell>
          <cell r="Z185">
            <v>15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19</v>
          </cell>
          <cell r="AF185">
            <v>14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16</v>
          </cell>
          <cell r="AL185">
            <v>21</v>
          </cell>
          <cell r="AM185">
            <v>1</v>
          </cell>
          <cell r="AN185">
            <v>0</v>
          </cell>
          <cell r="AO185">
            <v>0</v>
          </cell>
          <cell r="AP185">
            <v>0</v>
          </cell>
          <cell r="AQ185">
            <v>168</v>
          </cell>
          <cell r="AR185">
            <v>1</v>
          </cell>
          <cell r="AS185">
            <v>0</v>
          </cell>
          <cell r="AT185">
            <v>1</v>
          </cell>
          <cell r="AU185">
            <v>1</v>
          </cell>
          <cell r="AV185">
            <v>0</v>
          </cell>
          <cell r="AW185">
            <v>0</v>
          </cell>
          <cell r="AX185">
            <v>1</v>
          </cell>
          <cell r="AY185">
            <v>0</v>
          </cell>
          <cell r="AZ185">
            <v>0</v>
          </cell>
          <cell r="BA185">
            <v>1</v>
          </cell>
          <cell r="BB185">
            <v>0</v>
          </cell>
          <cell r="BC185">
            <v>0</v>
          </cell>
          <cell r="BD185">
            <v>1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7</v>
          </cell>
          <cell r="BK185">
            <v>1</v>
          </cell>
          <cell r="BL185">
            <v>1</v>
          </cell>
          <cell r="BM185">
            <v>1</v>
          </cell>
          <cell r="BN185">
            <v>0</v>
          </cell>
          <cell r="BO185">
            <v>1</v>
          </cell>
          <cell r="BP185">
            <v>0</v>
          </cell>
          <cell r="BQ185">
            <v>1</v>
          </cell>
          <cell r="BR185">
            <v>0</v>
          </cell>
          <cell r="BS185">
            <v>1</v>
          </cell>
          <cell r="BT185">
            <v>0</v>
          </cell>
          <cell r="BU185">
            <v>1</v>
          </cell>
          <cell r="BV185">
            <v>0</v>
          </cell>
          <cell r="BW185">
            <v>7</v>
          </cell>
          <cell r="BX185">
            <v>0</v>
          </cell>
          <cell r="BY185">
            <v>0</v>
          </cell>
          <cell r="BZ185">
            <v>13</v>
          </cell>
          <cell r="CA185">
            <v>8</v>
          </cell>
          <cell r="CB185">
            <v>17</v>
          </cell>
          <cell r="CC185">
            <v>10</v>
          </cell>
          <cell r="CD185">
            <v>14</v>
          </cell>
          <cell r="CE185">
            <v>9</v>
          </cell>
          <cell r="CF185">
            <v>11</v>
          </cell>
          <cell r="CG185">
            <v>15</v>
          </cell>
          <cell r="CH185">
            <v>19</v>
          </cell>
          <cell r="CI185">
            <v>14</v>
          </cell>
          <cell r="CJ185">
            <v>17</v>
          </cell>
          <cell r="CK185">
            <v>21</v>
          </cell>
          <cell r="CL185">
            <v>1</v>
          </cell>
          <cell r="CM185">
            <v>0</v>
          </cell>
          <cell r="CN185">
            <v>1</v>
          </cell>
          <cell r="CP185">
            <v>1</v>
          </cell>
          <cell r="CR185">
            <v>9</v>
          </cell>
          <cell r="CS185">
            <v>1</v>
          </cell>
          <cell r="CU185">
            <v>1</v>
          </cell>
          <cell r="CZ185">
            <v>1</v>
          </cell>
          <cell r="DD185">
            <v>1</v>
          </cell>
          <cell r="DG185">
            <v>0</v>
          </cell>
        </row>
        <row r="186">
          <cell r="E186" t="str">
            <v>成章中</v>
          </cell>
          <cell r="F186">
            <v>21005</v>
          </cell>
          <cell r="G186">
            <v>79</v>
          </cell>
          <cell r="H186">
            <v>78</v>
          </cell>
          <cell r="I186">
            <v>3</v>
          </cell>
          <cell r="J186">
            <v>1</v>
          </cell>
          <cell r="K186">
            <v>3</v>
          </cell>
          <cell r="L186">
            <v>0</v>
          </cell>
          <cell r="M186">
            <v>76</v>
          </cell>
          <cell r="N186">
            <v>69</v>
          </cell>
          <cell r="O186">
            <v>1</v>
          </cell>
          <cell r="P186">
            <v>0</v>
          </cell>
          <cell r="Q186">
            <v>5</v>
          </cell>
          <cell r="R186">
            <v>0</v>
          </cell>
          <cell r="S186">
            <v>75</v>
          </cell>
          <cell r="T186">
            <v>82</v>
          </cell>
          <cell r="U186">
            <v>2</v>
          </cell>
          <cell r="V186">
            <v>1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467</v>
          </cell>
          <cell r="AR186">
            <v>5</v>
          </cell>
          <cell r="AS186">
            <v>0</v>
          </cell>
          <cell r="AT186">
            <v>1</v>
          </cell>
          <cell r="AU186">
            <v>4</v>
          </cell>
          <cell r="AV186">
            <v>0</v>
          </cell>
          <cell r="AW186">
            <v>1</v>
          </cell>
          <cell r="AX186">
            <v>4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14</v>
          </cell>
          <cell r="BK186">
            <v>4</v>
          </cell>
          <cell r="BL186">
            <v>1</v>
          </cell>
          <cell r="BM186">
            <v>4</v>
          </cell>
          <cell r="BN186">
            <v>1</v>
          </cell>
          <cell r="BO186">
            <v>4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14</v>
          </cell>
          <cell r="BX186">
            <v>0</v>
          </cell>
          <cell r="BY186">
            <v>0</v>
          </cell>
          <cell r="BZ186">
            <v>82</v>
          </cell>
          <cell r="CA186">
            <v>79</v>
          </cell>
          <cell r="CB186">
            <v>77</v>
          </cell>
          <cell r="CC186">
            <v>69</v>
          </cell>
          <cell r="CD186">
            <v>77</v>
          </cell>
          <cell r="CE186">
            <v>83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2</v>
          </cell>
          <cell r="CM186">
            <v>0</v>
          </cell>
          <cell r="CN186">
            <v>1</v>
          </cell>
          <cell r="CP186">
            <v>1</v>
          </cell>
          <cell r="CR186">
            <v>25</v>
          </cell>
          <cell r="CS186">
            <v>1</v>
          </cell>
          <cell r="CU186">
            <v>4</v>
          </cell>
          <cell r="CZ186">
            <v>1</v>
          </cell>
          <cell r="DD186">
            <v>4</v>
          </cell>
          <cell r="DG186">
            <v>0</v>
          </cell>
        </row>
        <row r="187">
          <cell r="E187" t="str">
            <v>城南中</v>
          </cell>
          <cell r="F187">
            <v>21005</v>
          </cell>
          <cell r="G187">
            <v>76</v>
          </cell>
          <cell r="H187">
            <v>76</v>
          </cell>
          <cell r="I187">
            <v>0</v>
          </cell>
          <cell r="J187">
            <v>2</v>
          </cell>
          <cell r="K187">
            <v>3</v>
          </cell>
          <cell r="L187">
            <v>0</v>
          </cell>
          <cell r="M187">
            <v>78</v>
          </cell>
          <cell r="N187">
            <v>78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86</v>
          </cell>
          <cell r="T187">
            <v>73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469</v>
          </cell>
          <cell r="AR187">
            <v>5</v>
          </cell>
          <cell r="AS187">
            <v>0</v>
          </cell>
          <cell r="AT187">
            <v>1</v>
          </cell>
          <cell r="AU187">
            <v>4</v>
          </cell>
          <cell r="AV187">
            <v>0</v>
          </cell>
          <cell r="AW187">
            <v>0</v>
          </cell>
          <cell r="AX187">
            <v>4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13</v>
          </cell>
          <cell r="BK187">
            <v>4</v>
          </cell>
          <cell r="BL187">
            <v>1</v>
          </cell>
          <cell r="BM187">
            <v>4</v>
          </cell>
          <cell r="BN187">
            <v>0</v>
          </cell>
          <cell r="BO187">
            <v>4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13</v>
          </cell>
          <cell r="BX187">
            <v>0</v>
          </cell>
          <cell r="BY187">
            <v>0</v>
          </cell>
          <cell r="BZ187">
            <v>76</v>
          </cell>
          <cell r="CA187">
            <v>78</v>
          </cell>
          <cell r="CB187">
            <v>79</v>
          </cell>
          <cell r="CC187">
            <v>78</v>
          </cell>
          <cell r="CD187">
            <v>86</v>
          </cell>
          <cell r="CE187">
            <v>73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1</v>
          </cell>
          <cell r="CM187">
            <v>0</v>
          </cell>
          <cell r="CN187">
            <v>1</v>
          </cell>
          <cell r="CP187">
            <v>1</v>
          </cell>
          <cell r="CQ187">
            <v>1</v>
          </cell>
          <cell r="CR187">
            <v>26</v>
          </cell>
          <cell r="CS187">
            <v>1</v>
          </cell>
          <cell r="CU187">
            <v>7</v>
          </cell>
          <cell r="CX187">
            <v>1</v>
          </cell>
          <cell r="CY187">
            <v>2</v>
          </cell>
          <cell r="CZ187">
            <v>1</v>
          </cell>
          <cell r="DB187">
            <v>1</v>
          </cell>
          <cell r="DC187">
            <v>1</v>
          </cell>
          <cell r="DD187">
            <v>2</v>
          </cell>
          <cell r="DF187">
            <v>1</v>
          </cell>
          <cell r="DG187">
            <v>0</v>
          </cell>
        </row>
        <row r="188">
          <cell r="E188" t="str">
            <v>昭栄中</v>
          </cell>
          <cell r="F188">
            <v>21005</v>
          </cell>
          <cell r="G188">
            <v>112</v>
          </cell>
          <cell r="H188">
            <v>93</v>
          </cell>
          <cell r="I188">
            <v>2</v>
          </cell>
          <cell r="J188">
            <v>2</v>
          </cell>
          <cell r="K188">
            <v>6</v>
          </cell>
          <cell r="L188">
            <v>0</v>
          </cell>
          <cell r="M188">
            <v>89</v>
          </cell>
          <cell r="N188">
            <v>106</v>
          </cell>
          <cell r="O188">
            <v>2</v>
          </cell>
          <cell r="P188">
            <v>0</v>
          </cell>
          <cell r="Q188">
            <v>2</v>
          </cell>
          <cell r="R188">
            <v>0</v>
          </cell>
          <cell r="S188">
            <v>94</v>
          </cell>
          <cell r="T188">
            <v>93</v>
          </cell>
          <cell r="U188">
            <v>1</v>
          </cell>
          <cell r="V188">
            <v>1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595</v>
          </cell>
          <cell r="AR188">
            <v>6</v>
          </cell>
          <cell r="AS188">
            <v>0</v>
          </cell>
          <cell r="AT188">
            <v>1</v>
          </cell>
          <cell r="AU188">
            <v>5</v>
          </cell>
          <cell r="AV188">
            <v>0</v>
          </cell>
          <cell r="AW188">
            <v>1</v>
          </cell>
          <cell r="AX188">
            <v>5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18</v>
          </cell>
          <cell r="BK188">
            <v>6</v>
          </cell>
          <cell r="BL188">
            <v>1</v>
          </cell>
          <cell r="BM188">
            <v>5</v>
          </cell>
          <cell r="BN188">
            <v>1</v>
          </cell>
          <cell r="BO188">
            <v>5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18</v>
          </cell>
          <cell r="BX188">
            <v>0</v>
          </cell>
          <cell r="BY188">
            <v>0</v>
          </cell>
          <cell r="BZ188">
            <v>114</v>
          </cell>
          <cell r="CA188">
            <v>95</v>
          </cell>
          <cell r="CB188">
            <v>91</v>
          </cell>
          <cell r="CC188">
            <v>106</v>
          </cell>
          <cell r="CD188">
            <v>95</v>
          </cell>
          <cell r="CE188">
            <v>94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0</v>
          </cell>
          <cell r="CL188">
            <v>2</v>
          </cell>
          <cell r="CM188">
            <v>0</v>
          </cell>
          <cell r="CN188">
            <v>1</v>
          </cell>
          <cell r="CP188">
            <v>1</v>
          </cell>
          <cell r="CQ188">
            <v>1</v>
          </cell>
          <cell r="CR188">
            <v>32</v>
          </cell>
          <cell r="CS188">
            <v>2</v>
          </cell>
          <cell r="CU188">
            <v>1</v>
          </cell>
          <cell r="DD188">
            <v>1</v>
          </cell>
          <cell r="DF188">
            <v>3</v>
          </cell>
          <cell r="DG188">
            <v>0</v>
          </cell>
        </row>
        <row r="189">
          <cell r="E189" t="str">
            <v>城東中</v>
          </cell>
          <cell r="F189">
            <v>21005</v>
          </cell>
          <cell r="G189">
            <v>90</v>
          </cell>
          <cell r="H189">
            <v>95</v>
          </cell>
          <cell r="I189">
            <v>2</v>
          </cell>
          <cell r="J189">
            <v>1</v>
          </cell>
          <cell r="K189">
            <v>7</v>
          </cell>
          <cell r="L189">
            <v>0</v>
          </cell>
          <cell r="M189">
            <v>102</v>
          </cell>
          <cell r="N189">
            <v>105</v>
          </cell>
          <cell r="O189">
            <v>0</v>
          </cell>
          <cell r="P189">
            <v>2</v>
          </cell>
          <cell r="Q189">
            <v>1</v>
          </cell>
          <cell r="R189">
            <v>0</v>
          </cell>
          <cell r="S189">
            <v>94</v>
          </cell>
          <cell r="T189">
            <v>96</v>
          </cell>
          <cell r="U189">
            <v>3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590</v>
          </cell>
          <cell r="AR189">
            <v>5</v>
          </cell>
          <cell r="AS189">
            <v>0</v>
          </cell>
          <cell r="AT189">
            <v>1</v>
          </cell>
          <cell r="AU189">
            <v>6</v>
          </cell>
          <cell r="AV189">
            <v>0</v>
          </cell>
          <cell r="AW189">
            <v>1</v>
          </cell>
          <cell r="AX189">
            <v>5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18</v>
          </cell>
          <cell r="BK189">
            <v>5</v>
          </cell>
          <cell r="BL189">
            <v>1</v>
          </cell>
          <cell r="BM189">
            <v>6</v>
          </cell>
          <cell r="BN189">
            <v>1</v>
          </cell>
          <cell r="BO189">
            <v>5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18</v>
          </cell>
          <cell r="BX189">
            <v>0</v>
          </cell>
          <cell r="BY189">
            <v>0</v>
          </cell>
          <cell r="BZ189">
            <v>92</v>
          </cell>
          <cell r="CA189">
            <v>96</v>
          </cell>
          <cell r="CB189">
            <v>102</v>
          </cell>
          <cell r="CC189">
            <v>107</v>
          </cell>
          <cell r="CD189">
            <v>97</v>
          </cell>
          <cell r="CE189">
            <v>96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K189">
            <v>0</v>
          </cell>
          <cell r="CL189">
            <v>2</v>
          </cell>
          <cell r="CM189">
            <v>0</v>
          </cell>
          <cell r="CN189">
            <v>1</v>
          </cell>
          <cell r="CP189">
            <v>1</v>
          </cell>
          <cell r="CQ189">
            <v>1</v>
          </cell>
          <cell r="CR189">
            <v>33</v>
          </cell>
          <cell r="CS189">
            <v>2</v>
          </cell>
          <cell r="CT189">
            <v>1</v>
          </cell>
          <cell r="CU189">
            <v>4</v>
          </cell>
          <cell r="CY189">
            <v>2</v>
          </cell>
          <cell r="CZ189">
            <v>2</v>
          </cell>
          <cell r="DD189">
            <v>3</v>
          </cell>
          <cell r="DF189">
            <v>2</v>
          </cell>
          <cell r="DG189">
            <v>0</v>
          </cell>
        </row>
        <row r="190">
          <cell r="E190" t="str">
            <v>城西中</v>
          </cell>
          <cell r="F190">
            <v>21005</v>
          </cell>
          <cell r="G190">
            <v>57</v>
          </cell>
          <cell r="H190">
            <v>54</v>
          </cell>
          <cell r="I190">
            <v>0</v>
          </cell>
          <cell r="J190">
            <v>0</v>
          </cell>
          <cell r="K190">
            <v>1</v>
          </cell>
          <cell r="L190">
            <v>0</v>
          </cell>
          <cell r="M190">
            <v>72</v>
          </cell>
          <cell r="N190">
            <v>72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64</v>
          </cell>
          <cell r="T190">
            <v>75</v>
          </cell>
          <cell r="U190">
            <v>1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395</v>
          </cell>
          <cell r="AR190">
            <v>4</v>
          </cell>
          <cell r="AS190">
            <v>0</v>
          </cell>
          <cell r="AT190">
            <v>1</v>
          </cell>
          <cell r="AU190">
            <v>4</v>
          </cell>
          <cell r="AV190">
            <v>0</v>
          </cell>
          <cell r="AW190">
            <v>0</v>
          </cell>
          <cell r="AX190">
            <v>4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12</v>
          </cell>
          <cell r="BK190">
            <v>3</v>
          </cell>
          <cell r="BL190">
            <v>1</v>
          </cell>
          <cell r="BM190">
            <v>4</v>
          </cell>
          <cell r="BN190">
            <v>0</v>
          </cell>
          <cell r="BO190">
            <v>4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12</v>
          </cell>
          <cell r="BX190">
            <v>0</v>
          </cell>
          <cell r="BY190">
            <v>0</v>
          </cell>
          <cell r="BZ190">
            <v>57</v>
          </cell>
          <cell r="CA190">
            <v>54</v>
          </cell>
          <cell r="CB190">
            <v>72</v>
          </cell>
          <cell r="CC190">
            <v>72</v>
          </cell>
          <cell r="CD190">
            <v>65</v>
          </cell>
          <cell r="CE190">
            <v>75</v>
          </cell>
          <cell r="CF190">
            <v>0</v>
          </cell>
          <cell r="CG190">
            <v>0</v>
          </cell>
          <cell r="CH190">
            <v>0</v>
          </cell>
          <cell r="CI190">
            <v>0</v>
          </cell>
          <cell r="CJ190">
            <v>0</v>
          </cell>
          <cell r="CK190">
            <v>0</v>
          </cell>
          <cell r="CL190">
            <v>1</v>
          </cell>
          <cell r="CM190">
            <v>0</v>
          </cell>
          <cell r="CN190">
            <v>1</v>
          </cell>
          <cell r="CP190">
            <v>1</v>
          </cell>
          <cell r="CR190">
            <v>23</v>
          </cell>
          <cell r="CS190">
            <v>1</v>
          </cell>
          <cell r="DC190">
            <v>1</v>
          </cell>
          <cell r="DD190">
            <v>1</v>
          </cell>
          <cell r="DG190">
            <v>0</v>
          </cell>
        </row>
        <row r="191">
          <cell r="E191" t="str">
            <v>城北中</v>
          </cell>
          <cell r="F191">
            <v>21005</v>
          </cell>
          <cell r="G191">
            <v>83</v>
          </cell>
          <cell r="H191">
            <v>97</v>
          </cell>
          <cell r="I191">
            <v>0</v>
          </cell>
          <cell r="J191">
            <v>1</v>
          </cell>
          <cell r="K191">
            <v>2</v>
          </cell>
          <cell r="L191">
            <v>0</v>
          </cell>
          <cell r="M191">
            <v>115</v>
          </cell>
          <cell r="N191">
            <v>91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97</v>
          </cell>
          <cell r="T191">
            <v>114</v>
          </cell>
          <cell r="U191">
            <v>1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599</v>
          </cell>
          <cell r="AR191">
            <v>5</v>
          </cell>
          <cell r="AS191">
            <v>0</v>
          </cell>
          <cell r="AT191">
            <v>1</v>
          </cell>
          <cell r="AU191">
            <v>6</v>
          </cell>
          <cell r="AV191">
            <v>0</v>
          </cell>
          <cell r="AW191">
            <v>0</v>
          </cell>
          <cell r="AX191">
            <v>6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18</v>
          </cell>
          <cell r="BK191">
            <v>5</v>
          </cell>
          <cell r="BL191">
            <v>1</v>
          </cell>
          <cell r="BM191">
            <v>6</v>
          </cell>
          <cell r="BN191">
            <v>0</v>
          </cell>
          <cell r="BO191">
            <v>6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18</v>
          </cell>
          <cell r="BX191">
            <v>0</v>
          </cell>
          <cell r="BY191">
            <v>0</v>
          </cell>
          <cell r="BZ191">
            <v>83</v>
          </cell>
          <cell r="CA191">
            <v>98</v>
          </cell>
          <cell r="CB191">
            <v>115</v>
          </cell>
          <cell r="CC191">
            <v>91</v>
          </cell>
          <cell r="CD191">
            <v>98</v>
          </cell>
          <cell r="CE191">
            <v>114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1</v>
          </cell>
          <cell r="CM191">
            <v>0</v>
          </cell>
          <cell r="CN191">
            <v>1</v>
          </cell>
          <cell r="CP191">
            <v>1</v>
          </cell>
          <cell r="CR191">
            <v>28</v>
          </cell>
          <cell r="CS191">
            <v>1</v>
          </cell>
          <cell r="CT191">
            <v>1</v>
          </cell>
          <cell r="CU191">
            <v>6</v>
          </cell>
          <cell r="CW191">
            <v>1</v>
          </cell>
          <cell r="CZ191">
            <v>1</v>
          </cell>
          <cell r="DD191">
            <v>2</v>
          </cell>
          <cell r="DF191">
            <v>1</v>
          </cell>
          <cell r="DG191">
            <v>0</v>
          </cell>
        </row>
        <row r="192">
          <cell r="E192" t="str">
            <v>金泉中</v>
          </cell>
          <cell r="F192">
            <v>21005</v>
          </cell>
          <cell r="G192">
            <v>32</v>
          </cell>
          <cell r="H192">
            <v>25</v>
          </cell>
          <cell r="I192">
            <v>3</v>
          </cell>
          <cell r="J192">
            <v>0</v>
          </cell>
          <cell r="K192">
            <v>3</v>
          </cell>
          <cell r="L192">
            <v>0</v>
          </cell>
          <cell r="M192">
            <v>35</v>
          </cell>
          <cell r="N192">
            <v>39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23</v>
          </cell>
          <cell r="T192">
            <v>41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198</v>
          </cell>
          <cell r="AR192">
            <v>2</v>
          </cell>
          <cell r="AS192">
            <v>0</v>
          </cell>
          <cell r="AT192">
            <v>1</v>
          </cell>
          <cell r="AU192">
            <v>2</v>
          </cell>
          <cell r="AV192">
            <v>0</v>
          </cell>
          <cell r="AW192">
            <v>0</v>
          </cell>
          <cell r="AX192">
            <v>2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7</v>
          </cell>
          <cell r="BK192">
            <v>2</v>
          </cell>
          <cell r="BL192">
            <v>1</v>
          </cell>
          <cell r="BM192">
            <v>2</v>
          </cell>
          <cell r="BN192">
            <v>0</v>
          </cell>
          <cell r="BO192">
            <v>2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7</v>
          </cell>
          <cell r="BX192">
            <v>0</v>
          </cell>
          <cell r="BY192">
            <v>0</v>
          </cell>
          <cell r="BZ192">
            <v>35</v>
          </cell>
          <cell r="CA192">
            <v>25</v>
          </cell>
          <cell r="CB192">
            <v>35</v>
          </cell>
          <cell r="CC192">
            <v>39</v>
          </cell>
          <cell r="CD192">
            <v>23</v>
          </cell>
          <cell r="CE192">
            <v>41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1</v>
          </cell>
          <cell r="CM192">
            <v>0</v>
          </cell>
          <cell r="CN192">
            <v>1</v>
          </cell>
          <cell r="CP192">
            <v>1</v>
          </cell>
          <cell r="CR192">
            <v>11</v>
          </cell>
          <cell r="CS192">
            <v>1</v>
          </cell>
          <cell r="CU192">
            <v>3</v>
          </cell>
          <cell r="CZ192">
            <v>2</v>
          </cell>
          <cell r="DD192">
            <v>1</v>
          </cell>
          <cell r="DF192">
            <v>2</v>
          </cell>
          <cell r="DG192">
            <v>0</v>
          </cell>
        </row>
        <row r="193">
          <cell r="E193" t="str">
            <v>芙蓉中</v>
          </cell>
          <cell r="F193">
            <v>21005</v>
          </cell>
          <cell r="G193">
            <v>10</v>
          </cell>
          <cell r="H193">
            <v>8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10</v>
          </cell>
          <cell r="N193">
            <v>12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7</v>
          </cell>
          <cell r="T193">
            <v>8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55</v>
          </cell>
          <cell r="AR193">
            <v>1</v>
          </cell>
          <cell r="AS193">
            <v>0</v>
          </cell>
          <cell r="AT193">
            <v>0</v>
          </cell>
          <cell r="AU193">
            <v>1</v>
          </cell>
          <cell r="AV193">
            <v>0</v>
          </cell>
          <cell r="AW193">
            <v>0</v>
          </cell>
          <cell r="AX193">
            <v>1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3</v>
          </cell>
          <cell r="BK193">
            <v>1</v>
          </cell>
          <cell r="BL193">
            <v>0</v>
          </cell>
          <cell r="BM193">
            <v>1</v>
          </cell>
          <cell r="BN193">
            <v>0</v>
          </cell>
          <cell r="BO193">
            <v>1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3</v>
          </cell>
          <cell r="BX193">
            <v>0</v>
          </cell>
          <cell r="BY193">
            <v>0</v>
          </cell>
          <cell r="BZ193">
            <v>10</v>
          </cell>
          <cell r="CA193">
            <v>8</v>
          </cell>
          <cell r="CB193">
            <v>10</v>
          </cell>
          <cell r="CC193">
            <v>12</v>
          </cell>
          <cell r="CD193">
            <v>7</v>
          </cell>
          <cell r="CE193">
            <v>8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1</v>
          </cell>
          <cell r="CP193">
            <v>1</v>
          </cell>
          <cell r="CR193">
            <v>7</v>
          </cell>
          <cell r="CU193">
            <v>1</v>
          </cell>
          <cell r="DD193">
            <v>1</v>
          </cell>
          <cell r="DF193">
            <v>2</v>
          </cell>
          <cell r="DG193">
            <v>0</v>
          </cell>
        </row>
        <row r="194">
          <cell r="E194" t="str">
            <v>鍋島中</v>
          </cell>
          <cell r="F194">
            <v>21005</v>
          </cell>
          <cell r="G194">
            <v>108</v>
          </cell>
          <cell r="H194">
            <v>103</v>
          </cell>
          <cell r="I194">
            <v>0</v>
          </cell>
          <cell r="J194">
            <v>1</v>
          </cell>
          <cell r="K194">
            <v>6</v>
          </cell>
          <cell r="L194">
            <v>0</v>
          </cell>
          <cell r="M194">
            <v>102</v>
          </cell>
          <cell r="N194">
            <v>98</v>
          </cell>
          <cell r="O194">
            <v>3</v>
          </cell>
          <cell r="P194">
            <v>2</v>
          </cell>
          <cell r="Q194">
            <v>2</v>
          </cell>
          <cell r="R194">
            <v>0</v>
          </cell>
          <cell r="S194">
            <v>120</v>
          </cell>
          <cell r="T194">
            <v>119</v>
          </cell>
          <cell r="U194">
            <v>2</v>
          </cell>
          <cell r="V194">
            <v>1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1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659</v>
          </cell>
          <cell r="AR194">
            <v>6</v>
          </cell>
          <cell r="AS194">
            <v>0</v>
          </cell>
          <cell r="AT194">
            <v>1</v>
          </cell>
          <cell r="AU194">
            <v>5</v>
          </cell>
          <cell r="AV194">
            <v>0</v>
          </cell>
          <cell r="AW194">
            <v>1</v>
          </cell>
          <cell r="AX194">
            <v>6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1</v>
          </cell>
          <cell r="BG194">
            <v>0</v>
          </cell>
          <cell r="BH194">
            <v>0</v>
          </cell>
          <cell r="BI194">
            <v>0</v>
          </cell>
          <cell r="BJ194">
            <v>20</v>
          </cell>
          <cell r="BK194">
            <v>6</v>
          </cell>
          <cell r="BL194">
            <v>1</v>
          </cell>
          <cell r="BM194">
            <v>5</v>
          </cell>
          <cell r="BN194">
            <v>1</v>
          </cell>
          <cell r="BO194">
            <v>6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1</v>
          </cell>
          <cell r="BU194">
            <v>0</v>
          </cell>
          <cell r="BV194">
            <v>0</v>
          </cell>
          <cell r="BW194">
            <v>20</v>
          </cell>
          <cell r="BX194">
            <v>0</v>
          </cell>
          <cell r="BY194">
            <v>0</v>
          </cell>
          <cell r="BZ194">
            <v>108</v>
          </cell>
          <cell r="CA194">
            <v>104</v>
          </cell>
          <cell r="CB194">
            <v>105</v>
          </cell>
          <cell r="CC194">
            <v>100</v>
          </cell>
          <cell r="CD194">
            <v>122</v>
          </cell>
          <cell r="CE194">
            <v>120</v>
          </cell>
          <cell r="CF194">
            <v>0</v>
          </cell>
          <cell r="CG194">
            <v>0</v>
          </cell>
          <cell r="CH194">
            <v>0</v>
          </cell>
          <cell r="CI194">
            <v>0</v>
          </cell>
          <cell r="CJ194">
            <v>0</v>
          </cell>
          <cell r="CK194">
            <v>0</v>
          </cell>
          <cell r="CL194">
            <v>3</v>
          </cell>
          <cell r="CM194">
            <v>0</v>
          </cell>
          <cell r="CN194">
            <v>1</v>
          </cell>
          <cell r="CP194">
            <v>2</v>
          </cell>
          <cell r="CQ194">
            <v>1</v>
          </cell>
          <cell r="CR194">
            <v>33</v>
          </cell>
          <cell r="CS194">
            <v>2</v>
          </cell>
          <cell r="CT194">
            <v>1</v>
          </cell>
          <cell r="CU194">
            <v>4</v>
          </cell>
          <cell r="CW194">
            <v>1</v>
          </cell>
          <cell r="CZ194">
            <v>1</v>
          </cell>
          <cell r="DC194">
            <v>1</v>
          </cell>
          <cell r="DD194">
            <v>1</v>
          </cell>
          <cell r="DF194">
            <v>2</v>
          </cell>
          <cell r="DG194">
            <v>0</v>
          </cell>
        </row>
        <row r="195">
          <cell r="E195" t="str">
            <v>諸富中</v>
          </cell>
          <cell r="F195">
            <v>21005</v>
          </cell>
          <cell r="G195">
            <v>53</v>
          </cell>
          <cell r="H195">
            <v>51</v>
          </cell>
          <cell r="I195">
            <v>1</v>
          </cell>
          <cell r="J195">
            <v>0</v>
          </cell>
          <cell r="K195">
            <v>3</v>
          </cell>
          <cell r="L195">
            <v>0</v>
          </cell>
          <cell r="M195">
            <v>41</v>
          </cell>
          <cell r="N195">
            <v>65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64</v>
          </cell>
          <cell r="T195">
            <v>59</v>
          </cell>
          <cell r="U195">
            <v>2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336</v>
          </cell>
          <cell r="AR195">
            <v>3</v>
          </cell>
          <cell r="AS195">
            <v>0</v>
          </cell>
          <cell r="AT195">
            <v>1</v>
          </cell>
          <cell r="AU195">
            <v>3</v>
          </cell>
          <cell r="AV195">
            <v>0</v>
          </cell>
          <cell r="AW195">
            <v>0</v>
          </cell>
          <cell r="AX195">
            <v>4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11</v>
          </cell>
          <cell r="BK195">
            <v>3</v>
          </cell>
          <cell r="BL195">
            <v>1</v>
          </cell>
          <cell r="BM195">
            <v>3</v>
          </cell>
          <cell r="BN195">
            <v>0</v>
          </cell>
          <cell r="BO195">
            <v>4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11</v>
          </cell>
          <cell r="BX195">
            <v>0</v>
          </cell>
          <cell r="BY195">
            <v>0</v>
          </cell>
          <cell r="BZ195">
            <v>54</v>
          </cell>
          <cell r="CA195">
            <v>51</v>
          </cell>
          <cell r="CB195">
            <v>41</v>
          </cell>
          <cell r="CC195">
            <v>65</v>
          </cell>
          <cell r="CD195">
            <v>66</v>
          </cell>
          <cell r="CE195">
            <v>59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1</v>
          </cell>
          <cell r="CM195">
            <v>0</v>
          </cell>
          <cell r="CN195">
            <v>1</v>
          </cell>
          <cell r="CP195">
            <v>1</v>
          </cell>
          <cell r="CR195">
            <v>18</v>
          </cell>
          <cell r="CS195">
            <v>1</v>
          </cell>
          <cell r="CU195">
            <v>1</v>
          </cell>
          <cell r="DD195">
            <v>1</v>
          </cell>
          <cell r="DE195">
            <v>1</v>
          </cell>
          <cell r="DF195">
            <v>3</v>
          </cell>
          <cell r="DG195">
            <v>0</v>
          </cell>
        </row>
        <row r="196">
          <cell r="E196" t="str">
            <v>川副中</v>
          </cell>
          <cell r="F196">
            <v>21005</v>
          </cell>
          <cell r="G196">
            <v>61</v>
          </cell>
          <cell r="H196">
            <v>79</v>
          </cell>
          <cell r="I196">
            <v>3</v>
          </cell>
          <cell r="J196">
            <v>0</v>
          </cell>
          <cell r="K196">
            <v>4</v>
          </cell>
          <cell r="L196">
            <v>0</v>
          </cell>
          <cell r="M196">
            <v>66</v>
          </cell>
          <cell r="N196">
            <v>58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69</v>
          </cell>
          <cell r="T196">
            <v>59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396</v>
          </cell>
          <cell r="AR196">
            <v>4</v>
          </cell>
          <cell r="AS196">
            <v>0</v>
          </cell>
          <cell r="AT196">
            <v>1</v>
          </cell>
          <cell r="AU196">
            <v>4</v>
          </cell>
          <cell r="AV196">
            <v>0</v>
          </cell>
          <cell r="AW196">
            <v>0</v>
          </cell>
          <cell r="AX196">
            <v>4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13</v>
          </cell>
          <cell r="BK196">
            <v>4</v>
          </cell>
          <cell r="BL196">
            <v>1</v>
          </cell>
          <cell r="BM196">
            <v>4</v>
          </cell>
          <cell r="BN196">
            <v>0</v>
          </cell>
          <cell r="BO196">
            <v>4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13</v>
          </cell>
          <cell r="BX196">
            <v>0</v>
          </cell>
          <cell r="BY196">
            <v>0</v>
          </cell>
          <cell r="BZ196">
            <v>64</v>
          </cell>
          <cell r="CA196">
            <v>79</v>
          </cell>
          <cell r="CB196">
            <v>67</v>
          </cell>
          <cell r="CC196">
            <v>58</v>
          </cell>
          <cell r="CD196">
            <v>69</v>
          </cell>
          <cell r="CE196">
            <v>59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1</v>
          </cell>
          <cell r="CM196">
            <v>0</v>
          </cell>
          <cell r="CN196">
            <v>1</v>
          </cell>
          <cell r="CP196">
            <v>1</v>
          </cell>
          <cell r="CR196">
            <v>23</v>
          </cell>
          <cell r="CS196">
            <v>1</v>
          </cell>
          <cell r="CT196">
            <v>1</v>
          </cell>
          <cell r="CU196">
            <v>5</v>
          </cell>
          <cell r="CX196">
            <v>1</v>
          </cell>
          <cell r="CZ196">
            <v>2</v>
          </cell>
          <cell r="DB196">
            <v>1</v>
          </cell>
          <cell r="DD196">
            <v>1</v>
          </cell>
          <cell r="DF196">
            <v>2</v>
          </cell>
          <cell r="DG196">
            <v>0</v>
          </cell>
        </row>
        <row r="197">
          <cell r="E197" t="str">
            <v>東与賀中</v>
          </cell>
          <cell r="F197">
            <v>21005</v>
          </cell>
          <cell r="G197">
            <v>48</v>
          </cell>
          <cell r="H197">
            <v>52</v>
          </cell>
          <cell r="I197">
            <v>0</v>
          </cell>
          <cell r="J197">
            <v>0</v>
          </cell>
          <cell r="K197">
            <v>4</v>
          </cell>
          <cell r="L197">
            <v>0</v>
          </cell>
          <cell r="M197">
            <v>40</v>
          </cell>
          <cell r="N197">
            <v>52</v>
          </cell>
          <cell r="O197">
            <v>1</v>
          </cell>
          <cell r="P197">
            <v>1</v>
          </cell>
          <cell r="Q197">
            <v>0</v>
          </cell>
          <cell r="R197">
            <v>0</v>
          </cell>
          <cell r="S197">
            <v>50</v>
          </cell>
          <cell r="T197">
            <v>44</v>
          </cell>
          <cell r="U197">
            <v>2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290</v>
          </cell>
          <cell r="AR197">
            <v>3</v>
          </cell>
          <cell r="AS197">
            <v>0</v>
          </cell>
          <cell r="AT197">
            <v>1</v>
          </cell>
          <cell r="AU197">
            <v>3</v>
          </cell>
          <cell r="AV197">
            <v>0</v>
          </cell>
          <cell r="AW197">
            <v>0</v>
          </cell>
          <cell r="AX197">
            <v>3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10</v>
          </cell>
          <cell r="BK197">
            <v>3</v>
          </cell>
          <cell r="BL197">
            <v>1</v>
          </cell>
          <cell r="BM197">
            <v>3</v>
          </cell>
          <cell r="BN197">
            <v>0</v>
          </cell>
          <cell r="BO197">
            <v>3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10</v>
          </cell>
          <cell r="BX197">
            <v>0</v>
          </cell>
          <cell r="BY197">
            <v>0</v>
          </cell>
          <cell r="BZ197">
            <v>48</v>
          </cell>
          <cell r="CA197">
            <v>52</v>
          </cell>
          <cell r="CB197">
            <v>41</v>
          </cell>
          <cell r="CC197">
            <v>53</v>
          </cell>
          <cell r="CD197">
            <v>52</v>
          </cell>
          <cell r="CE197">
            <v>44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1</v>
          </cell>
          <cell r="CM197">
            <v>0</v>
          </cell>
          <cell r="CN197">
            <v>1</v>
          </cell>
          <cell r="CP197">
            <v>1</v>
          </cell>
          <cell r="CR197">
            <v>17</v>
          </cell>
          <cell r="CS197">
            <v>1</v>
          </cell>
          <cell r="CU197">
            <v>2</v>
          </cell>
          <cell r="CX197">
            <v>1</v>
          </cell>
          <cell r="DD197">
            <v>1</v>
          </cell>
          <cell r="DF197">
            <v>2</v>
          </cell>
          <cell r="DG197">
            <v>0</v>
          </cell>
        </row>
        <row r="198">
          <cell r="E198" t="str">
            <v>思斉中</v>
          </cell>
          <cell r="F198">
            <v>21005</v>
          </cell>
          <cell r="G198">
            <v>39</v>
          </cell>
          <cell r="H198">
            <v>31</v>
          </cell>
          <cell r="I198">
            <v>1</v>
          </cell>
          <cell r="J198">
            <v>0</v>
          </cell>
          <cell r="K198">
            <v>4</v>
          </cell>
          <cell r="L198">
            <v>0</v>
          </cell>
          <cell r="M198">
            <v>46</v>
          </cell>
          <cell r="N198">
            <v>33</v>
          </cell>
          <cell r="O198">
            <v>1</v>
          </cell>
          <cell r="P198">
            <v>1</v>
          </cell>
          <cell r="Q198">
            <v>0</v>
          </cell>
          <cell r="R198">
            <v>0</v>
          </cell>
          <cell r="S198">
            <v>47</v>
          </cell>
          <cell r="T198">
            <v>39</v>
          </cell>
          <cell r="U198">
            <v>1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239</v>
          </cell>
          <cell r="AR198">
            <v>2</v>
          </cell>
          <cell r="AS198">
            <v>0</v>
          </cell>
          <cell r="AT198">
            <v>1</v>
          </cell>
          <cell r="AU198">
            <v>2</v>
          </cell>
          <cell r="AV198">
            <v>0</v>
          </cell>
          <cell r="AW198">
            <v>0</v>
          </cell>
          <cell r="AX198">
            <v>3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8</v>
          </cell>
          <cell r="BK198">
            <v>2</v>
          </cell>
          <cell r="BL198">
            <v>1</v>
          </cell>
          <cell r="BM198">
            <v>2</v>
          </cell>
          <cell r="BN198">
            <v>0</v>
          </cell>
          <cell r="BO198">
            <v>3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8</v>
          </cell>
          <cell r="BX198">
            <v>0</v>
          </cell>
          <cell r="BY198">
            <v>0</v>
          </cell>
          <cell r="BZ198">
            <v>40</v>
          </cell>
          <cell r="CA198">
            <v>31</v>
          </cell>
          <cell r="CB198">
            <v>47</v>
          </cell>
          <cell r="CC198">
            <v>34</v>
          </cell>
          <cell r="CD198">
            <v>48</v>
          </cell>
          <cell r="CE198">
            <v>39</v>
          </cell>
          <cell r="CF198">
            <v>0</v>
          </cell>
          <cell r="CG198">
            <v>0</v>
          </cell>
          <cell r="CH198">
            <v>0</v>
          </cell>
          <cell r="CI198">
            <v>0</v>
          </cell>
          <cell r="CJ198">
            <v>0</v>
          </cell>
          <cell r="CK198">
            <v>0</v>
          </cell>
          <cell r="CL198">
            <v>1</v>
          </cell>
          <cell r="CM198">
            <v>0</v>
          </cell>
          <cell r="CN198">
            <v>1</v>
          </cell>
          <cell r="CP198">
            <v>1</v>
          </cell>
          <cell r="CR198">
            <v>15</v>
          </cell>
          <cell r="CS198">
            <v>1</v>
          </cell>
          <cell r="CU198">
            <v>1</v>
          </cell>
          <cell r="CX198">
            <v>1</v>
          </cell>
          <cell r="DD198">
            <v>1</v>
          </cell>
          <cell r="DF198">
            <v>2</v>
          </cell>
          <cell r="DG198">
            <v>0</v>
          </cell>
        </row>
        <row r="199">
          <cell r="E199" t="str">
            <v>大和中</v>
          </cell>
          <cell r="F199">
            <v>21005</v>
          </cell>
          <cell r="G199">
            <v>92</v>
          </cell>
          <cell r="H199">
            <v>94</v>
          </cell>
          <cell r="I199">
            <v>3</v>
          </cell>
          <cell r="J199">
            <v>1</v>
          </cell>
          <cell r="K199">
            <v>5</v>
          </cell>
          <cell r="L199">
            <v>0</v>
          </cell>
          <cell r="M199">
            <v>107</v>
          </cell>
          <cell r="N199">
            <v>98</v>
          </cell>
          <cell r="O199">
            <v>3</v>
          </cell>
          <cell r="P199">
            <v>0</v>
          </cell>
          <cell r="Q199">
            <v>6</v>
          </cell>
          <cell r="R199">
            <v>0</v>
          </cell>
          <cell r="S199">
            <v>103</v>
          </cell>
          <cell r="T199">
            <v>100</v>
          </cell>
          <cell r="U199">
            <v>2</v>
          </cell>
          <cell r="V199">
            <v>2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605</v>
          </cell>
          <cell r="AR199">
            <v>6</v>
          </cell>
          <cell r="AS199">
            <v>0</v>
          </cell>
          <cell r="AT199">
            <v>1</v>
          </cell>
          <cell r="AU199">
            <v>6</v>
          </cell>
          <cell r="AV199">
            <v>0</v>
          </cell>
          <cell r="AW199">
            <v>1</v>
          </cell>
          <cell r="AX199">
            <v>6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19</v>
          </cell>
          <cell r="BK199">
            <v>5</v>
          </cell>
          <cell r="BL199">
            <v>1</v>
          </cell>
          <cell r="BM199">
            <v>6</v>
          </cell>
          <cell r="BN199">
            <v>1</v>
          </cell>
          <cell r="BO199">
            <v>6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19</v>
          </cell>
          <cell r="BX199">
            <v>0</v>
          </cell>
          <cell r="BY199">
            <v>0</v>
          </cell>
          <cell r="BZ199">
            <v>95</v>
          </cell>
          <cell r="CA199">
            <v>95</v>
          </cell>
          <cell r="CB199">
            <v>110</v>
          </cell>
          <cell r="CC199">
            <v>98</v>
          </cell>
          <cell r="CD199">
            <v>105</v>
          </cell>
          <cell r="CE199">
            <v>102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0</v>
          </cell>
          <cell r="CL199">
            <v>2</v>
          </cell>
          <cell r="CM199">
            <v>0</v>
          </cell>
          <cell r="CN199">
            <v>1</v>
          </cell>
          <cell r="CP199">
            <v>1</v>
          </cell>
          <cell r="CQ199">
            <v>1</v>
          </cell>
          <cell r="CR199">
            <v>34</v>
          </cell>
          <cell r="CS199">
            <v>2</v>
          </cell>
          <cell r="CU199">
            <v>3</v>
          </cell>
          <cell r="CW199">
            <v>1</v>
          </cell>
          <cell r="DB199">
            <v>1</v>
          </cell>
          <cell r="DD199">
            <v>1</v>
          </cell>
          <cell r="DF199">
            <v>2</v>
          </cell>
          <cell r="DG199">
            <v>0</v>
          </cell>
        </row>
        <row r="200">
          <cell r="E200" t="str">
            <v>松梅中</v>
          </cell>
          <cell r="F200">
            <v>21005</v>
          </cell>
          <cell r="G200">
            <v>5</v>
          </cell>
          <cell r="H200">
            <v>2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6</v>
          </cell>
          <cell r="N200">
            <v>4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5</v>
          </cell>
          <cell r="T200">
            <v>8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30</v>
          </cell>
          <cell r="AR200">
            <v>1</v>
          </cell>
          <cell r="AS200">
            <v>0</v>
          </cell>
          <cell r="AT200">
            <v>0</v>
          </cell>
          <cell r="AU200">
            <v>1</v>
          </cell>
          <cell r="AV200">
            <v>0</v>
          </cell>
          <cell r="AW200">
            <v>0</v>
          </cell>
          <cell r="AX200">
            <v>1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3</v>
          </cell>
          <cell r="BK200">
            <v>1</v>
          </cell>
          <cell r="BL200">
            <v>0</v>
          </cell>
          <cell r="BM200">
            <v>1</v>
          </cell>
          <cell r="BN200">
            <v>0</v>
          </cell>
          <cell r="BO200">
            <v>1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3</v>
          </cell>
          <cell r="BX200">
            <v>0</v>
          </cell>
          <cell r="BY200">
            <v>0</v>
          </cell>
          <cell r="BZ200">
            <v>5</v>
          </cell>
          <cell r="CA200">
            <v>2</v>
          </cell>
          <cell r="CB200">
            <v>6</v>
          </cell>
          <cell r="CC200">
            <v>4</v>
          </cell>
          <cell r="CD200">
            <v>5</v>
          </cell>
          <cell r="CE200">
            <v>8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1</v>
          </cell>
          <cell r="CP200">
            <v>1</v>
          </cell>
          <cell r="CR200">
            <v>7</v>
          </cell>
          <cell r="CS200">
            <v>1</v>
          </cell>
          <cell r="DD200">
            <v>1</v>
          </cell>
          <cell r="DF200">
            <v>2</v>
          </cell>
          <cell r="DG200">
            <v>0</v>
          </cell>
        </row>
        <row r="201">
          <cell r="E201" t="str">
            <v>富士中</v>
          </cell>
          <cell r="F201">
            <v>21005</v>
          </cell>
          <cell r="G201">
            <v>11</v>
          </cell>
          <cell r="H201">
            <v>8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14</v>
          </cell>
          <cell r="N201">
            <v>7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11</v>
          </cell>
          <cell r="T201">
            <v>11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62</v>
          </cell>
          <cell r="AR201">
            <v>1</v>
          </cell>
          <cell r="AS201">
            <v>0</v>
          </cell>
          <cell r="AT201">
            <v>0</v>
          </cell>
          <cell r="AU201">
            <v>1</v>
          </cell>
          <cell r="AV201">
            <v>0</v>
          </cell>
          <cell r="AW201">
            <v>0</v>
          </cell>
          <cell r="AX201">
            <v>1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3</v>
          </cell>
          <cell r="BK201">
            <v>1</v>
          </cell>
          <cell r="BL201">
            <v>0</v>
          </cell>
          <cell r="BM201">
            <v>1</v>
          </cell>
          <cell r="BN201">
            <v>0</v>
          </cell>
          <cell r="BO201">
            <v>1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3</v>
          </cell>
          <cell r="BX201">
            <v>0</v>
          </cell>
          <cell r="BY201">
            <v>0</v>
          </cell>
          <cell r="BZ201">
            <v>11</v>
          </cell>
          <cell r="CA201">
            <v>8</v>
          </cell>
          <cell r="CB201">
            <v>14</v>
          </cell>
          <cell r="CC201">
            <v>7</v>
          </cell>
          <cell r="CD201">
            <v>11</v>
          </cell>
          <cell r="CE201">
            <v>11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1</v>
          </cell>
          <cell r="CP201">
            <v>1</v>
          </cell>
          <cell r="CR201">
            <v>7</v>
          </cell>
          <cell r="CS201">
            <v>1</v>
          </cell>
          <cell r="CU201">
            <v>1</v>
          </cell>
          <cell r="CZ201">
            <v>1</v>
          </cell>
          <cell r="DD201">
            <v>1</v>
          </cell>
          <cell r="DE201">
            <v>1</v>
          </cell>
          <cell r="DF201">
            <v>4</v>
          </cell>
          <cell r="DG201">
            <v>2</v>
          </cell>
        </row>
        <row r="202">
          <cell r="E202" t="str">
            <v>北山中</v>
          </cell>
          <cell r="F202">
            <v>21005</v>
          </cell>
          <cell r="G202">
            <v>1</v>
          </cell>
          <cell r="H202">
            <v>4</v>
          </cell>
          <cell r="I202">
            <v>0</v>
          </cell>
          <cell r="J202">
            <v>0</v>
          </cell>
          <cell r="K202">
            <v>1</v>
          </cell>
          <cell r="L202">
            <v>0</v>
          </cell>
          <cell r="M202">
            <v>6</v>
          </cell>
          <cell r="N202">
            <v>2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3</v>
          </cell>
          <cell r="T202">
            <v>5</v>
          </cell>
          <cell r="U202">
            <v>1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22</v>
          </cell>
          <cell r="AR202">
            <v>1</v>
          </cell>
          <cell r="AS202">
            <v>0</v>
          </cell>
          <cell r="AT202">
            <v>1</v>
          </cell>
          <cell r="AU202">
            <v>1</v>
          </cell>
          <cell r="AV202">
            <v>0</v>
          </cell>
          <cell r="AW202">
            <v>0</v>
          </cell>
          <cell r="AX202">
            <v>1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4</v>
          </cell>
          <cell r="BK202">
            <v>1</v>
          </cell>
          <cell r="BL202">
            <v>1</v>
          </cell>
          <cell r="BM202">
            <v>1</v>
          </cell>
          <cell r="BN202">
            <v>0</v>
          </cell>
          <cell r="BO202">
            <v>1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4</v>
          </cell>
          <cell r="BX202">
            <v>3</v>
          </cell>
          <cell r="BY202">
            <v>3</v>
          </cell>
          <cell r="BZ202">
            <v>1</v>
          </cell>
          <cell r="CA202">
            <v>4</v>
          </cell>
          <cell r="CB202">
            <v>6</v>
          </cell>
          <cell r="CC202">
            <v>2</v>
          </cell>
          <cell r="CD202">
            <v>4</v>
          </cell>
          <cell r="CE202">
            <v>5</v>
          </cell>
          <cell r="CF202">
            <v>0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1</v>
          </cell>
          <cell r="CM202">
            <v>0</v>
          </cell>
          <cell r="CN202">
            <v>1</v>
          </cell>
          <cell r="CP202">
            <v>1</v>
          </cell>
          <cell r="CR202">
            <v>7</v>
          </cell>
          <cell r="CS202">
            <v>1</v>
          </cell>
          <cell r="CT202">
            <v>1</v>
          </cell>
          <cell r="CU202">
            <v>1</v>
          </cell>
          <cell r="CZ202">
            <v>1</v>
          </cell>
          <cell r="DD202">
            <v>1</v>
          </cell>
          <cell r="DF202">
            <v>3</v>
          </cell>
          <cell r="DG202">
            <v>0</v>
          </cell>
        </row>
        <row r="203">
          <cell r="E203" t="str">
            <v>三瀬中</v>
          </cell>
          <cell r="F203">
            <v>21005</v>
          </cell>
          <cell r="G203">
            <v>10</v>
          </cell>
          <cell r="H203">
            <v>8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7</v>
          </cell>
          <cell r="N203">
            <v>4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11</v>
          </cell>
          <cell r="T203">
            <v>7</v>
          </cell>
          <cell r="U203">
            <v>0</v>
          </cell>
          <cell r="V203">
            <v>0</v>
          </cell>
          <cell r="W203">
            <v>1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48</v>
          </cell>
          <cell r="AR203">
            <v>1</v>
          </cell>
          <cell r="AS203">
            <v>0</v>
          </cell>
          <cell r="AT203">
            <v>0</v>
          </cell>
          <cell r="AU203">
            <v>1</v>
          </cell>
          <cell r="AV203">
            <v>0</v>
          </cell>
          <cell r="AW203">
            <v>0</v>
          </cell>
          <cell r="AX203">
            <v>1</v>
          </cell>
          <cell r="AY203">
            <v>0</v>
          </cell>
          <cell r="AZ203">
            <v>1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4</v>
          </cell>
          <cell r="BK203">
            <v>1</v>
          </cell>
          <cell r="BL203">
            <v>0</v>
          </cell>
          <cell r="BM203">
            <v>1</v>
          </cell>
          <cell r="BN203">
            <v>0</v>
          </cell>
          <cell r="BO203">
            <v>1</v>
          </cell>
          <cell r="BP203">
            <v>1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4</v>
          </cell>
          <cell r="BX203">
            <v>2</v>
          </cell>
          <cell r="BY203">
            <v>2</v>
          </cell>
          <cell r="BZ203">
            <v>10</v>
          </cell>
          <cell r="CA203">
            <v>8</v>
          </cell>
          <cell r="CB203">
            <v>8</v>
          </cell>
          <cell r="CC203">
            <v>4</v>
          </cell>
          <cell r="CD203">
            <v>11</v>
          </cell>
          <cell r="CE203">
            <v>7</v>
          </cell>
          <cell r="CF203">
            <v>0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1</v>
          </cell>
          <cell r="CM203">
            <v>0</v>
          </cell>
          <cell r="CN203">
            <v>1</v>
          </cell>
          <cell r="CP203">
            <v>1</v>
          </cell>
          <cell r="CR203">
            <v>7</v>
          </cell>
          <cell r="CS203">
            <v>1</v>
          </cell>
          <cell r="DD203">
            <v>1</v>
          </cell>
          <cell r="DF203">
            <v>2</v>
          </cell>
          <cell r="DG203">
            <v>0</v>
          </cell>
        </row>
        <row r="204">
          <cell r="E204" t="str">
            <v>中央中</v>
          </cell>
          <cell r="F204">
            <v>23005</v>
          </cell>
          <cell r="G204">
            <v>65</v>
          </cell>
          <cell r="H204">
            <v>58</v>
          </cell>
          <cell r="I204">
            <v>0</v>
          </cell>
          <cell r="J204">
            <v>1</v>
          </cell>
          <cell r="K204">
            <v>2</v>
          </cell>
          <cell r="L204">
            <v>0</v>
          </cell>
          <cell r="M204">
            <v>62</v>
          </cell>
          <cell r="N204">
            <v>70</v>
          </cell>
          <cell r="O204">
            <v>1</v>
          </cell>
          <cell r="P204">
            <v>0</v>
          </cell>
          <cell r="Q204">
            <v>1</v>
          </cell>
          <cell r="R204">
            <v>0</v>
          </cell>
          <cell r="S204">
            <v>62</v>
          </cell>
          <cell r="T204">
            <v>61</v>
          </cell>
          <cell r="U204">
            <v>0</v>
          </cell>
          <cell r="V204">
            <v>1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381</v>
          </cell>
          <cell r="AR204">
            <v>4</v>
          </cell>
          <cell r="AS204">
            <v>0</v>
          </cell>
          <cell r="AT204">
            <v>1</v>
          </cell>
          <cell r="AU204">
            <v>4</v>
          </cell>
          <cell r="AV204">
            <v>0</v>
          </cell>
          <cell r="AW204">
            <v>1</v>
          </cell>
          <cell r="AX204">
            <v>4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14</v>
          </cell>
          <cell r="BK204">
            <v>4</v>
          </cell>
          <cell r="BL204">
            <v>1</v>
          </cell>
          <cell r="BM204">
            <v>4</v>
          </cell>
          <cell r="BN204">
            <v>1</v>
          </cell>
          <cell r="BO204">
            <v>4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14</v>
          </cell>
          <cell r="BX204">
            <v>0</v>
          </cell>
          <cell r="BY204">
            <v>0</v>
          </cell>
          <cell r="BZ204">
            <v>65</v>
          </cell>
          <cell r="CA204">
            <v>59</v>
          </cell>
          <cell r="CB204">
            <v>63</v>
          </cell>
          <cell r="CC204">
            <v>70</v>
          </cell>
          <cell r="CD204">
            <v>62</v>
          </cell>
          <cell r="CE204">
            <v>62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2</v>
          </cell>
          <cell r="CM204">
            <v>0</v>
          </cell>
          <cell r="CN204">
            <v>1</v>
          </cell>
          <cell r="CP204">
            <v>1</v>
          </cell>
          <cell r="CQ204">
            <v>1</v>
          </cell>
          <cell r="CR204">
            <v>24</v>
          </cell>
          <cell r="CS204">
            <v>1</v>
          </cell>
          <cell r="CU204">
            <v>2</v>
          </cell>
          <cell r="CX204">
            <v>1</v>
          </cell>
          <cell r="DD204">
            <v>1</v>
          </cell>
          <cell r="DE204">
            <v>1</v>
          </cell>
          <cell r="DF204">
            <v>3</v>
          </cell>
          <cell r="DG204">
            <v>0</v>
          </cell>
        </row>
        <row r="205">
          <cell r="E205" t="str">
            <v>多久東部中</v>
          </cell>
          <cell r="F205">
            <v>23005</v>
          </cell>
          <cell r="G205">
            <v>24</v>
          </cell>
          <cell r="H205">
            <v>29</v>
          </cell>
          <cell r="I205">
            <v>1</v>
          </cell>
          <cell r="J205">
            <v>0</v>
          </cell>
          <cell r="K205">
            <v>4</v>
          </cell>
          <cell r="L205">
            <v>0</v>
          </cell>
          <cell r="M205">
            <v>29</v>
          </cell>
          <cell r="N205">
            <v>21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30</v>
          </cell>
          <cell r="T205">
            <v>23</v>
          </cell>
          <cell r="U205">
            <v>1</v>
          </cell>
          <cell r="V205">
            <v>1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160</v>
          </cell>
          <cell r="AR205">
            <v>2</v>
          </cell>
          <cell r="AS205">
            <v>0</v>
          </cell>
          <cell r="AT205">
            <v>1</v>
          </cell>
          <cell r="AU205">
            <v>2</v>
          </cell>
          <cell r="AV205">
            <v>0</v>
          </cell>
          <cell r="AW205">
            <v>0</v>
          </cell>
          <cell r="AX205">
            <v>2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7</v>
          </cell>
          <cell r="BK205">
            <v>2</v>
          </cell>
          <cell r="BL205">
            <v>1</v>
          </cell>
          <cell r="BM205">
            <v>2</v>
          </cell>
          <cell r="BN205">
            <v>0</v>
          </cell>
          <cell r="BO205">
            <v>2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7</v>
          </cell>
          <cell r="BX205">
            <v>0</v>
          </cell>
          <cell r="BY205">
            <v>0</v>
          </cell>
          <cell r="BZ205">
            <v>25</v>
          </cell>
          <cell r="CA205">
            <v>29</v>
          </cell>
          <cell r="CB205">
            <v>30</v>
          </cell>
          <cell r="CC205">
            <v>21</v>
          </cell>
          <cell r="CD205">
            <v>31</v>
          </cell>
          <cell r="CE205">
            <v>24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1</v>
          </cell>
          <cell r="CM205">
            <v>0</v>
          </cell>
          <cell r="CN205">
            <v>1</v>
          </cell>
          <cell r="CP205">
            <v>1</v>
          </cell>
          <cell r="CR205">
            <v>12</v>
          </cell>
          <cell r="CS205">
            <v>1</v>
          </cell>
          <cell r="CU205">
            <v>3</v>
          </cell>
          <cell r="CV205">
            <v>1</v>
          </cell>
          <cell r="DC205">
            <v>1</v>
          </cell>
          <cell r="DD205">
            <v>1</v>
          </cell>
          <cell r="DF205">
            <v>3</v>
          </cell>
          <cell r="DG205">
            <v>0</v>
          </cell>
        </row>
        <row r="206">
          <cell r="E206" t="str">
            <v>西渓中</v>
          </cell>
          <cell r="F206">
            <v>23005</v>
          </cell>
          <cell r="G206">
            <v>19</v>
          </cell>
          <cell r="H206">
            <v>21</v>
          </cell>
          <cell r="I206">
            <v>0</v>
          </cell>
          <cell r="J206">
            <v>1</v>
          </cell>
          <cell r="K206">
            <v>2</v>
          </cell>
          <cell r="L206">
            <v>0</v>
          </cell>
          <cell r="M206">
            <v>20</v>
          </cell>
          <cell r="N206">
            <v>11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26</v>
          </cell>
          <cell r="T206">
            <v>18</v>
          </cell>
          <cell r="U206">
            <v>1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117</v>
          </cell>
          <cell r="AR206">
            <v>1</v>
          </cell>
          <cell r="AS206">
            <v>0</v>
          </cell>
          <cell r="AT206">
            <v>1</v>
          </cell>
          <cell r="AU206">
            <v>1</v>
          </cell>
          <cell r="AV206">
            <v>0</v>
          </cell>
          <cell r="AW206">
            <v>0</v>
          </cell>
          <cell r="AX206">
            <v>2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5</v>
          </cell>
          <cell r="BK206">
            <v>1</v>
          </cell>
          <cell r="BL206">
            <v>1</v>
          </cell>
          <cell r="BM206">
            <v>1</v>
          </cell>
          <cell r="BN206">
            <v>0</v>
          </cell>
          <cell r="BO206">
            <v>2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5</v>
          </cell>
          <cell r="BX206">
            <v>0</v>
          </cell>
          <cell r="BY206">
            <v>0</v>
          </cell>
          <cell r="BZ206">
            <v>19</v>
          </cell>
          <cell r="CA206">
            <v>22</v>
          </cell>
          <cell r="CB206">
            <v>20</v>
          </cell>
          <cell r="CC206">
            <v>11</v>
          </cell>
          <cell r="CD206">
            <v>27</v>
          </cell>
          <cell r="CE206">
            <v>18</v>
          </cell>
          <cell r="CF206">
            <v>0</v>
          </cell>
          <cell r="CG206">
            <v>0</v>
          </cell>
          <cell r="CH206">
            <v>0</v>
          </cell>
          <cell r="CI206">
            <v>0</v>
          </cell>
          <cell r="CJ206">
            <v>0</v>
          </cell>
          <cell r="CK206">
            <v>0</v>
          </cell>
          <cell r="CL206">
            <v>1</v>
          </cell>
          <cell r="CM206">
            <v>0</v>
          </cell>
          <cell r="CN206">
            <v>1</v>
          </cell>
          <cell r="CP206">
            <v>1</v>
          </cell>
          <cell r="CR206">
            <v>9</v>
          </cell>
          <cell r="CS206">
            <v>1</v>
          </cell>
          <cell r="CU206">
            <v>2</v>
          </cell>
          <cell r="DD206">
            <v>3</v>
          </cell>
          <cell r="DF206">
            <v>2</v>
          </cell>
          <cell r="DG206">
            <v>1</v>
          </cell>
        </row>
        <row r="207">
          <cell r="E207" t="str">
            <v>小城中</v>
          </cell>
          <cell r="F207">
            <v>24005</v>
          </cell>
          <cell r="G207">
            <v>90</v>
          </cell>
          <cell r="H207">
            <v>79</v>
          </cell>
          <cell r="I207">
            <v>2</v>
          </cell>
          <cell r="J207">
            <v>1</v>
          </cell>
          <cell r="K207">
            <v>2</v>
          </cell>
          <cell r="L207">
            <v>0</v>
          </cell>
          <cell r="M207">
            <v>103</v>
          </cell>
          <cell r="N207">
            <v>97</v>
          </cell>
          <cell r="O207">
            <v>1</v>
          </cell>
          <cell r="P207">
            <v>0</v>
          </cell>
          <cell r="Q207">
            <v>3</v>
          </cell>
          <cell r="R207">
            <v>0</v>
          </cell>
          <cell r="S207">
            <v>107</v>
          </cell>
          <cell r="T207">
            <v>107</v>
          </cell>
          <cell r="U207">
            <v>0</v>
          </cell>
          <cell r="V207">
            <v>1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588</v>
          </cell>
          <cell r="AR207">
            <v>5</v>
          </cell>
          <cell r="AS207">
            <v>0</v>
          </cell>
          <cell r="AT207">
            <v>1</v>
          </cell>
          <cell r="AU207">
            <v>6</v>
          </cell>
          <cell r="AV207">
            <v>0</v>
          </cell>
          <cell r="AW207">
            <v>1</v>
          </cell>
          <cell r="AX207">
            <v>6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19</v>
          </cell>
          <cell r="BK207">
            <v>5</v>
          </cell>
          <cell r="BL207">
            <v>1</v>
          </cell>
          <cell r="BM207">
            <v>5</v>
          </cell>
          <cell r="BN207">
            <v>1</v>
          </cell>
          <cell r="BO207">
            <v>6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18</v>
          </cell>
          <cell r="BX207">
            <v>0</v>
          </cell>
          <cell r="BY207">
            <v>0</v>
          </cell>
          <cell r="BZ207">
            <v>92</v>
          </cell>
          <cell r="CA207">
            <v>80</v>
          </cell>
          <cell r="CB207">
            <v>104</v>
          </cell>
          <cell r="CC207">
            <v>97</v>
          </cell>
          <cell r="CD207">
            <v>107</v>
          </cell>
          <cell r="CE207">
            <v>108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2</v>
          </cell>
          <cell r="CM207">
            <v>0</v>
          </cell>
          <cell r="CN207">
            <v>1</v>
          </cell>
          <cell r="CP207">
            <v>1</v>
          </cell>
          <cell r="CQ207">
            <v>1</v>
          </cell>
          <cell r="CR207">
            <v>30</v>
          </cell>
          <cell r="CS207">
            <v>1</v>
          </cell>
          <cell r="CU207">
            <v>5</v>
          </cell>
          <cell r="CZ207">
            <v>2</v>
          </cell>
          <cell r="DD207">
            <v>2</v>
          </cell>
          <cell r="DF207">
            <v>3</v>
          </cell>
          <cell r="DG207">
            <v>1</v>
          </cell>
        </row>
        <row r="208">
          <cell r="E208" t="str">
            <v>三日月中</v>
          </cell>
          <cell r="F208">
            <v>24005</v>
          </cell>
          <cell r="G208">
            <v>87</v>
          </cell>
          <cell r="H208">
            <v>72</v>
          </cell>
          <cell r="I208">
            <v>1</v>
          </cell>
          <cell r="J208">
            <v>1</v>
          </cell>
          <cell r="K208">
            <v>7</v>
          </cell>
          <cell r="L208">
            <v>0</v>
          </cell>
          <cell r="M208">
            <v>76</v>
          </cell>
          <cell r="N208">
            <v>87</v>
          </cell>
          <cell r="O208">
            <v>2</v>
          </cell>
          <cell r="P208">
            <v>3</v>
          </cell>
          <cell r="Q208">
            <v>1</v>
          </cell>
          <cell r="R208">
            <v>0</v>
          </cell>
          <cell r="S208">
            <v>73</v>
          </cell>
          <cell r="T208">
            <v>77</v>
          </cell>
          <cell r="U208">
            <v>0</v>
          </cell>
          <cell r="V208">
            <v>1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480</v>
          </cell>
          <cell r="AR208">
            <v>4</v>
          </cell>
          <cell r="AS208">
            <v>0</v>
          </cell>
          <cell r="AT208">
            <v>1</v>
          </cell>
          <cell r="AU208">
            <v>5</v>
          </cell>
          <cell r="AV208">
            <v>0</v>
          </cell>
          <cell r="AW208">
            <v>1</v>
          </cell>
          <cell r="AX208">
            <v>4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15</v>
          </cell>
          <cell r="BK208">
            <v>4</v>
          </cell>
          <cell r="BL208">
            <v>1</v>
          </cell>
          <cell r="BM208">
            <v>5</v>
          </cell>
          <cell r="BN208">
            <v>1</v>
          </cell>
          <cell r="BO208">
            <v>4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15</v>
          </cell>
          <cell r="BX208">
            <v>0</v>
          </cell>
          <cell r="BY208">
            <v>0</v>
          </cell>
          <cell r="BZ208">
            <v>88</v>
          </cell>
          <cell r="CA208">
            <v>73</v>
          </cell>
          <cell r="CB208">
            <v>78</v>
          </cell>
          <cell r="CC208">
            <v>90</v>
          </cell>
          <cell r="CD208">
            <v>73</v>
          </cell>
          <cell r="CE208">
            <v>78</v>
          </cell>
          <cell r="CF208">
            <v>0</v>
          </cell>
          <cell r="CG208">
            <v>0</v>
          </cell>
          <cell r="CH208">
            <v>0</v>
          </cell>
          <cell r="CI208">
            <v>0</v>
          </cell>
          <cell r="CJ208">
            <v>0</v>
          </cell>
          <cell r="CK208">
            <v>0</v>
          </cell>
          <cell r="CL208">
            <v>2</v>
          </cell>
          <cell r="CM208">
            <v>0</v>
          </cell>
          <cell r="CN208">
            <v>1</v>
          </cell>
          <cell r="CP208">
            <v>1</v>
          </cell>
          <cell r="CR208">
            <v>27</v>
          </cell>
          <cell r="CS208">
            <v>1</v>
          </cell>
          <cell r="CU208">
            <v>2</v>
          </cell>
          <cell r="DD208">
            <v>1</v>
          </cell>
          <cell r="DF208">
            <v>1</v>
          </cell>
          <cell r="DG208">
            <v>0</v>
          </cell>
        </row>
        <row r="209">
          <cell r="E209" t="str">
            <v>牛津中</v>
          </cell>
          <cell r="F209">
            <v>24005</v>
          </cell>
          <cell r="G209">
            <v>59</v>
          </cell>
          <cell r="H209">
            <v>48</v>
          </cell>
          <cell r="I209">
            <v>0</v>
          </cell>
          <cell r="J209">
            <v>1</v>
          </cell>
          <cell r="K209">
            <v>3</v>
          </cell>
          <cell r="L209">
            <v>0</v>
          </cell>
          <cell r="M209">
            <v>61</v>
          </cell>
          <cell r="N209">
            <v>35</v>
          </cell>
          <cell r="O209">
            <v>1</v>
          </cell>
          <cell r="P209">
            <v>1</v>
          </cell>
          <cell r="Q209">
            <v>0</v>
          </cell>
          <cell r="R209">
            <v>0</v>
          </cell>
          <cell r="S209">
            <v>44</v>
          </cell>
          <cell r="T209">
            <v>58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308</v>
          </cell>
          <cell r="AR209">
            <v>4</v>
          </cell>
          <cell r="AS209">
            <v>0</v>
          </cell>
          <cell r="AT209">
            <v>1</v>
          </cell>
          <cell r="AU209">
            <v>3</v>
          </cell>
          <cell r="AV209">
            <v>0</v>
          </cell>
          <cell r="AW209">
            <v>0</v>
          </cell>
          <cell r="AX209">
            <v>3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10</v>
          </cell>
          <cell r="BK209">
            <v>3</v>
          </cell>
          <cell r="BL209">
            <v>1</v>
          </cell>
          <cell r="BM209">
            <v>3</v>
          </cell>
          <cell r="BN209">
            <v>0</v>
          </cell>
          <cell r="BO209">
            <v>3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10</v>
          </cell>
          <cell r="BX209">
            <v>0</v>
          </cell>
          <cell r="BY209">
            <v>0</v>
          </cell>
          <cell r="BZ209">
            <v>59</v>
          </cell>
          <cell r="CA209">
            <v>49</v>
          </cell>
          <cell r="CB209">
            <v>62</v>
          </cell>
          <cell r="CC209">
            <v>36</v>
          </cell>
          <cell r="CD209">
            <v>44</v>
          </cell>
          <cell r="CE209">
            <v>58</v>
          </cell>
          <cell r="CF209">
            <v>0</v>
          </cell>
          <cell r="CG209">
            <v>0</v>
          </cell>
          <cell r="CH209">
            <v>0</v>
          </cell>
          <cell r="CI209">
            <v>0</v>
          </cell>
          <cell r="CJ209">
            <v>0</v>
          </cell>
          <cell r="CK209">
            <v>0</v>
          </cell>
          <cell r="CL209">
            <v>1</v>
          </cell>
          <cell r="CM209">
            <v>0</v>
          </cell>
          <cell r="CN209">
            <v>1</v>
          </cell>
          <cell r="CP209">
            <v>1</v>
          </cell>
          <cell r="CR209">
            <v>17</v>
          </cell>
          <cell r="CS209">
            <v>1</v>
          </cell>
          <cell r="CU209">
            <v>2</v>
          </cell>
          <cell r="DD209">
            <v>1</v>
          </cell>
          <cell r="DF209">
            <v>2</v>
          </cell>
          <cell r="DG209">
            <v>0</v>
          </cell>
        </row>
        <row r="210">
          <cell r="E210" t="str">
            <v>芦刈中</v>
          </cell>
          <cell r="F210">
            <v>24005</v>
          </cell>
          <cell r="G210">
            <v>21</v>
          </cell>
          <cell r="H210">
            <v>27</v>
          </cell>
          <cell r="I210">
            <v>0</v>
          </cell>
          <cell r="J210">
            <v>0</v>
          </cell>
          <cell r="K210">
            <v>2</v>
          </cell>
          <cell r="L210">
            <v>0</v>
          </cell>
          <cell r="M210">
            <v>22</v>
          </cell>
          <cell r="N210">
            <v>31</v>
          </cell>
          <cell r="O210">
            <v>0</v>
          </cell>
          <cell r="P210">
            <v>1</v>
          </cell>
          <cell r="Q210">
            <v>0</v>
          </cell>
          <cell r="R210">
            <v>0</v>
          </cell>
          <cell r="S210">
            <v>23</v>
          </cell>
          <cell r="T210">
            <v>20</v>
          </cell>
          <cell r="U210">
            <v>1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146</v>
          </cell>
          <cell r="AR210">
            <v>2</v>
          </cell>
          <cell r="AS210">
            <v>0</v>
          </cell>
          <cell r="AT210">
            <v>1</v>
          </cell>
          <cell r="AU210">
            <v>2</v>
          </cell>
          <cell r="AV210">
            <v>0</v>
          </cell>
          <cell r="AW210">
            <v>0</v>
          </cell>
          <cell r="AX210">
            <v>2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7</v>
          </cell>
          <cell r="BK210">
            <v>2</v>
          </cell>
          <cell r="BL210">
            <v>1</v>
          </cell>
          <cell r="BM210">
            <v>2</v>
          </cell>
          <cell r="BN210">
            <v>0</v>
          </cell>
          <cell r="BO210">
            <v>2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7</v>
          </cell>
          <cell r="BX210">
            <v>0</v>
          </cell>
          <cell r="BY210">
            <v>0</v>
          </cell>
          <cell r="BZ210">
            <v>21</v>
          </cell>
          <cell r="CA210">
            <v>27</v>
          </cell>
          <cell r="CB210">
            <v>22</v>
          </cell>
          <cell r="CC210">
            <v>32</v>
          </cell>
          <cell r="CD210">
            <v>24</v>
          </cell>
          <cell r="CE210">
            <v>20</v>
          </cell>
          <cell r="CF210">
            <v>0</v>
          </cell>
          <cell r="CG210">
            <v>0</v>
          </cell>
          <cell r="CH210">
            <v>0</v>
          </cell>
          <cell r="CI210">
            <v>0</v>
          </cell>
          <cell r="CJ210">
            <v>0</v>
          </cell>
          <cell r="CK210">
            <v>0</v>
          </cell>
          <cell r="CL210">
            <v>1</v>
          </cell>
          <cell r="CM210">
            <v>0</v>
          </cell>
          <cell r="CN210">
            <v>1</v>
          </cell>
          <cell r="CP210">
            <v>1</v>
          </cell>
          <cell r="CR210">
            <v>11</v>
          </cell>
          <cell r="CS210">
            <v>1</v>
          </cell>
          <cell r="CU210">
            <v>3</v>
          </cell>
          <cell r="CZ210">
            <v>2</v>
          </cell>
          <cell r="DD210">
            <v>2</v>
          </cell>
          <cell r="DF210">
            <v>2</v>
          </cell>
          <cell r="DG210">
            <v>0</v>
          </cell>
        </row>
        <row r="211">
          <cell r="E211" t="str">
            <v>鳥栖中</v>
          </cell>
          <cell r="F211">
            <v>31005</v>
          </cell>
          <cell r="G211">
            <v>104</v>
          </cell>
          <cell r="H211">
            <v>112</v>
          </cell>
          <cell r="I211">
            <v>3</v>
          </cell>
          <cell r="J211">
            <v>1</v>
          </cell>
          <cell r="K211">
            <v>6</v>
          </cell>
          <cell r="L211">
            <v>0</v>
          </cell>
          <cell r="M211">
            <v>119</v>
          </cell>
          <cell r="N211">
            <v>122</v>
          </cell>
          <cell r="O211">
            <v>2</v>
          </cell>
          <cell r="P211">
            <v>0</v>
          </cell>
          <cell r="Q211">
            <v>6</v>
          </cell>
          <cell r="R211">
            <v>0</v>
          </cell>
          <cell r="S211">
            <v>114</v>
          </cell>
          <cell r="T211">
            <v>92</v>
          </cell>
          <cell r="U211">
            <v>3</v>
          </cell>
          <cell r="V211">
            <v>3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675</v>
          </cell>
          <cell r="AR211">
            <v>6</v>
          </cell>
          <cell r="AS211">
            <v>0</v>
          </cell>
          <cell r="AT211">
            <v>1</v>
          </cell>
          <cell r="AU211">
            <v>7</v>
          </cell>
          <cell r="AV211">
            <v>0</v>
          </cell>
          <cell r="AW211">
            <v>1</v>
          </cell>
          <cell r="AX211">
            <v>6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21</v>
          </cell>
          <cell r="BK211">
            <v>6</v>
          </cell>
          <cell r="BL211">
            <v>1</v>
          </cell>
          <cell r="BM211">
            <v>7</v>
          </cell>
          <cell r="BN211">
            <v>1</v>
          </cell>
          <cell r="BO211">
            <v>6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21</v>
          </cell>
          <cell r="BX211">
            <v>0</v>
          </cell>
          <cell r="BY211">
            <v>0</v>
          </cell>
          <cell r="BZ211">
            <v>107</v>
          </cell>
          <cell r="CA211">
            <v>113</v>
          </cell>
          <cell r="CB211">
            <v>121</v>
          </cell>
          <cell r="CC211">
            <v>122</v>
          </cell>
          <cell r="CD211">
            <v>117</v>
          </cell>
          <cell r="CE211">
            <v>95</v>
          </cell>
          <cell r="CF211">
            <v>0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L211">
            <v>2</v>
          </cell>
          <cell r="CM211">
            <v>0</v>
          </cell>
          <cell r="CN211">
            <v>1</v>
          </cell>
          <cell r="CP211">
            <v>2</v>
          </cell>
          <cell r="CQ211">
            <v>1</v>
          </cell>
          <cell r="CR211">
            <v>33</v>
          </cell>
          <cell r="CS211">
            <v>1</v>
          </cell>
          <cell r="CT211">
            <v>1</v>
          </cell>
          <cell r="CU211">
            <v>5</v>
          </cell>
          <cell r="CZ211">
            <v>1</v>
          </cell>
          <cell r="DD211">
            <v>2</v>
          </cell>
          <cell r="DF211">
            <v>1</v>
          </cell>
          <cell r="DG211">
            <v>0</v>
          </cell>
        </row>
        <row r="212">
          <cell r="E212" t="str">
            <v>田代中</v>
          </cell>
          <cell r="F212">
            <v>31005</v>
          </cell>
          <cell r="G212">
            <v>74</v>
          </cell>
          <cell r="H212">
            <v>97</v>
          </cell>
          <cell r="I212">
            <v>0</v>
          </cell>
          <cell r="J212">
            <v>0</v>
          </cell>
          <cell r="K212">
            <v>9</v>
          </cell>
          <cell r="L212">
            <v>0</v>
          </cell>
          <cell r="M212">
            <v>77</v>
          </cell>
          <cell r="N212">
            <v>75</v>
          </cell>
          <cell r="O212">
            <v>3</v>
          </cell>
          <cell r="P212">
            <v>4</v>
          </cell>
          <cell r="Q212">
            <v>4</v>
          </cell>
          <cell r="R212">
            <v>0</v>
          </cell>
          <cell r="S212">
            <v>80</v>
          </cell>
          <cell r="T212">
            <v>85</v>
          </cell>
          <cell r="U212">
            <v>3</v>
          </cell>
          <cell r="V212">
            <v>3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501</v>
          </cell>
          <cell r="AR212">
            <v>5</v>
          </cell>
          <cell r="AS212">
            <v>0</v>
          </cell>
          <cell r="AT212">
            <v>2</v>
          </cell>
          <cell r="AU212">
            <v>4</v>
          </cell>
          <cell r="AV212">
            <v>0</v>
          </cell>
          <cell r="AW212">
            <v>1</v>
          </cell>
          <cell r="AX212">
            <v>5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17</v>
          </cell>
          <cell r="BK212">
            <v>5</v>
          </cell>
          <cell r="BL212">
            <v>2</v>
          </cell>
          <cell r="BM212">
            <v>4</v>
          </cell>
          <cell r="BN212">
            <v>1</v>
          </cell>
          <cell r="BO212">
            <v>5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17</v>
          </cell>
          <cell r="BX212">
            <v>0</v>
          </cell>
          <cell r="BY212">
            <v>0</v>
          </cell>
          <cell r="BZ212">
            <v>74</v>
          </cell>
          <cell r="CA212">
            <v>97</v>
          </cell>
          <cell r="CB212">
            <v>80</v>
          </cell>
          <cell r="CC212">
            <v>79</v>
          </cell>
          <cell r="CD212">
            <v>83</v>
          </cell>
          <cell r="CE212">
            <v>88</v>
          </cell>
          <cell r="CF212">
            <v>0</v>
          </cell>
          <cell r="CG212">
            <v>0</v>
          </cell>
          <cell r="CH212">
            <v>0</v>
          </cell>
          <cell r="CI212">
            <v>0</v>
          </cell>
          <cell r="CJ212">
            <v>0</v>
          </cell>
          <cell r="CK212">
            <v>0</v>
          </cell>
          <cell r="CL212">
            <v>3</v>
          </cell>
          <cell r="CM212">
            <v>0</v>
          </cell>
          <cell r="CN212">
            <v>1</v>
          </cell>
          <cell r="CP212">
            <v>1</v>
          </cell>
          <cell r="CR212">
            <v>27</v>
          </cell>
          <cell r="CS212">
            <v>1</v>
          </cell>
          <cell r="CU212">
            <v>3</v>
          </cell>
          <cell r="DD212">
            <v>1</v>
          </cell>
          <cell r="DF212">
            <v>3</v>
          </cell>
          <cell r="DG212">
            <v>0</v>
          </cell>
        </row>
        <row r="213">
          <cell r="E213" t="str">
            <v>基里中</v>
          </cell>
          <cell r="F213">
            <v>31005</v>
          </cell>
          <cell r="G213">
            <v>29</v>
          </cell>
          <cell r="H213">
            <v>23</v>
          </cell>
          <cell r="I213">
            <v>0</v>
          </cell>
          <cell r="J213">
            <v>1</v>
          </cell>
          <cell r="K213">
            <v>2</v>
          </cell>
          <cell r="L213">
            <v>0</v>
          </cell>
          <cell r="M213">
            <v>25</v>
          </cell>
          <cell r="N213">
            <v>20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26</v>
          </cell>
          <cell r="T213">
            <v>29</v>
          </cell>
          <cell r="U213">
            <v>0</v>
          </cell>
          <cell r="V213">
            <v>1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154</v>
          </cell>
          <cell r="AR213">
            <v>2</v>
          </cell>
          <cell r="AS213">
            <v>0</v>
          </cell>
          <cell r="AT213">
            <v>1</v>
          </cell>
          <cell r="AU213">
            <v>2</v>
          </cell>
          <cell r="AV213">
            <v>0</v>
          </cell>
          <cell r="AW213">
            <v>0</v>
          </cell>
          <cell r="AX213">
            <v>2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7</v>
          </cell>
          <cell r="BK213">
            <v>2</v>
          </cell>
          <cell r="BL213">
            <v>1</v>
          </cell>
          <cell r="BM213">
            <v>2</v>
          </cell>
          <cell r="BN213">
            <v>0</v>
          </cell>
          <cell r="BO213">
            <v>2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7</v>
          </cell>
          <cell r="BX213">
            <v>0</v>
          </cell>
          <cell r="BY213">
            <v>0</v>
          </cell>
          <cell r="BZ213">
            <v>29</v>
          </cell>
          <cell r="CA213">
            <v>24</v>
          </cell>
          <cell r="CB213">
            <v>25</v>
          </cell>
          <cell r="CC213">
            <v>20</v>
          </cell>
          <cell r="CD213">
            <v>26</v>
          </cell>
          <cell r="CE213">
            <v>30</v>
          </cell>
          <cell r="CF213">
            <v>0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1</v>
          </cell>
          <cell r="CM213">
            <v>0</v>
          </cell>
          <cell r="CN213">
            <v>1</v>
          </cell>
          <cell r="CP213">
            <v>1</v>
          </cell>
          <cell r="CR213">
            <v>14</v>
          </cell>
          <cell r="CS213">
            <v>1</v>
          </cell>
          <cell r="CU213">
            <v>1</v>
          </cell>
          <cell r="CZ213">
            <v>1</v>
          </cell>
          <cell r="DC213">
            <v>1</v>
          </cell>
          <cell r="DD213">
            <v>1</v>
          </cell>
          <cell r="DF213">
            <v>1</v>
          </cell>
          <cell r="DG213">
            <v>0</v>
          </cell>
        </row>
        <row r="214">
          <cell r="E214" t="str">
            <v>鳥栖西中</v>
          </cell>
          <cell r="F214">
            <v>31005</v>
          </cell>
          <cell r="G214">
            <v>84</v>
          </cell>
          <cell r="H214">
            <v>91</v>
          </cell>
          <cell r="I214">
            <v>1</v>
          </cell>
          <cell r="J214">
            <v>1</v>
          </cell>
          <cell r="K214">
            <v>6</v>
          </cell>
          <cell r="L214">
            <v>0</v>
          </cell>
          <cell r="M214">
            <v>69</v>
          </cell>
          <cell r="N214">
            <v>101</v>
          </cell>
          <cell r="O214">
            <v>2</v>
          </cell>
          <cell r="P214">
            <v>0</v>
          </cell>
          <cell r="Q214">
            <v>3</v>
          </cell>
          <cell r="R214">
            <v>0</v>
          </cell>
          <cell r="S214">
            <v>98</v>
          </cell>
          <cell r="T214">
            <v>70</v>
          </cell>
          <cell r="U214">
            <v>4</v>
          </cell>
          <cell r="V214">
            <v>1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522</v>
          </cell>
          <cell r="AR214">
            <v>5</v>
          </cell>
          <cell r="AS214">
            <v>0</v>
          </cell>
          <cell r="AT214">
            <v>1</v>
          </cell>
          <cell r="AU214">
            <v>5</v>
          </cell>
          <cell r="AV214">
            <v>0</v>
          </cell>
          <cell r="AW214">
            <v>1</v>
          </cell>
          <cell r="AX214">
            <v>5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17</v>
          </cell>
          <cell r="BK214">
            <v>5</v>
          </cell>
          <cell r="BL214">
            <v>1</v>
          </cell>
          <cell r="BM214">
            <v>5</v>
          </cell>
          <cell r="BN214">
            <v>1</v>
          </cell>
          <cell r="BO214">
            <v>5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17</v>
          </cell>
          <cell r="BX214">
            <v>0</v>
          </cell>
          <cell r="BY214">
            <v>0</v>
          </cell>
          <cell r="BZ214">
            <v>85</v>
          </cell>
          <cell r="CA214">
            <v>92</v>
          </cell>
          <cell r="CB214">
            <v>71</v>
          </cell>
          <cell r="CC214">
            <v>101</v>
          </cell>
          <cell r="CD214">
            <v>102</v>
          </cell>
          <cell r="CE214">
            <v>71</v>
          </cell>
          <cell r="CF214">
            <v>0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2</v>
          </cell>
          <cell r="CM214">
            <v>0</v>
          </cell>
          <cell r="CN214">
            <v>1</v>
          </cell>
          <cell r="CP214">
            <v>1</v>
          </cell>
          <cell r="CQ214">
            <v>1</v>
          </cell>
          <cell r="CR214">
            <v>29</v>
          </cell>
          <cell r="CS214">
            <v>1</v>
          </cell>
          <cell r="CU214">
            <v>6</v>
          </cell>
          <cell r="CZ214">
            <v>2</v>
          </cell>
          <cell r="DB214">
            <v>2</v>
          </cell>
          <cell r="DD214">
            <v>1</v>
          </cell>
          <cell r="DG214">
            <v>0</v>
          </cell>
        </row>
        <row r="215">
          <cell r="E215" t="str">
            <v>神埼中</v>
          </cell>
          <cell r="F215">
            <v>32005</v>
          </cell>
          <cell r="G215">
            <v>78</v>
          </cell>
          <cell r="H215">
            <v>82</v>
          </cell>
          <cell r="I215">
            <v>4</v>
          </cell>
          <cell r="J215">
            <v>1</v>
          </cell>
          <cell r="K215">
            <v>6</v>
          </cell>
          <cell r="L215">
            <v>0</v>
          </cell>
          <cell r="M215">
            <v>87</v>
          </cell>
          <cell r="N215">
            <v>75</v>
          </cell>
          <cell r="O215">
            <v>0</v>
          </cell>
          <cell r="P215">
            <v>1</v>
          </cell>
          <cell r="Q215">
            <v>4</v>
          </cell>
          <cell r="R215">
            <v>0</v>
          </cell>
          <cell r="S215">
            <v>81</v>
          </cell>
          <cell r="T215">
            <v>81</v>
          </cell>
          <cell r="U215">
            <v>3</v>
          </cell>
          <cell r="V215">
            <v>1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494</v>
          </cell>
          <cell r="AR215">
            <v>4</v>
          </cell>
          <cell r="AS215">
            <v>0</v>
          </cell>
          <cell r="AT215">
            <v>1</v>
          </cell>
          <cell r="AU215">
            <v>5</v>
          </cell>
          <cell r="AV215">
            <v>0</v>
          </cell>
          <cell r="AW215">
            <v>1</v>
          </cell>
          <cell r="AX215">
            <v>5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16</v>
          </cell>
          <cell r="BK215">
            <v>4</v>
          </cell>
          <cell r="BL215">
            <v>1</v>
          </cell>
          <cell r="BM215">
            <v>5</v>
          </cell>
          <cell r="BN215">
            <v>1</v>
          </cell>
          <cell r="BO215">
            <v>5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16</v>
          </cell>
          <cell r="BX215">
            <v>0</v>
          </cell>
          <cell r="BY215">
            <v>0</v>
          </cell>
          <cell r="BZ215">
            <v>82</v>
          </cell>
          <cell r="CA215">
            <v>83</v>
          </cell>
          <cell r="CB215">
            <v>87</v>
          </cell>
          <cell r="CC215">
            <v>76</v>
          </cell>
          <cell r="CD215">
            <v>84</v>
          </cell>
          <cell r="CE215">
            <v>82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2</v>
          </cell>
          <cell r="CM215">
            <v>0</v>
          </cell>
          <cell r="CN215">
            <v>1</v>
          </cell>
          <cell r="CP215">
            <v>1</v>
          </cell>
          <cell r="CQ215">
            <v>1</v>
          </cell>
          <cell r="CR215">
            <v>28</v>
          </cell>
          <cell r="CS215">
            <v>1</v>
          </cell>
          <cell r="CU215">
            <v>4</v>
          </cell>
          <cell r="CY215">
            <v>1</v>
          </cell>
          <cell r="CZ215">
            <v>1</v>
          </cell>
          <cell r="DC215">
            <v>1</v>
          </cell>
          <cell r="DD215">
            <v>1</v>
          </cell>
          <cell r="DF215">
            <v>2</v>
          </cell>
          <cell r="DG215">
            <v>0</v>
          </cell>
        </row>
        <row r="216">
          <cell r="E216" t="str">
            <v>千代田中</v>
          </cell>
          <cell r="F216">
            <v>32005</v>
          </cell>
          <cell r="G216">
            <v>52</v>
          </cell>
          <cell r="H216">
            <v>55</v>
          </cell>
          <cell r="I216">
            <v>2</v>
          </cell>
          <cell r="J216">
            <v>0</v>
          </cell>
          <cell r="K216">
            <v>3</v>
          </cell>
          <cell r="L216">
            <v>0</v>
          </cell>
          <cell r="M216">
            <v>63</v>
          </cell>
          <cell r="N216">
            <v>54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54</v>
          </cell>
          <cell r="T216">
            <v>52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333</v>
          </cell>
          <cell r="AR216">
            <v>3</v>
          </cell>
          <cell r="AS216">
            <v>0</v>
          </cell>
          <cell r="AT216">
            <v>1</v>
          </cell>
          <cell r="AU216">
            <v>3</v>
          </cell>
          <cell r="AV216">
            <v>0</v>
          </cell>
          <cell r="AW216">
            <v>0</v>
          </cell>
          <cell r="AX216">
            <v>3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10</v>
          </cell>
          <cell r="BK216">
            <v>3</v>
          </cell>
          <cell r="BL216">
            <v>1</v>
          </cell>
          <cell r="BM216">
            <v>3</v>
          </cell>
          <cell r="BN216">
            <v>0</v>
          </cell>
          <cell r="BO216">
            <v>3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10</v>
          </cell>
          <cell r="BX216">
            <v>0</v>
          </cell>
          <cell r="BY216">
            <v>0</v>
          </cell>
          <cell r="BZ216">
            <v>54</v>
          </cell>
          <cell r="CA216">
            <v>55</v>
          </cell>
          <cell r="CB216">
            <v>64</v>
          </cell>
          <cell r="CC216">
            <v>54</v>
          </cell>
          <cell r="CD216">
            <v>54</v>
          </cell>
          <cell r="CE216">
            <v>52</v>
          </cell>
          <cell r="CF216">
            <v>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1</v>
          </cell>
          <cell r="CM216">
            <v>0</v>
          </cell>
          <cell r="CN216">
            <v>1</v>
          </cell>
          <cell r="CP216">
            <v>1</v>
          </cell>
          <cell r="CR216">
            <v>18</v>
          </cell>
          <cell r="CS216">
            <v>1</v>
          </cell>
          <cell r="CU216">
            <v>3</v>
          </cell>
          <cell r="CZ216">
            <v>1</v>
          </cell>
          <cell r="DD216">
            <v>1</v>
          </cell>
          <cell r="DG216">
            <v>0</v>
          </cell>
        </row>
        <row r="217">
          <cell r="E217" t="str">
            <v>三田川中</v>
          </cell>
          <cell r="F217">
            <v>32135</v>
          </cell>
          <cell r="G217">
            <v>37</v>
          </cell>
          <cell r="H217">
            <v>38</v>
          </cell>
          <cell r="I217">
            <v>0</v>
          </cell>
          <cell r="J217">
            <v>1</v>
          </cell>
          <cell r="K217">
            <v>3</v>
          </cell>
          <cell r="L217">
            <v>0</v>
          </cell>
          <cell r="M217">
            <v>40</v>
          </cell>
          <cell r="N217">
            <v>58</v>
          </cell>
          <cell r="O217">
            <v>2</v>
          </cell>
          <cell r="P217">
            <v>0</v>
          </cell>
          <cell r="Q217">
            <v>0</v>
          </cell>
          <cell r="R217">
            <v>0</v>
          </cell>
          <cell r="S217">
            <v>40</v>
          </cell>
          <cell r="T217">
            <v>40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256</v>
          </cell>
          <cell r="AR217">
            <v>3</v>
          </cell>
          <cell r="AS217">
            <v>0</v>
          </cell>
          <cell r="AT217">
            <v>1</v>
          </cell>
          <cell r="AU217">
            <v>3</v>
          </cell>
          <cell r="AV217">
            <v>0</v>
          </cell>
          <cell r="AW217">
            <v>0</v>
          </cell>
          <cell r="AX217">
            <v>2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8</v>
          </cell>
          <cell r="BK217">
            <v>2</v>
          </cell>
          <cell r="BL217">
            <v>1</v>
          </cell>
          <cell r="BM217">
            <v>3</v>
          </cell>
          <cell r="BN217">
            <v>0</v>
          </cell>
          <cell r="BO217">
            <v>2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8</v>
          </cell>
          <cell r="BX217">
            <v>0</v>
          </cell>
          <cell r="BY217">
            <v>0</v>
          </cell>
          <cell r="BZ217">
            <v>37</v>
          </cell>
          <cell r="CA217">
            <v>39</v>
          </cell>
          <cell r="CB217">
            <v>42</v>
          </cell>
          <cell r="CC217">
            <v>58</v>
          </cell>
          <cell r="CD217">
            <v>40</v>
          </cell>
          <cell r="CE217">
            <v>40</v>
          </cell>
          <cell r="CF217">
            <v>0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1</v>
          </cell>
          <cell r="CP217">
            <v>1</v>
          </cell>
          <cell r="CR217">
            <v>17</v>
          </cell>
          <cell r="CS217">
            <v>1</v>
          </cell>
          <cell r="CU217">
            <v>1</v>
          </cell>
          <cell r="DB217">
            <v>1</v>
          </cell>
          <cell r="DD217">
            <v>1</v>
          </cell>
          <cell r="DF217">
            <v>1</v>
          </cell>
          <cell r="DG217">
            <v>0</v>
          </cell>
        </row>
        <row r="218">
          <cell r="E218" t="str">
            <v>東脊振中</v>
          </cell>
          <cell r="F218">
            <v>32135</v>
          </cell>
          <cell r="G218">
            <v>48</v>
          </cell>
          <cell r="H218">
            <v>32</v>
          </cell>
          <cell r="I218">
            <v>2</v>
          </cell>
          <cell r="J218">
            <v>0</v>
          </cell>
          <cell r="K218">
            <v>5</v>
          </cell>
          <cell r="L218">
            <v>0</v>
          </cell>
          <cell r="M218">
            <v>42</v>
          </cell>
          <cell r="N218">
            <v>24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44</v>
          </cell>
          <cell r="T218">
            <v>33</v>
          </cell>
          <cell r="U218">
            <v>2</v>
          </cell>
          <cell r="V218">
            <v>1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228</v>
          </cell>
          <cell r="AR218">
            <v>3</v>
          </cell>
          <cell r="AS218">
            <v>0</v>
          </cell>
          <cell r="AT218">
            <v>1</v>
          </cell>
          <cell r="AU218">
            <v>2</v>
          </cell>
          <cell r="AV218">
            <v>0</v>
          </cell>
          <cell r="AW218">
            <v>0</v>
          </cell>
          <cell r="AX218">
            <v>2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7</v>
          </cell>
          <cell r="BK218">
            <v>2</v>
          </cell>
          <cell r="BL218">
            <v>1</v>
          </cell>
          <cell r="BM218">
            <v>2</v>
          </cell>
          <cell r="BN218">
            <v>0</v>
          </cell>
          <cell r="BO218">
            <v>2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7</v>
          </cell>
          <cell r="BX218">
            <v>0</v>
          </cell>
          <cell r="BY218">
            <v>0</v>
          </cell>
          <cell r="BZ218">
            <v>50</v>
          </cell>
          <cell r="CA218">
            <v>32</v>
          </cell>
          <cell r="CB218">
            <v>42</v>
          </cell>
          <cell r="CC218">
            <v>24</v>
          </cell>
          <cell r="CD218">
            <v>46</v>
          </cell>
          <cell r="CE218">
            <v>34</v>
          </cell>
          <cell r="CF218">
            <v>0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1</v>
          </cell>
          <cell r="CM218">
            <v>0</v>
          </cell>
          <cell r="CN218">
            <v>1</v>
          </cell>
          <cell r="CP218">
            <v>2</v>
          </cell>
          <cell r="CR218">
            <v>12</v>
          </cell>
          <cell r="CS218">
            <v>1</v>
          </cell>
          <cell r="CU218">
            <v>2</v>
          </cell>
          <cell r="CY218">
            <v>1</v>
          </cell>
          <cell r="DC218">
            <v>1</v>
          </cell>
          <cell r="DD218">
            <v>2</v>
          </cell>
          <cell r="DF218">
            <v>2</v>
          </cell>
          <cell r="DG218">
            <v>0</v>
          </cell>
        </row>
        <row r="219">
          <cell r="E219" t="str">
            <v>脊振中</v>
          </cell>
          <cell r="F219">
            <v>32005</v>
          </cell>
          <cell r="G219">
            <v>7</v>
          </cell>
          <cell r="H219">
            <v>16</v>
          </cell>
          <cell r="I219">
            <v>1</v>
          </cell>
          <cell r="J219">
            <v>1</v>
          </cell>
          <cell r="K219">
            <v>2</v>
          </cell>
          <cell r="L219">
            <v>0</v>
          </cell>
          <cell r="M219">
            <v>10</v>
          </cell>
          <cell r="N219">
            <v>7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12</v>
          </cell>
          <cell r="T219">
            <v>6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60</v>
          </cell>
          <cell r="AR219">
            <v>1</v>
          </cell>
          <cell r="AS219">
            <v>0</v>
          </cell>
          <cell r="AT219">
            <v>1</v>
          </cell>
          <cell r="AU219">
            <v>1</v>
          </cell>
          <cell r="AV219">
            <v>0</v>
          </cell>
          <cell r="AW219">
            <v>0</v>
          </cell>
          <cell r="AX219">
            <v>1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4</v>
          </cell>
          <cell r="BK219">
            <v>1</v>
          </cell>
          <cell r="BL219">
            <v>1</v>
          </cell>
          <cell r="BM219">
            <v>1</v>
          </cell>
          <cell r="BN219">
            <v>0</v>
          </cell>
          <cell r="BO219">
            <v>1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4</v>
          </cell>
          <cell r="BX219">
            <v>0</v>
          </cell>
          <cell r="BY219">
            <v>0</v>
          </cell>
          <cell r="BZ219">
            <v>8</v>
          </cell>
          <cell r="CA219">
            <v>17</v>
          </cell>
          <cell r="CB219">
            <v>10</v>
          </cell>
          <cell r="CC219">
            <v>7</v>
          </cell>
          <cell r="CD219">
            <v>12</v>
          </cell>
          <cell r="CE219">
            <v>6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1</v>
          </cell>
          <cell r="CM219">
            <v>0</v>
          </cell>
          <cell r="CN219">
            <v>1</v>
          </cell>
          <cell r="CP219">
            <v>1</v>
          </cell>
          <cell r="CR219">
            <v>7</v>
          </cell>
          <cell r="CS219">
            <v>1</v>
          </cell>
          <cell r="DD219">
            <v>1</v>
          </cell>
          <cell r="DF219">
            <v>5</v>
          </cell>
          <cell r="DG219">
            <v>0</v>
          </cell>
        </row>
        <row r="220">
          <cell r="E220" t="str">
            <v>基山中</v>
          </cell>
          <cell r="F220">
            <v>33105</v>
          </cell>
          <cell r="G220">
            <v>98</v>
          </cell>
          <cell r="H220">
            <v>63</v>
          </cell>
          <cell r="I220">
            <v>2</v>
          </cell>
          <cell r="J220">
            <v>2</v>
          </cell>
          <cell r="K220">
            <v>7</v>
          </cell>
          <cell r="L220">
            <v>0</v>
          </cell>
          <cell r="M220">
            <v>95</v>
          </cell>
          <cell r="N220">
            <v>77</v>
          </cell>
          <cell r="O220">
            <v>3</v>
          </cell>
          <cell r="P220">
            <v>0</v>
          </cell>
          <cell r="Q220">
            <v>3</v>
          </cell>
          <cell r="R220">
            <v>0</v>
          </cell>
          <cell r="S220">
            <v>90</v>
          </cell>
          <cell r="T220">
            <v>84</v>
          </cell>
          <cell r="U220">
            <v>1</v>
          </cell>
          <cell r="V220">
            <v>2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517</v>
          </cell>
          <cell r="AR220">
            <v>5</v>
          </cell>
          <cell r="AS220">
            <v>0</v>
          </cell>
          <cell r="AT220">
            <v>1</v>
          </cell>
          <cell r="AU220">
            <v>5</v>
          </cell>
          <cell r="AV220">
            <v>0</v>
          </cell>
          <cell r="AW220">
            <v>1</v>
          </cell>
          <cell r="AX220">
            <v>5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17</v>
          </cell>
          <cell r="BK220">
            <v>5</v>
          </cell>
          <cell r="BL220">
            <v>1</v>
          </cell>
          <cell r="BM220">
            <v>5</v>
          </cell>
          <cell r="BN220">
            <v>1</v>
          </cell>
          <cell r="BO220">
            <v>5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17</v>
          </cell>
          <cell r="BX220">
            <v>0</v>
          </cell>
          <cell r="BY220">
            <v>0</v>
          </cell>
          <cell r="BZ220">
            <v>100</v>
          </cell>
          <cell r="CA220">
            <v>65</v>
          </cell>
          <cell r="CB220">
            <v>98</v>
          </cell>
          <cell r="CC220">
            <v>77</v>
          </cell>
          <cell r="CD220">
            <v>91</v>
          </cell>
          <cell r="CE220">
            <v>86</v>
          </cell>
          <cell r="CF220">
            <v>0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2</v>
          </cell>
          <cell r="CM220">
            <v>0</v>
          </cell>
          <cell r="CN220">
            <v>1</v>
          </cell>
          <cell r="CP220">
            <v>1</v>
          </cell>
          <cell r="CQ220">
            <v>1</v>
          </cell>
          <cell r="CR220">
            <v>28</v>
          </cell>
          <cell r="CS220">
            <v>1</v>
          </cell>
          <cell r="CU220">
            <v>3</v>
          </cell>
          <cell r="CZ220">
            <v>1</v>
          </cell>
          <cell r="DC220">
            <v>1</v>
          </cell>
          <cell r="DD220">
            <v>3</v>
          </cell>
          <cell r="DF220">
            <v>3</v>
          </cell>
          <cell r="DG220">
            <v>1</v>
          </cell>
        </row>
        <row r="221">
          <cell r="E221" t="str">
            <v>中原中</v>
          </cell>
          <cell r="F221">
            <v>33123</v>
          </cell>
          <cell r="G221">
            <v>30</v>
          </cell>
          <cell r="H221">
            <v>42</v>
          </cell>
          <cell r="I221">
            <v>0</v>
          </cell>
          <cell r="J221">
            <v>0</v>
          </cell>
          <cell r="K221">
            <v>3</v>
          </cell>
          <cell r="L221">
            <v>0</v>
          </cell>
          <cell r="M221">
            <v>36</v>
          </cell>
          <cell r="N221">
            <v>28</v>
          </cell>
          <cell r="O221">
            <v>1</v>
          </cell>
          <cell r="P221">
            <v>0</v>
          </cell>
          <cell r="Q221">
            <v>0</v>
          </cell>
          <cell r="R221">
            <v>0</v>
          </cell>
          <cell r="S221">
            <v>39</v>
          </cell>
          <cell r="T221">
            <v>28</v>
          </cell>
          <cell r="U221">
            <v>2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206</v>
          </cell>
          <cell r="AR221">
            <v>3</v>
          </cell>
          <cell r="AS221">
            <v>0</v>
          </cell>
          <cell r="AT221">
            <v>1</v>
          </cell>
          <cell r="AU221">
            <v>2</v>
          </cell>
          <cell r="AV221">
            <v>0</v>
          </cell>
          <cell r="AW221">
            <v>0</v>
          </cell>
          <cell r="AX221">
            <v>2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7</v>
          </cell>
          <cell r="BK221">
            <v>2</v>
          </cell>
          <cell r="BL221">
            <v>1</v>
          </cell>
          <cell r="BM221">
            <v>2</v>
          </cell>
          <cell r="BN221">
            <v>0</v>
          </cell>
          <cell r="BO221">
            <v>2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7</v>
          </cell>
          <cell r="BX221">
            <v>0</v>
          </cell>
          <cell r="BY221">
            <v>0</v>
          </cell>
          <cell r="BZ221">
            <v>30</v>
          </cell>
          <cell r="CA221">
            <v>42</v>
          </cell>
          <cell r="CB221">
            <v>37</v>
          </cell>
          <cell r="CC221">
            <v>28</v>
          </cell>
          <cell r="CD221">
            <v>41</v>
          </cell>
          <cell r="CE221">
            <v>28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1</v>
          </cell>
          <cell r="CM221">
            <v>0</v>
          </cell>
          <cell r="CN221">
            <v>1</v>
          </cell>
          <cell r="CP221">
            <v>1</v>
          </cell>
          <cell r="CR221">
            <v>14</v>
          </cell>
          <cell r="CS221">
            <v>1</v>
          </cell>
          <cell r="CU221">
            <v>2</v>
          </cell>
          <cell r="CZ221">
            <v>1</v>
          </cell>
          <cell r="DD221">
            <v>1</v>
          </cell>
          <cell r="DF221">
            <v>2</v>
          </cell>
          <cell r="DG221">
            <v>0</v>
          </cell>
        </row>
        <row r="222">
          <cell r="E222" t="str">
            <v>北茂安中</v>
          </cell>
          <cell r="F222">
            <v>33123</v>
          </cell>
          <cell r="G222">
            <v>40</v>
          </cell>
          <cell r="H222">
            <v>47</v>
          </cell>
          <cell r="I222">
            <v>0</v>
          </cell>
          <cell r="J222">
            <v>1</v>
          </cell>
          <cell r="K222">
            <v>1</v>
          </cell>
          <cell r="L222">
            <v>0</v>
          </cell>
          <cell r="M222">
            <v>45</v>
          </cell>
          <cell r="N222">
            <v>38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33</v>
          </cell>
          <cell r="T222">
            <v>35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239</v>
          </cell>
          <cell r="AR222">
            <v>3</v>
          </cell>
          <cell r="AS222">
            <v>0</v>
          </cell>
          <cell r="AT222">
            <v>1</v>
          </cell>
          <cell r="AU222">
            <v>3</v>
          </cell>
          <cell r="AV222">
            <v>0</v>
          </cell>
          <cell r="AW222">
            <v>0</v>
          </cell>
          <cell r="AX222">
            <v>2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9</v>
          </cell>
          <cell r="BK222">
            <v>3</v>
          </cell>
          <cell r="BL222">
            <v>1</v>
          </cell>
          <cell r="BM222">
            <v>3</v>
          </cell>
          <cell r="BN222">
            <v>0</v>
          </cell>
          <cell r="BO222">
            <v>2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9</v>
          </cell>
          <cell r="BX222">
            <v>0</v>
          </cell>
          <cell r="BY222">
            <v>0</v>
          </cell>
          <cell r="BZ222">
            <v>40</v>
          </cell>
          <cell r="CA222">
            <v>48</v>
          </cell>
          <cell r="CB222">
            <v>45</v>
          </cell>
          <cell r="CC222">
            <v>38</v>
          </cell>
          <cell r="CD222">
            <v>33</v>
          </cell>
          <cell r="CE222">
            <v>35</v>
          </cell>
          <cell r="CF222">
            <v>0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1</v>
          </cell>
          <cell r="CM222">
            <v>0</v>
          </cell>
          <cell r="CN222">
            <v>1</v>
          </cell>
          <cell r="CP222">
            <v>1</v>
          </cell>
          <cell r="CR222">
            <v>15</v>
          </cell>
          <cell r="CS222">
            <v>1</v>
          </cell>
          <cell r="CT222">
            <v>1</v>
          </cell>
          <cell r="CU222">
            <v>3</v>
          </cell>
          <cell r="CX222">
            <v>1</v>
          </cell>
          <cell r="CY222">
            <v>1</v>
          </cell>
          <cell r="CZ222">
            <v>2</v>
          </cell>
          <cell r="DD222">
            <v>1</v>
          </cell>
          <cell r="DF222">
            <v>1</v>
          </cell>
          <cell r="DG222">
            <v>0</v>
          </cell>
        </row>
        <row r="223">
          <cell r="E223" t="str">
            <v>三根中</v>
          </cell>
          <cell r="F223">
            <v>33123</v>
          </cell>
          <cell r="G223">
            <v>39</v>
          </cell>
          <cell r="H223">
            <v>34</v>
          </cell>
          <cell r="I223">
            <v>1</v>
          </cell>
          <cell r="J223">
            <v>1</v>
          </cell>
          <cell r="K223">
            <v>2</v>
          </cell>
          <cell r="L223">
            <v>0</v>
          </cell>
          <cell r="M223">
            <v>34</v>
          </cell>
          <cell r="N223">
            <v>28</v>
          </cell>
          <cell r="O223">
            <v>1</v>
          </cell>
          <cell r="P223">
            <v>0</v>
          </cell>
          <cell r="Q223">
            <v>2</v>
          </cell>
          <cell r="R223">
            <v>0</v>
          </cell>
          <cell r="S223">
            <v>35</v>
          </cell>
          <cell r="T223">
            <v>32</v>
          </cell>
          <cell r="U223">
            <v>0</v>
          </cell>
          <cell r="V223">
            <v>1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206</v>
          </cell>
          <cell r="AR223">
            <v>2</v>
          </cell>
          <cell r="AS223">
            <v>0</v>
          </cell>
          <cell r="AT223">
            <v>1</v>
          </cell>
          <cell r="AU223">
            <v>2</v>
          </cell>
          <cell r="AV223">
            <v>0</v>
          </cell>
          <cell r="AW223">
            <v>1</v>
          </cell>
          <cell r="AX223">
            <v>2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8</v>
          </cell>
          <cell r="BK223">
            <v>2</v>
          </cell>
          <cell r="BL223">
            <v>1</v>
          </cell>
          <cell r="BM223">
            <v>2</v>
          </cell>
          <cell r="BN223">
            <v>1</v>
          </cell>
          <cell r="BO223">
            <v>2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8</v>
          </cell>
          <cell r="BX223">
            <v>0</v>
          </cell>
          <cell r="BY223">
            <v>0</v>
          </cell>
          <cell r="BZ223">
            <v>40</v>
          </cell>
          <cell r="CA223">
            <v>35</v>
          </cell>
          <cell r="CB223">
            <v>35</v>
          </cell>
          <cell r="CC223">
            <v>28</v>
          </cell>
          <cell r="CD223">
            <v>35</v>
          </cell>
          <cell r="CE223">
            <v>33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2</v>
          </cell>
          <cell r="CM223">
            <v>0</v>
          </cell>
          <cell r="CN223">
            <v>1</v>
          </cell>
          <cell r="CP223">
            <v>1</v>
          </cell>
          <cell r="CR223">
            <v>14</v>
          </cell>
          <cell r="CS223">
            <v>1</v>
          </cell>
          <cell r="CU223">
            <v>4</v>
          </cell>
          <cell r="CW223">
            <v>1</v>
          </cell>
          <cell r="CZ223">
            <v>1</v>
          </cell>
          <cell r="DD223">
            <v>1</v>
          </cell>
          <cell r="DG223">
            <v>0</v>
          </cell>
        </row>
        <row r="224">
          <cell r="E224" t="str">
            <v>上峰中</v>
          </cell>
          <cell r="F224">
            <v>33125</v>
          </cell>
          <cell r="G224">
            <v>49</v>
          </cell>
          <cell r="H224">
            <v>50</v>
          </cell>
          <cell r="I224">
            <v>1</v>
          </cell>
          <cell r="J224">
            <v>0</v>
          </cell>
          <cell r="K224">
            <v>2</v>
          </cell>
          <cell r="L224">
            <v>0</v>
          </cell>
          <cell r="M224">
            <v>56</v>
          </cell>
          <cell r="N224">
            <v>49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44</v>
          </cell>
          <cell r="T224">
            <v>49</v>
          </cell>
          <cell r="U224">
            <v>1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299</v>
          </cell>
          <cell r="AR224">
            <v>3</v>
          </cell>
          <cell r="AS224">
            <v>0</v>
          </cell>
          <cell r="AT224">
            <v>1</v>
          </cell>
          <cell r="AU224">
            <v>3</v>
          </cell>
          <cell r="AV224">
            <v>0</v>
          </cell>
          <cell r="AW224">
            <v>0</v>
          </cell>
          <cell r="AX224">
            <v>3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10</v>
          </cell>
          <cell r="BK224">
            <v>3</v>
          </cell>
          <cell r="BL224">
            <v>1</v>
          </cell>
          <cell r="BM224">
            <v>3</v>
          </cell>
          <cell r="BN224">
            <v>0</v>
          </cell>
          <cell r="BO224">
            <v>3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10</v>
          </cell>
          <cell r="BX224">
            <v>0</v>
          </cell>
          <cell r="BY224">
            <v>0</v>
          </cell>
          <cell r="BZ224">
            <v>50</v>
          </cell>
          <cell r="CA224">
            <v>50</v>
          </cell>
          <cell r="CB224">
            <v>56</v>
          </cell>
          <cell r="CC224">
            <v>49</v>
          </cell>
          <cell r="CD224">
            <v>45</v>
          </cell>
          <cell r="CE224">
            <v>49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1</v>
          </cell>
          <cell r="CM224">
            <v>0</v>
          </cell>
          <cell r="CN224">
            <v>1</v>
          </cell>
          <cell r="CP224">
            <v>1</v>
          </cell>
          <cell r="CR224">
            <v>17</v>
          </cell>
          <cell r="CS224">
            <v>1</v>
          </cell>
          <cell r="CU224">
            <v>1</v>
          </cell>
          <cell r="DD224">
            <v>1</v>
          </cell>
          <cell r="DF224">
            <v>2</v>
          </cell>
          <cell r="DG224">
            <v>0</v>
          </cell>
        </row>
        <row r="225">
          <cell r="E225" t="str">
            <v>第一中</v>
          </cell>
          <cell r="F225">
            <v>41005</v>
          </cell>
          <cell r="G225">
            <v>101</v>
          </cell>
          <cell r="H225">
            <v>110</v>
          </cell>
          <cell r="I225">
            <v>4</v>
          </cell>
          <cell r="J225">
            <v>2</v>
          </cell>
          <cell r="K225">
            <v>10</v>
          </cell>
          <cell r="L225">
            <v>0</v>
          </cell>
          <cell r="M225">
            <v>92</v>
          </cell>
          <cell r="N225">
            <v>93</v>
          </cell>
          <cell r="O225">
            <v>4</v>
          </cell>
          <cell r="P225">
            <v>0</v>
          </cell>
          <cell r="Q225">
            <v>3</v>
          </cell>
          <cell r="R225">
            <v>0</v>
          </cell>
          <cell r="S225">
            <v>103</v>
          </cell>
          <cell r="T225">
            <v>108</v>
          </cell>
          <cell r="U225">
            <v>1</v>
          </cell>
          <cell r="V225">
            <v>2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620</v>
          </cell>
          <cell r="AR225">
            <v>6</v>
          </cell>
          <cell r="AS225">
            <v>0</v>
          </cell>
          <cell r="AT225">
            <v>2</v>
          </cell>
          <cell r="AU225">
            <v>5</v>
          </cell>
          <cell r="AV225">
            <v>0</v>
          </cell>
          <cell r="AW225">
            <v>1</v>
          </cell>
          <cell r="AX225">
            <v>6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20</v>
          </cell>
          <cell r="BK225">
            <v>6</v>
          </cell>
          <cell r="BL225">
            <v>2</v>
          </cell>
          <cell r="BM225">
            <v>5</v>
          </cell>
          <cell r="BN225">
            <v>1</v>
          </cell>
          <cell r="BO225">
            <v>6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20</v>
          </cell>
          <cell r="BX225">
            <v>0</v>
          </cell>
          <cell r="BY225">
            <v>0</v>
          </cell>
          <cell r="BZ225">
            <v>105</v>
          </cell>
          <cell r="CA225">
            <v>112</v>
          </cell>
          <cell r="CB225">
            <v>96</v>
          </cell>
          <cell r="CC225">
            <v>93</v>
          </cell>
          <cell r="CD225">
            <v>104</v>
          </cell>
          <cell r="CE225">
            <v>110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K225">
            <v>0</v>
          </cell>
          <cell r="CL225">
            <v>3</v>
          </cell>
          <cell r="CM225">
            <v>0</v>
          </cell>
          <cell r="CN225">
            <v>1</v>
          </cell>
          <cell r="CP225">
            <v>1</v>
          </cell>
          <cell r="CQ225">
            <v>1</v>
          </cell>
          <cell r="CR225">
            <v>34</v>
          </cell>
          <cell r="CS225">
            <v>1</v>
          </cell>
          <cell r="CT225">
            <v>1</v>
          </cell>
          <cell r="CU225">
            <v>5</v>
          </cell>
          <cell r="CZ225">
            <v>1</v>
          </cell>
          <cell r="DC225">
            <v>1</v>
          </cell>
          <cell r="DD225">
            <v>3</v>
          </cell>
          <cell r="DF225">
            <v>2</v>
          </cell>
          <cell r="DG225">
            <v>0</v>
          </cell>
        </row>
        <row r="226">
          <cell r="E226" t="str">
            <v>佐志中</v>
          </cell>
          <cell r="F226">
            <v>41005</v>
          </cell>
          <cell r="G226">
            <v>38</v>
          </cell>
          <cell r="H226">
            <v>35</v>
          </cell>
          <cell r="I226">
            <v>1</v>
          </cell>
          <cell r="J226">
            <v>0</v>
          </cell>
          <cell r="K226">
            <v>2</v>
          </cell>
          <cell r="L226">
            <v>0</v>
          </cell>
          <cell r="M226">
            <v>41</v>
          </cell>
          <cell r="N226">
            <v>33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35</v>
          </cell>
          <cell r="T226">
            <v>26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210</v>
          </cell>
          <cell r="AR226">
            <v>3</v>
          </cell>
          <cell r="AS226">
            <v>0</v>
          </cell>
          <cell r="AT226">
            <v>1</v>
          </cell>
          <cell r="AU226">
            <v>3</v>
          </cell>
          <cell r="AV226">
            <v>0</v>
          </cell>
          <cell r="AW226">
            <v>0</v>
          </cell>
          <cell r="AX226">
            <v>2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7</v>
          </cell>
          <cell r="BK226">
            <v>2</v>
          </cell>
          <cell r="BL226">
            <v>1</v>
          </cell>
          <cell r="BM226">
            <v>2</v>
          </cell>
          <cell r="BN226">
            <v>0</v>
          </cell>
          <cell r="BO226">
            <v>2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7</v>
          </cell>
          <cell r="BX226">
            <v>0</v>
          </cell>
          <cell r="BY226">
            <v>0</v>
          </cell>
          <cell r="BZ226">
            <v>39</v>
          </cell>
          <cell r="CA226">
            <v>35</v>
          </cell>
          <cell r="CB226">
            <v>42</v>
          </cell>
          <cell r="CC226">
            <v>33</v>
          </cell>
          <cell r="CD226">
            <v>35</v>
          </cell>
          <cell r="CE226">
            <v>26</v>
          </cell>
          <cell r="CF226">
            <v>0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L226">
            <v>1</v>
          </cell>
          <cell r="CM226">
            <v>0</v>
          </cell>
          <cell r="CN226">
            <v>1</v>
          </cell>
          <cell r="CP226">
            <v>1</v>
          </cell>
          <cell r="CR226">
            <v>16</v>
          </cell>
          <cell r="CS226">
            <v>1</v>
          </cell>
          <cell r="CU226">
            <v>3</v>
          </cell>
          <cell r="CZ226">
            <v>1</v>
          </cell>
          <cell r="DD226">
            <v>1</v>
          </cell>
          <cell r="DF226">
            <v>2</v>
          </cell>
          <cell r="DG226">
            <v>1</v>
          </cell>
        </row>
        <row r="227">
          <cell r="E227" t="str">
            <v>第四中</v>
          </cell>
          <cell r="F227">
            <v>41005</v>
          </cell>
          <cell r="G227">
            <v>2</v>
          </cell>
          <cell r="H227">
            <v>5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8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4</v>
          </cell>
          <cell r="T227">
            <v>3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22</v>
          </cell>
          <cell r="AR227">
            <v>1</v>
          </cell>
          <cell r="AS227">
            <v>0</v>
          </cell>
          <cell r="AT227">
            <v>0</v>
          </cell>
          <cell r="AU227">
            <v>1</v>
          </cell>
          <cell r="AV227">
            <v>0</v>
          </cell>
          <cell r="AW227">
            <v>0</v>
          </cell>
          <cell r="AX227">
            <v>1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3</v>
          </cell>
          <cell r="BK227">
            <v>1</v>
          </cell>
          <cell r="BL227">
            <v>0</v>
          </cell>
          <cell r="BM227">
            <v>1</v>
          </cell>
          <cell r="BN227">
            <v>0</v>
          </cell>
          <cell r="BO227">
            <v>1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3</v>
          </cell>
          <cell r="BX227">
            <v>0</v>
          </cell>
          <cell r="BY227">
            <v>0</v>
          </cell>
          <cell r="BZ227">
            <v>2</v>
          </cell>
          <cell r="CA227">
            <v>5</v>
          </cell>
          <cell r="CB227">
            <v>8</v>
          </cell>
          <cell r="CC227">
            <v>0</v>
          </cell>
          <cell r="CD227">
            <v>4</v>
          </cell>
          <cell r="CE227">
            <v>3</v>
          </cell>
          <cell r="CF227">
            <v>0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0</v>
          </cell>
          <cell r="CN227">
            <v>1</v>
          </cell>
          <cell r="CP227">
            <v>1</v>
          </cell>
          <cell r="CR227">
            <v>7</v>
          </cell>
          <cell r="CS227">
            <v>1</v>
          </cell>
          <cell r="CU227">
            <v>2</v>
          </cell>
          <cell r="CZ227">
            <v>2</v>
          </cell>
          <cell r="DF227">
            <v>2</v>
          </cell>
          <cell r="DG227">
            <v>0</v>
          </cell>
        </row>
        <row r="228">
          <cell r="E228" t="str">
            <v>第五中</v>
          </cell>
          <cell r="F228">
            <v>41005</v>
          </cell>
          <cell r="G228">
            <v>75</v>
          </cell>
          <cell r="H228">
            <v>75</v>
          </cell>
          <cell r="I228">
            <v>1</v>
          </cell>
          <cell r="J228">
            <v>0</v>
          </cell>
          <cell r="K228">
            <v>4</v>
          </cell>
          <cell r="L228">
            <v>0</v>
          </cell>
          <cell r="M228">
            <v>83</v>
          </cell>
          <cell r="N228">
            <v>84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82</v>
          </cell>
          <cell r="T228">
            <v>71</v>
          </cell>
          <cell r="U228">
            <v>1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474</v>
          </cell>
          <cell r="AR228">
            <v>4</v>
          </cell>
          <cell r="AS228">
            <v>0</v>
          </cell>
          <cell r="AT228">
            <v>1</v>
          </cell>
          <cell r="AU228">
            <v>5</v>
          </cell>
          <cell r="AV228">
            <v>0</v>
          </cell>
          <cell r="AW228">
            <v>0</v>
          </cell>
          <cell r="AX228">
            <v>4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14</v>
          </cell>
          <cell r="BK228">
            <v>4</v>
          </cell>
          <cell r="BL228">
            <v>1</v>
          </cell>
          <cell r="BM228">
            <v>5</v>
          </cell>
          <cell r="BN228">
            <v>0</v>
          </cell>
          <cell r="BO228">
            <v>4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14</v>
          </cell>
          <cell r="BX228">
            <v>0</v>
          </cell>
          <cell r="BY228">
            <v>0</v>
          </cell>
          <cell r="BZ228">
            <v>76</v>
          </cell>
          <cell r="CA228">
            <v>75</v>
          </cell>
          <cell r="CB228">
            <v>85</v>
          </cell>
          <cell r="CC228">
            <v>84</v>
          </cell>
          <cell r="CD228">
            <v>83</v>
          </cell>
          <cell r="CE228">
            <v>71</v>
          </cell>
          <cell r="CF228">
            <v>0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1</v>
          </cell>
          <cell r="CM228">
            <v>0</v>
          </cell>
          <cell r="CN228">
            <v>1</v>
          </cell>
          <cell r="CP228">
            <v>1</v>
          </cell>
          <cell r="CQ228">
            <v>1</v>
          </cell>
          <cell r="CR228">
            <v>25</v>
          </cell>
          <cell r="CS228">
            <v>2</v>
          </cell>
          <cell r="CU228">
            <v>5</v>
          </cell>
          <cell r="CY228">
            <v>1</v>
          </cell>
          <cell r="CZ228">
            <v>1</v>
          </cell>
          <cell r="DD228">
            <v>2</v>
          </cell>
          <cell r="DF228">
            <v>2</v>
          </cell>
          <cell r="DG228">
            <v>0</v>
          </cell>
        </row>
        <row r="229">
          <cell r="E229" t="str">
            <v>鏡中</v>
          </cell>
          <cell r="F229">
            <v>41005</v>
          </cell>
          <cell r="G229">
            <v>56</v>
          </cell>
          <cell r="H229">
            <v>57</v>
          </cell>
          <cell r="I229">
            <v>1</v>
          </cell>
          <cell r="J229">
            <v>0</v>
          </cell>
          <cell r="K229">
            <v>2</v>
          </cell>
          <cell r="L229">
            <v>0</v>
          </cell>
          <cell r="M229">
            <v>55</v>
          </cell>
          <cell r="N229">
            <v>53</v>
          </cell>
          <cell r="O229">
            <v>1</v>
          </cell>
          <cell r="P229">
            <v>0</v>
          </cell>
          <cell r="Q229">
            <v>0</v>
          </cell>
          <cell r="R229">
            <v>0</v>
          </cell>
          <cell r="S229">
            <v>72</v>
          </cell>
          <cell r="T229">
            <v>64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359</v>
          </cell>
          <cell r="AR229">
            <v>3</v>
          </cell>
          <cell r="AS229">
            <v>0</v>
          </cell>
          <cell r="AT229">
            <v>1</v>
          </cell>
          <cell r="AU229">
            <v>3</v>
          </cell>
          <cell r="AV229">
            <v>0</v>
          </cell>
          <cell r="AW229">
            <v>0</v>
          </cell>
          <cell r="AX229">
            <v>4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11</v>
          </cell>
          <cell r="BK229">
            <v>3</v>
          </cell>
          <cell r="BL229">
            <v>1</v>
          </cell>
          <cell r="BM229">
            <v>3</v>
          </cell>
          <cell r="BN229">
            <v>0</v>
          </cell>
          <cell r="BO229">
            <v>4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11</v>
          </cell>
          <cell r="BX229">
            <v>0</v>
          </cell>
          <cell r="BY229">
            <v>0</v>
          </cell>
          <cell r="BZ229">
            <v>57</v>
          </cell>
          <cell r="CA229">
            <v>57</v>
          </cell>
          <cell r="CB229">
            <v>56</v>
          </cell>
          <cell r="CC229">
            <v>53</v>
          </cell>
          <cell r="CD229">
            <v>72</v>
          </cell>
          <cell r="CE229">
            <v>64</v>
          </cell>
          <cell r="CF229">
            <v>0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1</v>
          </cell>
          <cell r="CM229">
            <v>0</v>
          </cell>
          <cell r="CN229">
            <v>1</v>
          </cell>
          <cell r="CP229">
            <v>1</v>
          </cell>
          <cell r="CR229">
            <v>20</v>
          </cell>
          <cell r="CS229">
            <v>1</v>
          </cell>
          <cell r="CU229">
            <v>3</v>
          </cell>
          <cell r="CW229">
            <v>1</v>
          </cell>
          <cell r="DD229">
            <v>1</v>
          </cell>
          <cell r="DG229">
            <v>0</v>
          </cell>
        </row>
        <row r="230">
          <cell r="E230" t="str">
            <v>鬼塚中</v>
          </cell>
          <cell r="F230">
            <v>41005</v>
          </cell>
          <cell r="G230">
            <v>52</v>
          </cell>
          <cell r="H230">
            <v>58</v>
          </cell>
          <cell r="I230">
            <v>1</v>
          </cell>
          <cell r="J230">
            <v>1</v>
          </cell>
          <cell r="K230">
            <v>1</v>
          </cell>
          <cell r="L230">
            <v>0</v>
          </cell>
          <cell r="M230">
            <v>45</v>
          </cell>
          <cell r="N230">
            <v>54</v>
          </cell>
          <cell r="O230">
            <v>1</v>
          </cell>
          <cell r="P230">
            <v>0</v>
          </cell>
          <cell r="Q230">
            <v>2</v>
          </cell>
          <cell r="R230">
            <v>0</v>
          </cell>
          <cell r="S230">
            <v>44</v>
          </cell>
          <cell r="T230">
            <v>51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307</v>
          </cell>
          <cell r="AR230">
            <v>3</v>
          </cell>
          <cell r="AS230">
            <v>0</v>
          </cell>
          <cell r="AT230">
            <v>1</v>
          </cell>
          <cell r="AU230">
            <v>3</v>
          </cell>
          <cell r="AV230">
            <v>0</v>
          </cell>
          <cell r="AW230">
            <v>1</v>
          </cell>
          <cell r="AX230">
            <v>3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11</v>
          </cell>
          <cell r="BK230">
            <v>3</v>
          </cell>
          <cell r="BL230">
            <v>1</v>
          </cell>
          <cell r="BM230">
            <v>3</v>
          </cell>
          <cell r="BN230">
            <v>1</v>
          </cell>
          <cell r="BO230">
            <v>3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11</v>
          </cell>
          <cell r="BX230">
            <v>0</v>
          </cell>
          <cell r="BY230">
            <v>0</v>
          </cell>
          <cell r="BZ230">
            <v>53</v>
          </cell>
          <cell r="CA230">
            <v>59</v>
          </cell>
          <cell r="CB230">
            <v>46</v>
          </cell>
          <cell r="CC230">
            <v>54</v>
          </cell>
          <cell r="CD230">
            <v>44</v>
          </cell>
          <cell r="CE230">
            <v>51</v>
          </cell>
          <cell r="CF230">
            <v>0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L230">
            <v>2</v>
          </cell>
          <cell r="CM230">
            <v>0</v>
          </cell>
          <cell r="CN230">
            <v>1</v>
          </cell>
          <cell r="CP230">
            <v>1</v>
          </cell>
          <cell r="CR230">
            <v>20</v>
          </cell>
          <cell r="CS230">
            <v>1</v>
          </cell>
          <cell r="CU230">
            <v>3</v>
          </cell>
          <cell r="CZ230">
            <v>2</v>
          </cell>
          <cell r="DD230">
            <v>1</v>
          </cell>
          <cell r="DF230">
            <v>1</v>
          </cell>
          <cell r="DG230">
            <v>0</v>
          </cell>
        </row>
        <row r="231">
          <cell r="E231" t="str">
            <v>湊中</v>
          </cell>
          <cell r="F231">
            <v>41005</v>
          </cell>
          <cell r="G231">
            <v>16</v>
          </cell>
          <cell r="H231">
            <v>9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13</v>
          </cell>
          <cell r="N231">
            <v>12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21</v>
          </cell>
          <cell r="T231">
            <v>10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81</v>
          </cell>
          <cell r="AR231">
            <v>1</v>
          </cell>
          <cell r="AS231">
            <v>0</v>
          </cell>
          <cell r="AT231">
            <v>0</v>
          </cell>
          <cell r="AU231">
            <v>1</v>
          </cell>
          <cell r="AV231">
            <v>0</v>
          </cell>
          <cell r="AW231">
            <v>0</v>
          </cell>
          <cell r="AX231">
            <v>1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3</v>
          </cell>
          <cell r="BK231">
            <v>1</v>
          </cell>
          <cell r="BL231">
            <v>0</v>
          </cell>
          <cell r="BM231">
            <v>1</v>
          </cell>
          <cell r="BN231">
            <v>0</v>
          </cell>
          <cell r="BO231">
            <v>1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3</v>
          </cell>
          <cell r="BX231">
            <v>0</v>
          </cell>
          <cell r="BY231">
            <v>0</v>
          </cell>
          <cell r="BZ231">
            <v>16</v>
          </cell>
          <cell r="CA231">
            <v>9</v>
          </cell>
          <cell r="CB231">
            <v>13</v>
          </cell>
          <cell r="CC231">
            <v>12</v>
          </cell>
          <cell r="CD231">
            <v>21</v>
          </cell>
          <cell r="CE231">
            <v>10</v>
          </cell>
          <cell r="CF231">
            <v>0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1</v>
          </cell>
          <cell r="CP231">
            <v>1</v>
          </cell>
          <cell r="CR231">
            <v>9</v>
          </cell>
          <cell r="CS231">
            <v>1</v>
          </cell>
          <cell r="CT231">
            <v>1</v>
          </cell>
          <cell r="CY231">
            <v>1</v>
          </cell>
          <cell r="DB231">
            <v>1</v>
          </cell>
          <cell r="DC231">
            <v>1</v>
          </cell>
          <cell r="DD231">
            <v>3</v>
          </cell>
          <cell r="DF231">
            <v>5</v>
          </cell>
          <cell r="DG231">
            <v>0</v>
          </cell>
        </row>
        <row r="232">
          <cell r="E232" t="str">
            <v>大良中</v>
          </cell>
          <cell r="F232">
            <v>41005</v>
          </cell>
          <cell r="G232">
            <v>2</v>
          </cell>
          <cell r="H232">
            <v>3</v>
          </cell>
          <cell r="I232">
            <v>0</v>
          </cell>
          <cell r="J232">
            <v>0</v>
          </cell>
          <cell r="K232">
            <v>1</v>
          </cell>
          <cell r="L232">
            <v>0</v>
          </cell>
          <cell r="M232">
            <v>5</v>
          </cell>
          <cell r="N232">
            <v>2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2</v>
          </cell>
          <cell r="T232">
            <v>4</v>
          </cell>
          <cell r="U232">
            <v>1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19</v>
          </cell>
          <cell r="AR232">
            <v>1</v>
          </cell>
          <cell r="AS232">
            <v>0</v>
          </cell>
          <cell r="AT232">
            <v>1</v>
          </cell>
          <cell r="AU232">
            <v>1</v>
          </cell>
          <cell r="AV232">
            <v>0</v>
          </cell>
          <cell r="AW232">
            <v>0</v>
          </cell>
          <cell r="AX232">
            <v>1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4</v>
          </cell>
          <cell r="BK232">
            <v>1</v>
          </cell>
          <cell r="BL232">
            <v>1</v>
          </cell>
          <cell r="BM232">
            <v>1</v>
          </cell>
          <cell r="BN232">
            <v>0</v>
          </cell>
          <cell r="BO232">
            <v>1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4</v>
          </cell>
          <cell r="BX232">
            <v>2</v>
          </cell>
          <cell r="BY232">
            <v>2</v>
          </cell>
          <cell r="BZ232">
            <v>2</v>
          </cell>
          <cell r="CA232">
            <v>3</v>
          </cell>
          <cell r="CB232">
            <v>5</v>
          </cell>
          <cell r="CC232">
            <v>2</v>
          </cell>
          <cell r="CD232">
            <v>3</v>
          </cell>
          <cell r="CE232">
            <v>4</v>
          </cell>
          <cell r="CF232">
            <v>0</v>
          </cell>
          <cell r="CG232">
            <v>0</v>
          </cell>
          <cell r="CH232">
            <v>0</v>
          </cell>
          <cell r="CI232">
            <v>0</v>
          </cell>
          <cell r="CJ232">
            <v>0</v>
          </cell>
          <cell r="CK232">
            <v>0</v>
          </cell>
          <cell r="CL232">
            <v>1</v>
          </cell>
          <cell r="CM232">
            <v>0</v>
          </cell>
          <cell r="CN232">
            <v>1</v>
          </cell>
          <cell r="CP232">
            <v>1</v>
          </cell>
          <cell r="CR232">
            <v>7</v>
          </cell>
          <cell r="CU232">
            <v>1</v>
          </cell>
          <cell r="CW232">
            <v>1</v>
          </cell>
          <cell r="CZ232">
            <v>1</v>
          </cell>
          <cell r="DD232">
            <v>1</v>
          </cell>
          <cell r="DF232">
            <v>1</v>
          </cell>
          <cell r="DG232">
            <v>0</v>
          </cell>
        </row>
        <row r="233">
          <cell r="E233" t="str">
            <v>西唐津中</v>
          </cell>
          <cell r="F233">
            <v>41005</v>
          </cell>
          <cell r="G233">
            <v>40</v>
          </cell>
          <cell r="H233">
            <v>32</v>
          </cell>
          <cell r="I233">
            <v>0</v>
          </cell>
          <cell r="J233">
            <v>1</v>
          </cell>
          <cell r="K233">
            <v>2</v>
          </cell>
          <cell r="L233">
            <v>0</v>
          </cell>
          <cell r="M233">
            <v>30</v>
          </cell>
          <cell r="N233">
            <v>28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32</v>
          </cell>
          <cell r="T233">
            <v>25</v>
          </cell>
          <cell r="U233">
            <v>0</v>
          </cell>
          <cell r="V233">
            <v>1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189</v>
          </cell>
          <cell r="AR233">
            <v>3</v>
          </cell>
          <cell r="AS233">
            <v>0</v>
          </cell>
          <cell r="AT233">
            <v>1</v>
          </cell>
          <cell r="AU233">
            <v>2</v>
          </cell>
          <cell r="AV233">
            <v>0</v>
          </cell>
          <cell r="AW233">
            <v>0</v>
          </cell>
          <cell r="AX233">
            <v>2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7</v>
          </cell>
          <cell r="BK233">
            <v>2</v>
          </cell>
          <cell r="BL233">
            <v>1</v>
          </cell>
          <cell r="BM233">
            <v>2</v>
          </cell>
          <cell r="BN233">
            <v>0</v>
          </cell>
          <cell r="BO233">
            <v>2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7</v>
          </cell>
          <cell r="BX233">
            <v>0</v>
          </cell>
          <cell r="BY233">
            <v>0</v>
          </cell>
          <cell r="BZ233">
            <v>40</v>
          </cell>
          <cell r="CA233">
            <v>33</v>
          </cell>
          <cell r="CB233">
            <v>30</v>
          </cell>
          <cell r="CC233">
            <v>28</v>
          </cell>
          <cell r="CD233">
            <v>32</v>
          </cell>
          <cell r="CE233">
            <v>26</v>
          </cell>
          <cell r="CF233">
            <v>0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1</v>
          </cell>
          <cell r="CM233">
            <v>0</v>
          </cell>
          <cell r="CN233">
            <v>1</v>
          </cell>
          <cell r="CP233">
            <v>1</v>
          </cell>
          <cell r="CR233">
            <v>12</v>
          </cell>
          <cell r="CS233">
            <v>1</v>
          </cell>
          <cell r="CU233">
            <v>2</v>
          </cell>
          <cell r="DD233">
            <v>1</v>
          </cell>
          <cell r="DF233">
            <v>2</v>
          </cell>
          <cell r="DG233">
            <v>0</v>
          </cell>
        </row>
        <row r="234">
          <cell r="E234" t="str">
            <v>浜玉中</v>
          </cell>
          <cell r="F234">
            <v>41005</v>
          </cell>
          <cell r="G234">
            <v>67</v>
          </cell>
          <cell r="H234">
            <v>52</v>
          </cell>
          <cell r="I234">
            <v>1</v>
          </cell>
          <cell r="J234">
            <v>0</v>
          </cell>
          <cell r="K234">
            <v>2</v>
          </cell>
          <cell r="L234">
            <v>0</v>
          </cell>
          <cell r="M234">
            <v>59</v>
          </cell>
          <cell r="N234">
            <v>50</v>
          </cell>
          <cell r="O234">
            <v>1</v>
          </cell>
          <cell r="P234">
            <v>0</v>
          </cell>
          <cell r="Q234">
            <v>0</v>
          </cell>
          <cell r="R234">
            <v>0</v>
          </cell>
          <cell r="S234">
            <v>57</v>
          </cell>
          <cell r="T234">
            <v>58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345</v>
          </cell>
          <cell r="AR234">
            <v>3</v>
          </cell>
          <cell r="AS234">
            <v>0</v>
          </cell>
          <cell r="AT234">
            <v>1</v>
          </cell>
          <cell r="AU234">
            <v>3</v>
          </cell>
          <cell r="AV234">
            <v>0</v>
          </cell>
          <cell r="AW234">
            <v>0</v>
          </cell>
          <cell r="AX234">
            <v>3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10</v>
          </cell>
          <cell r="BK234">
            <v>3</v>
          </cell>
          <cell r="BL234">
            <v>1</v>
          </cell>
          <cell r="BM234">
            <v>3</v>
          </cell>
          <cell r="BN234">
            <v>0</v>
          </cell>
          <cell r="BO234">
            <v>3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10</v>
          </cell>
          <cell r="BX234">
            <v>0</v>
          </cell>
          <cell r="BY234">
            <v>0</v>
          </cell>
          <cell r="BZ234">
            <v>68</v>
          </cell>
          <cell r="CA234">
            <v>52</v>
          </cell>
          <cell r="CB234">
            <v>60</v>
          </cell>
          <cell r="CC234">
            <v>50</v>
          </cell>
          <cell r="CD234">
            <v>57</v>
          </cell>
          <cell r="CE234">
            <v>58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1</v>
          </cell>
          <cell r="CM234">
            <v>0</v>
          </cell>
          <cell r="CN234">
            <v>1</v>
          </cell>
          <cell r="CP234">
            <v>2</v>
          </cell>
          <cell r="CR234">
            <v>23</v>
          </cell>
          <cell r="CS234">
            <v>1</v>
          </cell>
          <cell r="CU234">
            <v>5</v>
          </cell>
          <cell r="CW234">
            <v>1</v>
          </cell>
          <cell r="CY234">
            <v>1</v>
          </cell>
          <cell r="DD234">
            <v>3</v>
          </cell>
          <cell r="DE234">
            <v>1</v>
          </cell>
          <cell r="DF234">
            <v>3</v>
          </cell>
          <cell r="DG234">
            <v>0</v>
          </cell>
        </row>
        <row r="235">
          <cell r="E235" t="str">
            <v>中虹の松原分校</v>
          </cell>
          <cell r="F235">
            <v>41005</v>
          </cell>
          <cell r="G235">
            <v>1</v>
          </cell>
          <cell r="H235">
            <v>1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2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4</v>
          </cell>
          <cell r="T235">
            <v>2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10</v>
          </cell>
          <cell r="AR235">
            <v>0</v>
          </cell>
          <cell r="AS235">
            <v>1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1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2</v>
          </cell>
          <cell r="BK235">
            <v>1</v>
          </cell>
          <cell r="BL235">
            <v>0</v>
          </cell>
          <cell r="BM235">
            <v>0</v>
          </cell>
          <cell r="BN235">
            <v>0</v>
          </cell>
          <cell r="BO235">
            <v>1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2</v>
          </cell>
          <cell r="BX235">
            <v>0</v>
          </cell>
          <cell r="BY235">
            <v>0</v>
          </cell>
          <cell r="BZ235">
            <v>1</v>
          </cell>
          <cell r="CA235">
            <v>1</v>
          </cell>
          <cell r="CB235">
            <v>2</v>
          </cell>
          <cell r="CC235">
            <v>0</v>
          </cell>
          <cell r="CD235">
            <v>4</v>
          </cell>
          <cell r="CE235">
            <v>2</v>
          </cell>
          <cell r="CF235">
            <v>0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  <cell r="CL235">
            <v>0</v>
          </cell>
          <cell r="CM235">
            <v>1</v>
          </cell>
          <cell r="DG235">
            <v>0</v>
          </cell>
        </row>
        <row r="236">
          <cell r="E236" t="str">
            <v>七山中</v>
          </cell>
          <cell r="F236">
            <v>41005</v>
          </cell>
          <cell r="G236">
            <v>7</v>
          </cell>
          <cell r="H236">
            <v>12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13</v>
          </cell>
          <cell r="N236">
            <v>11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9</v>
          </cell>
          <cell r="T236">
            <v>6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58</v>
          </cell>
          <cell r="AR236">
            <v>1</v>
          </cell>
          <cell r="AS236">
            <v>0</v>
          </cell>
          <cell r="AT236">
            <v>0</v>
          </cell>
          <cell r="AU236">
            <v>1</v>
          </cell>
          <cell r="AV236">
            <v>0</v>
          </cell>
          <cell r="AW236">
            <v>0</v>
          </cell>
          <cell r="AX236">
            <v>1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3</v>
          </cell>
          <cell r="BK236">
            <v>1</v>
          </cell>
          <cell r="BL236">
            <v>0</v>
          </cell>
          <cell r="BM236">
            <v>1</v>
          </cell>
          <cell r="BN236">
            <v>0</v>
          </cell>
          <cell r="BO236">
            <v>1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3</v>
          </cell>
          <cell r="BX236">
            <v>0</v>
          </cell>
          <cell r="BY236">
            <v>0</v>
          </cell>
          <cell r="BZ236">
            <v>7</v>
          </cell>
          <cell r="CA236">
            <v>12</v>
          </cell>
          <cell r="CB236">
            <v>13</v>
          </cell>
          <cell r="CC236">
            <v>11</v>
          </cell>
          <cell r="CD236">
            <v>9</v>
          </cell>
          <cell r="CE236">
            <v>6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1</v>
          </cell>
          <cell r="CP236">
            <v>1</v>
          </cell>
          <cell r="CR236">
            <v>7</v>
          </cell>
          <cell r="DD236">
            <v>1</v>
          </cell>
          <cell r="DF236">
            <v>3</v>
          </cell>
          <cell r="DG236">
            <v>0</v>
          </cell>
        </row>
        <row r="237">
          <cell r="E237" t="str">
            <v>厳木中</v>
          </cell>
          <cell r="F237">
            <v>41005</v>
          </cell>
          <cell r="G237">
            <v>23</v>
          </cell>
          <cell r="H237">
            <v>15</v>
          </cell>
          <cell r="I237">
            <v>0</v>
          </cell>
          <cell r="J237">
            <v>0</v>
          </cell>
          <cell r="K237">
            <v>2</v>
          </cell>
          <cell r="L237">
            <v>0</v>
          </cell>
          <cell r="M237">
            <v>20</v>
          </cell>
          <cell r="N237">
            <v>18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19</v>
          </cell>
          <cell r="T237">
            <v>15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112</v>
          </cell>
          <cell r="AR237">
            <v>2</v>
          </cell>
          <cell r="AS237">
            <v>0</v>
          </cell>
          <cell r="AT237">
            <v>1</v>
          </cell>
          <cell r="AU237">
            <v>1</v>
          </cell>
          <cell r="AV237">
            <v>0</v>
          </cell>
          <cell r="AW237">
            <v>0</v>
          </cell>
          <cell r="AX237">
            <v>1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4</v>
          </cell>
          <cell r="BK237">
            <v>1</v>
          </cell>
          <cell r="BL237">
            <v>1</v>
          </cell>
          <cell r="BM237">
            <v>1</v>
          </cell>
          <cell r="BN237">
            <v>0</v>
          </cell>
          <cell r="BO237">
            <v>1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4</v>
          </cell>
          <cell r="BX237">
            <v>0</v>
          </cell>
          <cell r="BY237">
            <v>0</v>
          </cell>
          <cell r="BZ237">
            <v>23</v>
          </cell>
          <cell r="CA237">
            <v>15</v>
          </cell>
          <cell r="CB237">
            <v>22</v>
          </cell>
          <cell r="CC237">
            <v>18</v>
          </cell>
          <cell r="CD237">
            <v>19</v>
          </cell>
          <cell r="CE237">
            <v>15</v>
          </cell>
          <cell r="CF237">
            <v>0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1</v>
          </cell>
          <cell r="CM237">
            <v>0</v>
          </cell>
          <cell r="CN237">
            <v>1</v>
          </cell>
          <cell r="CP237">
            <v>1</v>
          </cell>
          <cell r="CR237">
            <v>8</v>
          </cell>
          <cell r="CS237">
            <v>1</v>
          </cell>
          <cell r="CU237">
            <v>2</v>
          </cell>
          <cell r="CX237">
            <v>1</v>
          </cell>
          <cell r="DD237">
            <v>1</v>
          </cell>
          <cell r="DF237">
            <v>3</v>
          </cell>
          <cell r="DG237">
            <v>1</v>
          </cell>
        </row>
        <row r="238">
          <cell r="E238" t="str">
            <v>相知中</v>
          </cell>
          <cell r="F238">
            <v>41005</v>
          </cell>
          <cell r="G238">
            <v>37</v>
          </cell>
          <cell r="H238">
            <v>28</v>
          </cell>
          <cell r="I238">
            <v>0</v>
          </cell>
          <cell r="J238">
            <v>0</v>
          </cell>
          <cell r="K238">
            <v>1</v>
          </cell>
          <cell r="L238">
            <v>0</v>
          </cell>
          <cell r="M238">
            <v>29</v>
          </cell>
          <cell r="N238">
            <v>41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26</v>
          </cell>
          <cell r="T238">
            <v>42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204</v>
          </cell>
          <cell r="AR238">
            <v>2</v>
          </cell>
          <cell r="AS238">
            <v>0</v>
          </cell>
          <cell r="AT238">
            <v>1</v>
          </cell>
          <cell r="AU238">
            <v>2</v>
          </cell>
          <cell r="AV238">
            <v>0</v>
          </cell>
          <cell r="AW238">
            <v>0</v>
          </cell>
          <cell r="AX238">
            <v>2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7</v>
          </cell>
          <cell r="BK238">
            <v>2</v>
          </cell>
          <cell r="BL238">
            <v>1</v>
          </cell>
          <cell r="BM238">
            <v>2</v>
          </cell>
          <cell r="BN238">
            <v>0</v>
          </cell>
          <cell r="BO238">
            <v>2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7</v>
          </cell>
          <cell r="BX238">
            <v>0</v>
          </cell>
          <cell r="BY238">
            <v>0</v>
          </cell>
          <cell r="BZ238">
            <v>37</v>
          </cell>
          <cell r="CA238">
            <v>28</v>
          </cell>
          <cell r="CB238">
            <v>30</v>
          </cell>
          <cell r="CC238">
            <v>41</v>
          </cell>
          <cell r="CD238">
            <v>26</v>
          </cell>
          <cell r="CE238">
            <v>42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1</v>
          </cell>
          <cell r="CM238">
            <v>0</v>
          </cell>
          <cell r="CN238">
            <v>1</v>
          </cell>
          <cell r="CP238">
            <v>1</v>
          </cell>
          <cell r="CR238">
            <v>13</v>
          </cell>
          <cell r="CS238">
            <v>1</v>
          </cell>
          <cell r="CU238">
            <v>4</v>
          </cell>
          <cell r="CY238">
            <v>1</v>
          </cell>
          <cell r="CZ238">
            <v>1</v>
          </cell>
          <cell r="DD238">
            <v>3</v>
          </cell>
          <cell r="DF238">
            <v>2</v>
          </cell>
          <cell r="DG238">
            <v>0</v>
          </cell>
        </row>
        <row r="239">
          <cell r="E239" t="str">
            <v>北波多中</v>
          </cell>
          <cell r="F239">
            <v>41005</v>
          </cell>
          <cell r="G239">
            <v>20</v>
          </cell>
          <cell r="H239">
            <v>17</v>
          </cell>
          <cell r="I239">
            <v>0</v>
          </cell>
          <cell r="J239">
            <v>0</v>
          </cell>
          <cell r="K239">
            <v>1</v>
          </cell>
          <cell r="L239">
            <v>0</v>
          </cell>
          <cell r="M239">
            <v>17</v>
          </cell>
          <cell r="N239">
            <v>25</v>
          </cell>
          <cell r="O239">
            <v>0</v>
          </cell>
          <cell r="P239">
            <v>1</v>
          </cell>
          <cell r="Q239">
            <v>0</v>
          </cell>
          <cell r="R239">
            <v>0</v>
          </cell>
          <cell r="S239">
            <v>25</v>
          </cell>
          <cell r="T239">
            <v>9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113</v>
          </cell>
          <cell r="AR239">
            <v>2</v>
          </cell>
          <cell r="AS239">
            <v>0</v>
          </cell>
          <cell r="AT239">
            <v>1</v>
          </cell>
          <cell r="AU239">
            <v>2</v>
          </cell>
          <cell r="AV239">
            <v>0</v>
          </cell>
          <cell r="AW239">
            <v>0</v>
          </cell>
          <cell r="AX239">
            <v>1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5</v>
          </cell>
          <cell r="BK239">
            <v>1</v>
          </cell>
          <cell r="BL239">
            <v>1</v>
          </cell>
          <cell r="BM239">
            <v>2</v>
          </cell>
          <cell r="BN239">
            <v>0</v>
          </cell>
          <cell r="BO239">
            <v>1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5</v>
          </cell>
          <cell r="BX239">
            <v>0</v>
          </cell>
          <cell r="BY239">
            <v>0</v>
          </cell>
          <cell r="BZ239">
            <v>20</v>
          </cell>
          <cell r="CA239">
            <v>17</v>
          </cell>
          <cell r="CB239">
            <v>17</v>
          </cell>
          <cell r="CC239">
            <v>26</v>
          </cell>
          <cell r="CD239">
            <v>25</v>
          </cell>
          <cell r="CE239">
            <v>9</v>
          </cell>
          <cell r="CF239">
            <v>0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1</v>
          </cell>
          <cell r="CM239">
            <v>0</v>
          </cell>
          <cell r="CN239">
            <v>1</v>
          </cell>
          <cell r="CP239">
            <v>1</v>
          </cell>
          <cell r="CR239">
            <v>11</v>
          </cell>
          <cell r="CS239">
            <v>1</v>
          </cell>
          <cell r="CU239">
            <v>1</v>
          </cell>
          <cell r="CY239">
            <v>1</v>
          </cell>
          <cell r="DD239">
            <v>1</v>
          </cell>
          <cell r="DF239">
            <v>1</v>
          </cell>
          <cell r="DG239">
            <v>0</v>
          </cell>
        </row>
        <row r="240">
          <cell r="E240" t="str">
            <v>切木中</v>
          </cell>
          <cell r="F240">
            <v>41005</v>
          </cell>
          <cell r="G240">
            <v>8</v>
          </cell>
          <cell r="H240">
            <v>6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10</v>
          </cell>
          <cell r="N240">
            <v>8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8</v>
          </cell>
          <cell r="T240">
            <v>11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51</v>
          </cell>
          <cell r="AR240">
            <v>1</v>
          </cell>
          <cell r="AS240">
            <v>0</v>
          </cell>
          <cell r="AT240">
            <v>0</v>
          </cell>
          <cell r="AU240">
            <v>1</v>
          </cell>
          <cell r="AV240">
            <v>0</v>
          </cell>
          <cell r="AW240">
            <v>0</v>
          </cell>
          <cell r="AX240">
            <v>1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3</v>
          </cell>
          <cell r="BK240">
            <v>1</v>
          </cell>
          <cell r="BL240">
            <v>0</v>
          </cell>
          <cell r="BM240">
            <v>1</v>
          </cell>
          <cell r="BN240">
            <v>0</v>
          </cell>
          <cell r="BO240">
            <v>1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3</v>
          </cell>
          <cell r="BX240">
            <v>0</v>
          </cell>
          <cell r="BY240">
            <v>0</v>
          </cell>
          <cell r="BZ240">
            <v>8</v>
          </cell>
          <cell r="CA240">
            <v>6</v>
          </cell>
          <cell r="CB240">
            <v>10</v>
          </cell>
          <cell r="CC240">
            <v>8</v>
          </cell>
          <cell r="CD240">
            <v>8</v>
          </cell>
          <cell r="CE240">
            <v>11</v>
          </cell>
          <cell r="CF240">
            <v>0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L240">
            <v>0</v>
          </cell>
          <cell r="CM240">
            <v>0</v>
          </cell>
          <cell r="CN240">
            <v>1</v>
          </cell>
          <cell r="CP240">
            <v>1</v>
          </cell>
          <cell r="CR240">
            <v>7</v>
          </cell>
          <cell r="CS240">
            <v>1</v>
          </cell>
          <cell r="CU240">
            <v>1</v>
          </cell>
          <cell r="DC240">
            <v>1</v>
          </cell>
          <cell r="DD240">
            <v>1</v>
          </cell>
          <cell r="DF240">
            <v>1</v>
          </cell>
          <cell r="DG240">
            <v>0</v>
          </cell>
        </row>
        <row r="241">
          <cell r="E241" t="str">
            <v>肥前中</v>
          </cell>
          <cell r="F241">
            <v>41005</v>
          </cell>
          <cell r="G241">
            <v>34</v>
          </cell>
          <cell r="H241">
            <v>23</v>
          </cell>
          <cell r="I241">
            <v>2</v>
          </cell>
          <cell r="J241">
            <v>0</v>
          </cell>
          <cell r="K241">
            <v>2</v>
          </cell>
          <cell r="L241">
            <v>0</v>
          </cell>
          <cell r="M241">
            <v>28</v>
          </cell>
          <cell r="N241">
            <v>27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31</v>
          </cell>
          <cell r="T241">
            <v>20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165</v>
          </cell>
          <cell r="AR241">
            <v>2</v>
          </cell>
          <cell r="AS241">
            <v>0</v>
          </cell>
          <cell r="AT241">
            <v>1</v>
          </cell>
          <cell r="AU241">
            <v>2</v>
          </cell>
          <cell r="AV241">
            <v>0</v>
          </cell>
          <cell r="AW241">
            <v>0</v>
          </cell>
          <cell r="AX241">
            <v>2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7</v>
          </cell>
          <cell r="BK241">
            <v>2</v>
          </cell>
          <cell r="BL241">
            <v>1</v>
          </cell>
          <cell r="BM241">
            <v>2</v>
          </cell>
          <cell r="BN241">
            <v>0</v>
          </cell>
          <cell r="BO241">
            <v>2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7</v>
          </cell>
          <cell r="BX241">
            <v>0</v>
          </cell>
          <cell r="BY241">
            <v>0</v>
          </cell>
          <cell r="BZ241">
            <v>36</v>
          </cell>
          <cell r="CA241">
            <v>23</v>
          </cell>
          <cell r="CB241">
            <v>28</v>
          </cell>
          <cell r="CC241">
            <v>27</v>
          </cell>
          <cell r="CD241">
            <v>31</v>
          </cell>
          <cell r="CE241">
            <v>20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1</v>
          </cell>
          <cell r="CM241">
            <v>0</v>
          </cell>
          <cell r="CN241">
            <v>1</v>
          </cell>
          <cell r="CP241">
            <v>1</v>
          </cell>
          <cell r="CR241">
            <v>12</v>
          </cell>
          <cell r="CS241">
            <v>1</v>
          </cell>
          <cell r="CU241">
            <v>1</v>
          </cell>
          <cell r="DC241">
            <v>1</v>
          </cell>
          <cell r="DD241">
            <v>1</v>
          </cell>
          <cell r="DF241">
            <v>1</v>
          </cell>
          <cell r="DG241">
            <v>3</v>
          </cell>
        </row>
        <row r="242">
          <cell r="E242" t="str">
            <v>有浦中</v>
          </cell>
          <cell r="F242">
            <v>42135</v>
          </cell>
          <cell r="G242">
            <v>22</v>
          </cell>
          <cell r="H242">
            <v>22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18</v>
          </cell>
          <cell r="N242">
            <v>23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19</v>
          </cell>
          <cell r="T242">
            <v>12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116</v>
          </cell>
          <cell r="AR242">
            <v>2</v>
          </cell>
          <cell r="AS242">
            <v>0</v>
          </cell>
          <cell r="AT242">
            <v>0</v>
          </cell>
          <cell r="AU242">
            <v>2</v>
          </cell>
          <cell r="AV242">
            <v>0</v>
          </cell>
          <cell r="AW242">
            <v>0</v>
          </cell>
          <cell r="AX242">
            <v>1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5</v>
          </cell>
          <cell r="BK242">
            <v>2</v>
          </cell>
          <cell r="BL242">
            <v>0</v>
          </cell>
          <cell r="BM242">
            <v>2</v>
          </cell>
          <cell r="BN242">
            <v>0</v>
          </cell>
          <cell r="BO242">
            <v>1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5</v>
          </cell>
          <cell r="BX242">
            <v>0</v>
          </cell>
          <cell r="BY242">
            <v>0</v>
          </cell>
          <cell r="BZ242">
            <v>22</v>
          </cell>
          <cell r="CA242">
            <v>22</v>
          </cell>
          <cell r="CB242">
            <v>18</v>
          </cell>
          <cell r="CC242">
            <v>23</v>
          </cell>
          <cell r="CD242">
            <v>19</v>
          </cell>
          <cell r="CE242">
            <v>12</v>
          </cell>
          <cell r="CF242">
            <v>0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1</v>
          </cell>
          <cell r="CP242">
            <v>1</v>
          </cell>
          <cell r="CR242">
            <v>9</v>
          </cell>
          <cell r="CS242">
            <v>1</v>
          </cell>
          <cell r="DD242">
            <v>1</v>
          </cell>
          <cell r="DF242">
            <v>3</v>
          </cell>
          <cell r="DG242">
            <v>0</v>
          </cell>
        </row>
        <row r="243">
          <cell r="E243" t="str">
            <v>値賀中</v>
          </cell>
          <cell r="F243">
            <v>42135</v>
          </cell>
          <cell r="G243">
            <v>10</v>
          </cell>
          <cell r="H243">
            <v>15</v>
          </cell>
          <cell r="I243">
            <v>0</v>
          </cell>
          <cell r="J243">
            <v>0</v>
          </cell>
          <cell r="K243">
            <v>1</v>
          </cell>
          <cell r="L243">
            <v>0</v>
          </cell>
          <cell r="M243">
            <v>12</v>
          </cell>
          <cell r="N243">
            <v>17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16</v>
          </cell>
          <cell r="T243">
            <v>9</v>
          </cell>
          <cell r="U243">
            <v>1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80</v>
          </cell>
          <cell r="AR243">
            <v>1</v>
          </cell>
          <cell r="AS243">
            <v>0</v>
          </cell>
          <cell r="AT243">
            <v>1</v>
          </cell>
          <cell r="AU243">
            <v>1</v>
          </cell>
          <cell r="AV243">
            <v>0</v>
          </cell>
          <cell r="AW243">
            <v>0</v>
          </cell>
          <cell r="AX243">
            <v>1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4</v>
          </cell>
          <cell r="BK243">
            <v>1</v>
          </cell>
          <cell r="BL243">
            <v>1</v>
          </cell>
          <cell r="BM243">
            <v>1</v>
          </cell>
          <cell r="BN243">
            <v>0</v>
          </cell>
          <cell r="BO243">
            <v>1</v>
          </cell>
          <cell r="BP243">
            <v>0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4</v>
          </cell>
          <cell r="BX243">
            <v>0</v>
          </cell>
          <cell r="BY243">
            <v>0</v>
          </cell>
          <cell r="BZ243">
            <v>10</v>
          </cell>
          <cell r="CA243">
            <v>15</v>
          </cell>
          <cell r="CB243">
            <v>12</v>
          </cell>
          <cell r="CC243">
            <v>17</v>
          </cell>
          <cell r="CD243">
            <v>17</v>
          </cell>
          <cell r="CE243">
            <v>9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1</v>
          </cell>
          <cell r="CM243">
            <v>0</v>
          </cell>
          <cell r="CN243">
            <v>1</v>
          </cell>
          <cell r="CP243">
            <v>1</v>
          </cell>
          <cell r="CR243">
            <v>7</v>
          </cell>
          <cell r="CS243">
            <v>1</v>
          </cell>
          <cell r="CU243">
            <v>1</v>
          </cell>
          <cell r="DD243">
            <v>1</v>
          </cell>
          <cell r="DE243">
            <v>1</v>
          </cell>
          <cell r="DF243">
            <v>4</v>
          </cell>
          <cell r="DG243">
            <v>0</v>
          </cell>
        </row>
        <row r="244">
          <cell r="E244" t="str">
            <v>名護屋中</v>
          </cell>
          <cell r="F244">
            <v>41005</v>
          </cell>
          <cell r="G244">
            <v>12</v>
          </cell>
          <cell r="H244">
            <v>6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8</v>
          </cell>
          <cell r="N244">
            <v>14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9</v>
          </cell>
          <cell r="T244">
            <v>12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61</v>
          </cell>
          <cell r="AR244">
            <v>1</v>
          </cell>
          <cell r="AS244">
            <v>0</v>
          </cell>
          <cell r="AT244">
            <v>0</v>
          </cell>
          <cell r="AU244">
            <v>1</v>
          </cell>
          <cell r="AV244">
            <v>0</v>
          </cell>
          <cell r="AW244">
            <v>0</v>
          </cell>
          <cell r="AX244">
            <v>1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3</v>
          </cell>
          <cell r="BK244">
            <v>1</v>
          </cell>
          <cell r="BL244">
            <v>0</v>
          </cell>
          <cell r="BM244">
            <v>1</v>
          </cell>
          <cell r="BN244">
            <v>0</v>
          </cell>
          <cell r="BO244">
            <v>1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3</v>
          </cell>
          <cell r="BX244">
            <v>0</v>
          </cell>
          <cell r="BY244">
            <v>0</v>
          </cell>
          <cell r="BZ244">
            <v>12</v>
          </cell>
          <cell r="CA244">
            <v>6</v>
          </cell>
          <cell r="CB244">
            <v>8</v>
          </cell>
          <cell r="CC244">
            <v>14</v>
          </cell>
          <cell r="CD244">
            <v>9</v>
          </cell>
          <cell r="CE244">
            <v>12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1</v>
          </cell>
          <cell r="CP244">
            <v>1</v>
          </cell>
          <cell r="CR244">
            <v>7</v>
          </cell>
          <cell r="CS244">
            <v>1</v>
          </cell>
          <cell r="CU244">
            <v>1</v>
          </cell>
          <cell r="DC244">
            <v>1</v>
          </cell>
          <cell r="DD244">
            <v>1</v>
          </cell>
          <cell r="DF244">
            <v>3</v>
          </cell>
          <cell r="DG244">
            <v>0</v>
          </cell>
        </row>
        <row r="245">
          <cell r="E245" t="str">
            <v>馬渡中</v>
          </cell>
          <cell r="F245">
            <v>41005</v>
          </cell>
          <cell r="G245">
            <v>3</v>
          </cell>
          <cell r="H245">
            <v>4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3</v>
          </cell>
          <cell r="N245">
            <v>1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6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17</v>
          </cell>
          <cell r="AR245">
            <v>1</v>
          </cell>
          <cell r="AS245">
            <v>0</v>
          </cell>
          <cell r="AT245">
            <v>0</v>
          </cell>
          <cell r="AU245">
            <v>1</v>
          </cell>
          <cell r="AV245">
            <v>0</v>
          </cell>
          <cell r="AW245">
            <v>0</v>
          </cell>
          <cell r="AX245">
            <v>1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3</v>
          </cell>
          <cell r="BK245">
            <v>1</v>
          </cell>
          <cell r="BL245">
            <v>0</v>
          </cell>
          <cell r="BM245">
            <v>1</v>
          </cell>
          <cell r="BN245">
            <v>0</v>
          </cell>
          <cell r="BO245">
            <v>1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3</v>
          </cell>
          <cell r="BX245">
            <v>4</v>
          </cell>
          <cell r="BY245">
            <v>4</v>
          </cell>
          <cell r="BZ245">
            <v>3</v>
          </cell>
          <cell r="CA245">
            <v>4</v>
          </cell>
          <cell r="CB245">
            <v>3</v>
          </cell>
          <cell r="CC245">
            <v>1</v>
          </cell>
          <cell r="CD245">
            <v>6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1</v>
          </cell>
          <cell r="CP245">
            <v>1</v>
          </cell>
          <cell r="CR245">
            <v>8</v>
          </cell>
          <cell r="CS245">
            <v>1</v>
          </cell>
          <cell r="DF245">
            <v>1</v>
          </cell>
          <cell r="DG245">
            <v>0</v>
          </cell>
        </row>
        <row r="246">
          <cell r="E246" t="str">
            <v>加唐中</v>
          </cell>
          <cell r="F246">
            <v>41005</v>
          </cell>
          <cell r="G246">
            <v>2</v>
          </cell>
          <cell r="H246">
            <v>3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5</v>
          </cell>
          <cell r="N246">
            <v>3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5</v>
          </cell>
          <cell r="T246">
            <v>1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19</v>
          </cell>
          <cell r="AR246">
            <v>1</v>
          </cell>
          <cell r="AS246">
            <v>0</v>
          </cell>
          <cell r="AT246">
            <v>0</v>
          </cell>
          <cell r="AU246">
            <v>1</v>
          </cell>
          <cell r="AV246">
            <v>0</v>
          </cell>
          <cell r="AW246">
            <v>0</v>
          </cell>
          <cell r="AX246">
            <v>1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3</v>
          </cell>
          <cell r="BK246">
            <v>1</v>
          </cell>
          <cell r="BL246">
            <v>0</v>
          </cell>
          <cell r="BM246">
            <v>1</v>
          </cell>
          <cell r="BN246">
            <v>0</v>
          </cell>
          <cell r="BO246">
            <v>1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3</v>
          </cell>
          <cell r="BX246">
            <v>4</v>
          </cell>
          <cell r="BY246">
            <v>4</v>
          </cell>
          <cell r="BZ246">
            <v>2</v>
          </cell>
          <cell r="CA246">
            <v>3</v>
          </cell>
          <cell r="CB246">
            <v>5</v>
          </cell>
          <cell r="CC246">
            <v>3</v>
          </cell>
          <cell r="CD246">
            <v>5</v>
          </cell>
          <cell r="CE246">
            <v>1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1</v>
          </cell>
          <cell r="CP246">
            <v>1</v>
          </cell>
          <cell r="CR246">
            <v>7</v>
          </cell>
          <cell r="CS246">
            <v>1</v>
          </cell>
          <cell r="CU246">
            <v>1</v>
          </cell>
          <cell r="DG246">
            <v>0</v>
          </cell>
        </row>
        <row r="247">
          <cell r="E247" t="str">
            <v>打上中</v>
          </cell>
          <cell r="F247">
            <v>41005</v>
          </cell>
          <cell r="G247">
            <v>23</v>
          </cell>
          <cell r="H247">
            <v>15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11</v>
          </cell>
          <cell r="N247">
            <v>11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15</v>
          </cell>
          <cell r="T247">
            <v>10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85</v>
          </cell>
          <cell r="AR247">
            <v>2</v>
          </cell>
          <cell r="AS247">
            <v>0</v>
          </cell>
          <cell r="AT247">
            <v>0</v>
          </cell>
          <cell r="AU247">
            <v>1</v>
          </cell>
          <cell r="AV247">
            <v>0</v>
          </cell>
          <cell r="AW247">
            <v>0</v>
          </cell>
          <cell r="AX247">
            <v>1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3</v>
          </cell>
          <cell r="BK247">
            <v>1</v>
          </cell>
          <cell r="BL247">
            <v>0</v>
          </cell>
          <cell r="BM247">
            <v>1</v>
          </cell>
          <cell r="BN247">
            <v>0</v>
          </cell>
          <cell r="BO247">
            <v>1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3</v>
          </cell>
          <cell r="BX247">
            <v>0</v>
          </cell>
          <cell r="BY247">
            <v>0</v>
          </cell>
          <cell r="BZ247">
            <v>23</v>
          </cell>
          <cell r="CA247">
            <v>15</v>
          </cell>
          <cell r="CB247">
            <v>11</v>
          </cell>
          <cell r="CC247">
            <v>11</v>
          </cell>
          <cell r="CD247">
            <v>15</v>
          </cell>
          <cell r="CE247">
            <v>10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1</v>
          </cell>
          <cell r="CP247">
            <v>1</v>
          </cell>
          <cell r="CR247">
            <v>8</v>
          </cell>
          <cell r="CS247">
            <v>1</v>
          </cell>
          <cell r="CU247">
            <v>1</v>
          </cell>
          <cell r="DD247">
            <v>1</v>
          </cell>
          <cell r="DF247">
            <v>1</v>
          </cell>
          <cell r="DG247">
            <v>0</v>
          </cell>
        </row>
        <row r="248">
          <cell r="E248" t="str">
            <v>呼子中</v>
          </cell>
          <cell r="F248">
            <v>41005</v>
          </cell>
          <cell r="G248">
            <v>21</v>
          </cell>
          <cell r="H248">
            <v>23</v>
          </cell>
          <cell r="I248">
            <v>0</v>
          </cell>
          <cell r="J248">
            <v>0</v>
          </cell>
          <cell r="K248">
            <v>1</v>
          </cell>
          <cell r="L248">
            <v>0</v>
          </cell>
          <cell r="M248">
            <v>24</v>
          </cell>
          <cell r="N248">
            <v>20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17</v>
          </cell>
          <cell r="T248">
            <v>21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127</v>
          </cell>
          <cell r="AR248">
            <v>2</v>
          </cell>
          <cell r="AS248">
            <v>0</v>
          </cell>
          <cell r="AT248">
            <v>1</v>
          </cell>
          <cell r="AU248">
            <v>2</v>
          </cell>
          <cell r="AV248">
            <v>0</v>
          </cell>
          <cell r="AW248">
            <v>0</v>
          </cell>
          <cell r="AX248">
            <v>1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6</v>
          </cell>
          <cell r="BK248">
            <v>2</v>
          </cell>
          <cell r="BL248">
            <v>1</v>
          </cell>
          <cell r="BM248">
            <v>2</v>
          </cell>
          <cell r="BN248">
            <v>0</v>
          </cell>
          <cell r="BO248">
            <v>1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6</v>
          </cell>
          <cell r="BX248">
            <v>0</v>
          </cell>
          <cell r="BY248">
            <v>0</v>
          </cell>
          <cell r="BZ248">
            <v>21</v>
          </cell>
          <cell r="CA248">
            <v>23</v>
          </cell>
          <cell r="CB248">
            <v>25</v>
          </cell>
          <cell r="CC248">
            <v>20</v>
          </cell>
          <cell r="CD248">
            <v>17</v>
          </cell>
          <cell r="CE248">
            <v>21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1</v>
          </cell>
          <cell r="CM248">
            <v>0</v>
          </cell>
          <cell r="CN248">
            <v>1</v>
          </cell>
          <cell r="CP248">
            <v>1</v>
          </cell>
          <cell r="CR248">
            <v>10</v>
          </cell>
          <cell r="CS248">
            <v>1</v>
          </cell>
          <cell r="CU248">
            <v>2</v>
          </cell>
          <cell r="DD248">
            <v>1</v>
          </cell>
          <cell r="DF248">
            <v>2</v>
          </cell>
          <cell r="DG248">
            <v>0</v>
          </cell>
        </row>
        <row r="249">
          <cell r="E249" t="str">
            <v>小川中</v>
          </cell>
          <cell r="F249">
            <v>41005</v>
          </cell>
          <cell r="G249">
            <v>0</v>
          </cell>
          <cell r="H249">
            <v>2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1</v>
          </cell>
          <cell r="N249">
            <v>1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1</v>
          </cell>
          <cell r="T249">
            <v>3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8</v>
          </cell>
          <cell r="AR249">
            <v>0</v>
          </cell>
          <cell r="AS249">
            <v>1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1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2</v>
          </cell>
          <cell r="BK249">
            <v>1</v>
          </cell>
          <cell r="BL249">
            <v>0</v>
          </cell>
          <cell r="BM249">
            <v>0</v>
          </cell>
          <cell r="BN249">
            <v>0</v>
          </cell>
          <cell r="BO249">
            <v>1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2</v>
          </cell>
          <cell r="BX249">
            <v>3</v>
          </cell>
          <cell r="BY249">
            <v>3</v>
          </cell>
          <cell r="BZ249">
            <v>0</v>
          </cell>
          <cell r="CA249">
            <v>2</v>
          </cell>
          <cell r="CB249">
            <v>1</v>
          </cell>
          <cell r="CC249">
            <v>1</v>
          </cell>
          <cell r="CD249">
            <v>1</v>
          </cell>
          <cell r="CE249">
            <v>3</v>
          </cell>
          <cell r="CF249">
            <v>0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1</v>
          </cell>
          <cell r="CN249">
            <v>1</v>
          </cell>
          <cell r="CP249">
            <v>1</v>
          </cell>
          <cell r="CR249">
            <v>6</v>
          </cell>
          <cell r="CS249">
            <v>1</v>
          </cell>
          <cell r="DG249">
            <v>0</v>
          </cell>
        </row>
        <row r="250">
          <cell r="E250" t="str">
            <v>武雄中</v>
          </cell>
          <cell r="F250">
            <v>51005</v>
          </cell>
          <cell r="G250">
            <v>114</v>
          </cell>
          <cell r="H250">
            <v>98</v>
          </cell>
          <cell r="I250">
            <v>0</v>
          </cell>
          <cell r="J250">
            <v>1</v>
          </cell>
          <cell r="K250">
            <v>5</v>
          </cell>
          <cell r="L250">
            <v>0</v>
          </cell>
          <cell r="M250">
            <v>132</v>
          </cell>
          <cell r="N250">
            <v>93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111</v>
          </cell>
          <cell r="T250">
            <v>120</v>
          </cell>
          <cell r="U250">
            <v>2</v>
          </cell>
          <cell r="V250">
            <v>2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673</v>
          </cell>
          <cell r="AR250">
            <v>6</v>
          </cell>
          <cell r="AS250">
            <v>0</v>
          </cell>
          <cell r="AT250">
            <v>1</v>
          </cell>
          <cell r="AU250">
            <v>6</v>
          </cell>
          <cell r="AV250">
            <v>0</v>
          </cell>
          <cell r="AW250">
            <v>0</v>
          </cell>
          <cell r="AX250">
            <v>6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19</v>
          </cell>
          <cell r="BK250">
            <v>6</v>
          </cell>
          <cell r="BL250">
            <v>1</v>
          </cell>
          <cell r="BM250">
            <v>6</v>
          </cell>
          <cell r="BN250">
            <v>0</v>
          </cell>
          <cell r="BO250">
            <v>6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19</v>
          </cell>
          <cell r="BX250">
            <v>0</v>
          </cell>
          <cell r="BY250">
            <v>0</v>
          </cell>
          <cell r="BZ250">
            <v>114</v>
          </cell>
          <cell r="CA250">
            <v>99</v>
          </cell>
          <cell r="CB250">
            <v>132</v>
          </cell>
          <cell r="CC250">
            <v>93</v>
          </cell>
          <cell r="CD250">
            <v>113</v>
          </cell>
          <cell r="CE250">
            <v>122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1</v>
          </cell>
          <cell r="CM250">
            <v>0</v>
          </cell>
          <cell r="CN250">
            <v>1</v>
          </cell>
          <cell r="CP250">
            <v>2</v>
          </cell>
          <cell r="CQ250">
            <v>1</v>
          </cell>
          <cell r="CR250">
            <v>31</v>
          </cell>
          <cell r="CS250">
            <v>2</v>
          </cell>
          <cell r="CU250">
            <v>6</v>
          </cell>
          <cell r="DB250">
            <v>1</v>
          </cell>
          <cell r="DC250">
            <v>1</v>
          </cell>
          <cell r="DD250">
            <v>1</v>
          </cell>
          <cell r="DF250">
            <v>1</v>
          </cell>
          <cell r="DG250">
            <v>1</v>
          </cell>
        </row>
        <row r="251">
          <cell r="E251" t="str">
            <v>武雄北中</v>
          </cell>
          <cell r="F251">
            <v>51005</v>
          </cell>
          <cell r="G251">
            <v>22</v>
          </cell>
          <cell r="H251">
            <v>19</v>
          </cell>
          <cell r="I251">
            <v>1</v>
          </cell>
          <cell r="J251">
            <v>0</v>
          </cell>
          <cell r="K251">
            <v>4</v>
          </cell>
          <cell r="L251">
            <v>0</v>
          </cell>
          <cell r="M251">
            <v>19</v>
          </cell>
          <cell r="N251">
            <v>21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20</v>
          </cell>
          <cell r="T251">
            <v>10</v>
          </cell>
          <cell r="U251">
            <v>2</v>
          </cell>
          <cell r="V251">
            <v>1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115</v>
          </cell>
          <cell r="AR251">
            <v>2</v>
          </cell>
          <cell r="AS251">
            <v>0</v>
          </cell>
          <cell r="AT251">
            <v>1</v>
          </cell>
          <cell r="AU251">
            <v>1</v>
          </cell>
          <cell r="AV251">
            <v>0</v>
          </cell>
          <cell r="AW251">
            <v>0</v>
          </cell>
          <cell r="AX251">
            <v>1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5</v>
          </cell>
          <cell r="BK251">
            <v>2</v>
          </cell>
          <cell r="BL251">
            <v>1</v>
          </cell>
          <cell r="BM251">
            <v>1</v>
          </cell>
          <cell r="BN251">
            <v>0</v>
          </cell>
          <cell r="BO251">
            <v>1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5</v>
          </cell>
          <cell r="BX251">
            <v>0</v>
          </cell>
          <cell r="BY251">
            <v>0</v>
          </cell>
          <cell r="BZ251">
            <v>23</v>
          </cell>
          <cell r="CA251">
            <v>19</v>
          </cell>
          <cell r="CB251">
            <v>19</v>
          </cell>
          <cell r="CC251">
            <v>21</v>
          </cell>
          <cell r="CD251">
            <v>22</v>
          </cell>
          <cell r="CE251">
            <v>11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1</v>
          </cell>
          <cell r="CM251">
            <v>0</v>
          </cell>
          <cell r="CN251">
            <v>1</v>
          </cell>
          <cell r="CP251">
            <v>1</v>
          </cell>
          <cell r="CR251">
            <v>10</v>
          </cell>
          <cell r="CS251">
            <v>1</v>
          </cell>
          <cell r="CU251">
            <v>2</v>
          </cell>
          <cell r="DB251">
            <v>1</v>
          </cell>
          <cell r="DC251">
            <v>1</v>
          </cell>
          <cell r="DD251">
            <v>1</v>
          </cell>
          <cell r="DF251">
            <v>2</v>
          </cell>
          <cell r="DG251">
            <v>0</v>
          </cell>
        </row>
        <row r="252">
          <cell r="E252" t="str">
            <v>川登中</v>
          </cell>
          <cell r="F252">
            <v>51005</v>
          </cell>
          <cell r="G252">
            <v>15</v>
          </cell>
          <cell r="H252">
            <v>22</v>
          </cell>
          <cell r="I252">
            <v>3</v>
          </cell>
          <cell r="J252">
            <v>0</v>
          </cell>
          <cell r="K252">
            <v>4</v>
          </cell>
          <cell r="L252">
            <v>0</v>
          </cell>
          <cell r="M252">
            <v>13</v>
          </cell>
          <cell r="N252">
            <v>21</v>
          </cell>
          <cell r="O252">
            <v>0</v>
          </cell>
          <cell r="P252">
            <v>0</v>
          </cell>
          <cell r="Q252">
            <v>1</v>
          </cell>
          <cell r="R252">
            <v>0</v>
          </cell>
          <cell r="S252">
            <v>25</v>
          </cell>
          <cell r="T252">
            <v>17</v>
          </cell>
          <cell r="U252">
            <v>1</v>
          </cell>
          <cell r="V252">
            <v>1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118</v>
          </cell>
          <cell r="AR252">
            <v>2</v>
          </cell>
          <cell r="AS252">
            <v>0</v>
          </cell>
          <cell r="AT252">
            <v>1</v>
          </cell>
          <cell r="AU252">
            <v>1</v>
          </cell>
          <cell r="AV252">
            <v>0</v>
          </cell>
          <cell r="AW252">
            <v>1</v>
          </cell>
          <cell r="AX252">
            <v>2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0</v>
          </cell>
          <cell r="BJ252">
            <v>6</v>
          </cell>
          <cell r="BK252">
            <v>1</v>
          </cell>
          <cell r="BL252">
            <v>1</v>
          </cell>
          <cell r="BM252">
            <v>1</v>
          </cell>
          <cell r="BN252">
            <v>1</v>
          </cell>
          <cell r="BO252">
            <v>2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6</v>
          </cell>
          <cell r="BX252">
            <v>0</v>
          </cell>
          <cell r="BY252">
            <v>0</v>
          </cell>
          <cell r="BZ252">
            <v>18</v>
          </cell>
          <cell r="CA252">
            <v>22</v>
          </cell>
          <cell r="CB252">
            <v>13</v>
          </cell>
          <cell r="CC252">
            <v>21</v>
          </cell>
          <cell r="CD252">
            <v>26</v>
          </cell>
          <cell r="CE252">
            <v>18</v>
          </cell>
          <cell r="CF252">
            <v>0</v>
          </cell>
          <cell r="CG252">
            <v>0</v>
          </cell>
          <cell r="CH252">
            <v>0</v>
          </cell>
          <cell r="CI252">
            <v>0</v>
          </cell>
          <cell r="CJ252">
            <v>0</v>
          </cell>
          <cell r="CK252">
            <v>0</v>
          </cell>
          <cell r="CL252">
            <v>2</v>
          </cell>
          <cell r="CM252">
            <v>0</v>
          </cell>
          <cell r="CN252">
            <v>1</v>
          </cell>
          <cell r="CP252">
            <v>1</v>
          </cell>
          <cell r="CR252">
            <v>12</v>
          </cell>
          <cell r="CS252">
            <v>1</v>
          </cell>
          <cell r="CU252">
            <v>3</v>
          </cell>
          <cell r="CW252">
            <v>1</v>
          </cell>
          <cell r="CZ252">
            <v>1</v>
          </cell>
          <cell r="DB252">
            <v>1</v>
          </cell>
          <cell r="DD252">
            <v>1</v>
          </cell>
          <cell r="DF252">
            <v>1</v>
          </cell>
          <cell r="DG252">
            <v>0</v>
          </cell>
        </row>
        <row r="253">
          <cell r="E253" t="str">
            <v>山内中</v>
          </cell>
          <cell r="F253">
            <v>51005</v>
          </cell>
          <cell r="G253">
            <v>44</v>
          </cell>
          <cell r="H253">
            <v>44</v>
          </cell>
          <cell r="I253">
            <v>0</v>
          </cell>
          <cell r="J253">
            <v>1</v>
          </cell>
          <cell r="K253">
            <v>3</v>
          </cell>
          <cell r="L253">
            <v>0</v>
          </cell>
          <cell r="M253">
            <v>53</v>
          </cell>
          <cell r="N253">
            <v>37</v>
          </cell>
          <cell r="O253">
            <v>0</v>
          </cell>
          <cell r="P253">
            <v>1</v>
          </cell>
          <cell r="Q253">
            <v>1</v>
          </cell>
          <cell r="R253">
            <v>0</v>
          </cell>
          <cell r="S253">
            <v>43</v>
          </cell>
          <cell r="T253">
            <v>41</v>
          </cell>
          <cell r="U253">
            <v>2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266</v>
          </cell>
          <cell r="AR253">
            <v>3</v>
          </cell>
          <cell r="AS253">
            <v>0</v>
          </cell>
          <cell r="AT253">
            <v>1</v>
          </cell>
          <cell r="AU253">
            <v>3</v>
          </cell>
          <cell r="AV253">
            <v>0</v>
          </cell>
          <cell r="AW253">
            <v>1</v>
          </cell>
          <cell r="AX253">
            <v>3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  <cell r="BJ253">
            <v>11</v>
          </cell>
          <cell r="BK253">
            <v>3</v>
          </cell>
          <cell r="BL253">
            <v>1</v>
          </cell>
          <cell r="BM253">
            <v>3</v>
          </cell>
          <cell r="BN253">
            <v>1</v>
          </cell>
          <cell r="BO253">
            <v>3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11</v>
          </cell>
          <cell r="BX253">
            <v>0</v>
          </cell>
          <cell r="BY253">
            <v>0</v>
          </cell>
          <cell r="BZ253">
            <v>44</v>
          </cell>
          <cell r="CA253">
            <v>45</v>
          </cell>
          <cell r="CB253">
            <v>53</v>
          </cell>
          <cell r="CC253">
            <v>38</v>
          </cell>
          <cell r="CD253">
            <v>45</v>
          </cell>
          <cell r="CE253">
            <v>41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2</v>
          </cell>
          <cell r="CM253">
            <v>0</v>
          </cell>
          <cell r="CN253">
            <v>1</v>
          </cell>
          <cell r="CP253">
            <v>1</v>
          </cell>
          <cell r="CR253">
            <v>17</v>
          </cell>
          <cell r="CS253">
            <v>1</v>
          </cell>
          <cell r="CU253">
            <v>4</v>
          </cell>
          <cell r="CZ253">
            <v>1</v>
          </cell>
          <cell r="DA253">
            <v>1</v>
          </cell>
          <cell r="DD253">
            <v>1</v>
          </cell>
          <cell r="DF253">
            <v>2</v>
          </cell>
          <cell r="DG253">
            <v>1</v>
          </cell>
        </row>
        <row r="254">
          <cell r="E254" t="str">
            <v>白石中</v>
          </cell>
          <cell r="F254">
            <v>52125</v>
          </cell>
          <cell r="G254">
            <v>65</v>
          </cell>
          <cell r="H254">
            <v>64</v>
          </cell>
          <cell r="I254">
            <v>0</v>
          </cell>
          <cell r="J254">
            <v>0</v>
          </cell>
          <cell r="K254">
            <v>3</v>
          </cell>
          <cell r="L254">
            <v>0</v>
          </cell>
          <cell r="M254">
            <v>73</v>
          </cell>
          <cell r="N254">
            <v>73</v>
          </cell>
          <cell r="O254">
            <v>2</v>
          </cell>
          <cell r="P254">
            <v>2</v>
          </cell>
          <cell r="Q254">
            <v>3</v>
          </cell>
          <cell r="R254">
            <v>0</v>
          </cell>
          <cell r="S254">
            <v>68</v>
          </cell>
          <cell r="T254">
            <v>82</v>
          </cell>
          <cell r="U254">
            <v>1</v>
          </cell>
          <cell r="V254">
            <v>1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431</v>
          </cell>
          <cell r="AR254">
            <v>4</v>
          </cell>
          <cell r="AS254">
            <v>0</v>
          </cell>
          <cell r="AT254">
            <v>1</v>
          </cell>
          <cell r="AU254">
            <v>4</v>
          </cell>
          <cell r="AV254">
            <v>0</v>
          </cell>
          <cell r="AW254">
            <v>1</v>
          </cell>
          <cell r="AX254">
            <v>4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0</v>
          </cell>
          <cell r="BI254">
            <v>0</v>
          </cell>
          <cell r="BJ254">
            <v>14</v>
          </cell>
          <cell r="BK254">
            <v>4</v>
          </cell>
          <cell r="BL254">
            <v>1</v>
          </cell>
          <cell r="BM254">
            <v>4</v>
          </cell>
          <cell r="BN254">
            <v>1</v>
          </cell>
          <cell r="BO254">
            <v>4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14</v>
          </cell>
          <cell r="BX254">
            <v>0</v>
          </cell>
          <cell r="BY254">
            <v>0</v>
          </cell>
          <cell r="BZ254">
            <v>65</v>
          </cell>
          <cell r="CA254">
            <v>64</v>
          </cell>
          <cell r="CB254">
            <v>75</v>
          </cell>
          <cell r="CC254">
            <v>75</v>
          </cell>
          <cell r="CD254">
            <v>69</v>
          </cell>
          <cell r="CE254">
            <v>83</v>
          </cell>
          <cell r="CF254">
            <v>0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2</v>
          </cell>
          <cell r="CM254">
            <v>0</v>
          </cell>
          <cell r="CN254">
            <v>1</v>
          </cell>
          <cell r="CP254">
            <v>1</v>
          </cell>
          <cell r="CR254">
            <v>23</v>
          </cell>
          <cell r="CS254">
            <v>1</v>
          </cell>
          <cell r="CU254">
            <v>3</v>
          </cell>
          <cell r="CZ254">
            <v>2</v>
          </cell>
          <cell r="DC254">
            <v>1</v>
          </cell>
          <cell r="DD254">
            <v>2</v>
          </cell>
          <cell r="DE254">
            <v>1</v>
          </cell>
          <cell r="DF254">
            <v>3</v>
          </cell>
          <cell r="DG254">
            <v>2</v>
          </cell>
        </row>
        <row r="255">
          <cell r="E255" t="str">
            <v>北方中</v>
          </cell>
          <cell r="F255">
            <v>51005</v>
          </cell>
          <cell r="G255">
            <v>44</v>
          </cell>
          <cell r="H255">
            <v>34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33</v>
          </cell>
          <cell r="N255">
            <v>28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43</v>
          </cell>
          <cell r="T255">
            <v>28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210</v>
          </cell>
          <cell r="AR255">
            <v>3</v>
          </cell>
          <cell r="AS255">
            <v>0</v>
          </cell>
          <cell r="AT255">
            <v>0</v>
          </cell>
          <cell r="AU255">
            <v>2</v>
          </cell>
          <cell r="AV255">
            <v>0</v>
          </cell>
          <cell r="AW255">
            <v>0</v>
          </cell>
          <cell r="AX255">
            <v>2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6</v>
          </cell>
          <cell r="BK255">
            <v>2</v>
          </cell>
          <cell r="BL255">
            <v>0</v>
          </cell>
          <cell r="BM255">
            <v>2</v>
          </cell>
          <cell r="BN255">
            <v>0</v>
          </cell>
          <cell r="BO255">
            <v>2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6</v>
          </cell>
          <cell r="BX255">
            <v>0</v>
          </cell>
          <cell r="BY255">
            <v>0</v>
          </cell>
          <cell r="BZ255">
            <v>44</v>
          </cell>
          <cell r="CA255">
            <v>34</v>
          </cell>
          <cell r="CB255">
            <v>33</v>
          </cell>
          <cell r="CC255">
            <v>28</v>
          </cell>
          <cell r="CD255">
            <v>43</v>
          </cell>
          <cell r="CE255">
            <v>28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1</v>
          </cell>
          <cell r="CP255">
            <v>1</v>
          </cell>
          <cell r="CR255">
            <v>11</v>
          </cell>
          <cell r="CS255">
            <v>1</v>
          </cell>
          <cell r="CU255">
            <v>2</v>
          </cell>
          <cell r="CZ255">
            <v>1</v>
          </cell>
          <cell r="DD255">
            <v>1</v>
          </cell>
          <cell r="DG255">
            <v>0</v>
          </cell>
        </row>
        <row r="256">
          <cell r="E256" t="str">
            <v>大町中</v>
          </cell>
          <cell r="F256">
            <v>52115</v>
          </cell>
          <cell r="G256">
            <v>23</v>
          </cell>
          <cell r="H256">
            <v>37</v>
          </cell>
          <cell r="I256">
            <v>0</v>
          </cell>
          <cell r="J256">
            <v>0</v>
          </cell>
          <cell r="K256">
            <v>4</v>
          </cell>
          <cell r="L256">
            <v>0</v>
          </cell>
          <cell r="M256">
            <v>30</v>
          </cell>
          <cell r="N256">
            <v>30</v>
          </cell>
          <cell r="O256">
            <v>0</v>
          </cell>
          <cell r="P256">
            <v>3</v>
          </cell>
          <cell r="Q256">
            <v>0</v>
          </cell>
          <cell r="R256">
            <v>0</v>
          </cell>
          <cell r="S256">
            <v>27</v>
          </cell>
          <cell r="T256">
            <v>29</v>
          </cell>
          <cell r="U256">
            <v>1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180</v>
          </cell>
          <cell r="AR256">
            <v>2</v>
          </cell>
          <cell r="AS256">
            <v>0</v>
          </cell>
          <cell r="AT256">
            <v>1</v>
          </cell>
          <cell r="AU256">
            <v>2</v>
          </cell>
          <cell r="AV256">
            <v>0</v>
          </cell>
          <cell r="AW256">
            <v>0</v>
          </cell>
          <cell r="AX256">
            <v>2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7</v>
          </cell>
          <cell r="BK256">
            <v>2</v>
          </cell>
          <cell r="BL256">
            <v>1</v>
          </cell>
          <cell r="BM256">
            <v>2</v>
          </cell>
          <cell r="BN256">
            <v>0</v>
          </cell>
          <cell r="BO256">
            <v>2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7</v>
          </cell>
          <cell r="BX256">
            <v>0</v>
          </cell>
          <cell r="BY256">
            <v>0</v>
          </cell>
          <cell r="BZ256">
            <v>23</v>
          </cell>
          <cell r="CA256">
            <v>37</v>
          </cell>
          <cell r="CB256">
            <v>30</v>
          </cell>
          <cell r="CC256">
            <v>33</v>
          </cell>
          <cell r="CD256">
            <v>28</v>
          </cell>
          <cell r="CE256">
            <v>29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1</v>
          </cell>
          <cell r="CM256">
            <v>0</v>
          </cell>
          <cell r="CN256">
            <v>1</v>
          </cell>
          <cell r="CP256">
            <v>1</v>
          </cell>
          <cell r="CR256">
            <v>12</v>
          </cell>
          <cell r="CS256">
            <v>1</v>
          </cell>
          <cell r="DD256">
            <v>1</v>
          </cell>
          <cell r="DF256">
            <v>3</v>
          </cell>
          <cell r="DG256">
            <v>0</v>
          </cell>
        </row>
        <row r="257">
          <cell r="E257" t="str">
            <v>江北中</v>
          </cell>
          <cell r="F257">
            <v>52120</v>
          </cell>
          <cell r="G257">
            <v>48</v>
          </cell>
          <cell r="H257">
            <v>47</v>
          </cell>
          <cell r="I257">
            <v>1</v>
          </cell>
          <cell r="J257">
            <v>0</v>
          </cell>
          <cell r="K257">
            <v>4</v>
          </cell>
          <cell r="L257">
            <v>0</v>
          </cell>
          <cell r="M257">
            <v>42</v>
          </cell>
          <cell r="N257">
            <v>36</v>
          </cell>
          <cell r="O257">
            <v>3</v>
          </cell>
          <cell r="P257">
            <v>0</v>
          </cell>
          <cell r="Q257">
            <v>3</v>
          </cell>
          <cell r="R257">
            <v>0</v>
          </cell>
          <cell r="S257">
            <v>44</v>
          </cell>
          <cell r="T257">
            <v>33</v>
          </cell>
          <cell r="U257">
            <v>2</v>
          </cell>
          <cell r="V257">
            <v>1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257</v>
          </cell>
          <cell r="AR257">
            <v>3</v>
          </cell>
          <cell r="AS257">
            <v>0</v>
          </cell>
          <cell r="AT257">
            <v>1</v>
          </cell>
          <cell r="AU257">
            <v>2</v>
          </cell>
          <cell r="AV257">
            <v>0</v>
          </cell>
          <cell r="AW257">
            <v>1</v>
          </cell>
          <cell r="AX257">
            <v>2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9</v>
          </cell>
          <cell r="BK257">
            <v>3</v>
          </cell>
          <cell r="BL257">
            <v>1</v>
          </cell>
          <cell r="BM257">
            <v>2</v>
          </cell>
          <cell r="BN257">
            <v>1</v>
          </cell>
          <cell r="BO257">
            <v>2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9</v>
          </cell>
          <cell r="BX257">
            <v>0</v>
          </cell>
          <cell r="BY257">
            <v>0</v>
          </cell>
          <cell r="BZ257">
            <v>49</v>
          </cell>
          <cell r="CA257">
            <v>47</v>
          </cell>
          <cell r="CB257">
            <v>45</v>
          </cell>
          <cell r="CC257">
            <v>36</v>
          </cell>
          <cell r="CD257">
            <v>46</v>
          </cell>
          <cell r="CE257">
            <v>34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2</v>
          </cell>
          <cell r="CM257">
            <v>0</v>
          </cell>
          <cell r="CN257">
            <v>1</v>
          </cell>
          <cell r="CP257">
            <v>1</v>
          </cell>
          <cell r="CR257">
            <v>15</v>
          </cell>
          <cell r="CS257">
            <v>1</v>
          </cell>
          <cell r="CU257">
            <v>1</v>
          </cell>
          <cell r="CY257">
            <v>1</v>
          </cell>
          <cell r="DD257">
            <v>1</v>
          </cell>
          <cell r="DF257">
            <v>2</v>
          </cell>
          <cell r="DG257">
            <v>0</v>
          </cell>
        </row>
        <row r="258">
          <cell r="E258" t="str">
            <v>福富中</v>
          </cell>
          <cell r="F258">
            <v>52125</v>
          </cell>
          <cell r="G258">
            <v>25</v>
          </cell>
          <cell r="H258">
            <v>16</v>
          </cell>
          <cell r="I258">
            <v>1</v>
          </cell>
          <cell r="J258">
            <v>0</v>
          </cell>
          <cell r="K258">
            <v>1</v>
          </cell>
          <cell r="L258">
            <v>0</v>
          </cell>
          <cell r="M258">
            <v>20</v>
          </cell>
          <cell r="N258">
            <v>27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29</v>
          </cell>
          <cell r="T258">
            <v>30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148</v>
          </cell>
          <cell r="AR258">
            <v>2</v>
          </cell>
          <cell r="AS258">
            <v>0</v>
          </cell>
          <cell r="AT258">
            <v>1</v>
          </cell>
          <cell r="AU258">
            <v>2</v>
          </cell>
          <cell r="AV258">
            <v>0</v>
          </cell>
          <cell r="AW258">
            <v>0</v>
          </cell>
          <cell r="AX258">
            <v>2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7</v>
          </cell>
          <cell r="BK258">
            <v>2</v>
          </cell>
          <cell r="BL258">
            <v>1</v>
          </cell>
          <cell r="BM258">
            <v>2</v>
          </cell>
          <cell r="BN258">
            <v>0</v>
          </cell>
          <cell r="BO258">
            <v>2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7</v>
          </cell>
          <cell r="BX258">
            <v>0</v>
          </cell>
          <cell r="BY258">
            <v>0</v>
          </cell>
          <cell r="BZ258">
            <v>26</v>
          </cell>
          <cell r="CA258">
            <v>16</v>
          </cell>
          <cell r="CB258">
            <v>20</v>
          </cell>
          <cell r="CC258">
            <v>27</v>
          </cell>
          <cell r="CD258">
            <v>29</v>
          </cell>
          <cell r="CE258">
            <v>30</v>
          </cell>
          <cell r="CF258">
            <v>0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1</v>
          </cell>
          <cell r="CM258">
            <v>0</v>
          </cell>
          <cell r="CN258">
            <v>1</v>
          </cell>
          <cell r="CP258">
            <v>1</v>
          </cell>
          <cell r="CR258">
            <v>11</v>
          </cell>
          <cell r="CS258">
            <v>1</v>
          </cell>
          <cell r="CU258">
            <v>2</v>
          </cell>
          <cell r="DD258">
            <v>1</v>
          </cell>
          <cell r="DF258">
            <v>1</v>
          </cell>
          <cell r="DG258">
            <v>0</v>
          </cell>
        </row>
        <row r="259">
          <cell r="E259" t="str">
            <v>有明中</v>
          </cell>
          <cell r="F259">
            <v>52125</v>
          </cell>
          <cell r="G259">
            <v>32</v>
          </cell>
          <cell r="H259">
            <v>35</v>
          </cell>
          <cell r="I259">
            <v>1</v>
          </cell>
          <cell r="J259">
            <v>0</v>
          </cell>
          <cell r="K259">
            <v>0</v>
          </cell>
          <cell r="L259">
            <v>0</v>
          </cell>
          <cell r="M259">
            <v>41</v>
          </cell>
          <cell r="N259">
            <v>47</v>
          </cell>
          <cell r="O259">
            <v>1</v>
          </cell>
          <cell r="P259">
            <v>0</v>
          </cell>
          <cell r="Q259">
            <v>3</v>
          </cell>
          <cell r="R259">
            <v>0</v>
          </cell>
          <cell r="S259">
            <v>47</v>
          </cell>
          <cell r="T259">
            <v>44</v>
          </cell>
          <cell r="U259">
            <v>1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249</v>
          </cell>
          <cell r="AR259">
            <v>2</v>
          </cell>
          <cell r="AS259">
            <v>0</v>
          </cell>
          <cell r="AT259">
            <v>0</v>
          </cell>
          <cell r="AU259">
            <v>3</v>
          </cell>
          <cell r="AV259">
            <v>0</v>
          </cell>
          <cell r="AW259">
            <v>1</v>
          </cell>
          <cell r="AX259">
            <v>3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9</v>
          </cell>
          <cell r="BK259">
            <v>2</v>
          </cell>
          <cell r="BL259">
            <v>0</v>
          </cell>
          <cell r="BM259">
            <v>3</v>
          </cell>
          <cell r="BN259">
            <v>1</v>
          </cell>
          <cell r="BO259">
            <v>3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9</v>
          </cell>
          <cell r="BX259">
            <v>0</v>
          </cell>
          <cell r="BY259">
            <v>0</v>
          </cell>
          <cell r="BZ259">
            <v>33</v>
          </cell>
          <cell r="CA259">
            <v>35</v>
          </cell>
          <cell r="CB259">
            <v>42</v>
          </cell>
          <cell r="CC259">
            <v>47</v>
          </cell>
          <cell r="CD259">
            <v>48</v>
          </cell>
          <cell r="CE259">
            <v>44</v>
          </cell>
          <cell r="CF259">
            <v>0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1</v>
          </cell>
          <cell r="CM259">
            <v>0</v>
          </cell>
          <cell r="CN259">
            <v>1</v>
          </cell>
          <cell r="CP259">
            <v>1</v>
          </cell>
          <cell r="CR259">
            <v>18</v>
          </cell>
          <cell r="CS259">
            <v>1</v>
          </cell>
          <cell r="CU259">
            <v>2</v>
          </cell>
          <cell r="CZ259">
            <v>1</v>
          </cell>
          <cell r="DA259">
            <v>1</v>
          </cell>
          <cell r="DD259">
            <v>1</v>
          </cell>
          <cell r="DF259">
            <v>4</v>
          </cell>
          <cell r="DG259">
            <v>0</v>
          </cell>
        </row>
        <row r="260">
          <cell r="E260" t="str">
            <v>伊万里中</v>
          </cell>
          <cell r="F260">
            <v>53005</v>
          </cell>
          <cell r="G260">
            <v>103</v>
          </cell>
          <cell r="H260">
            <v>82</v>
          </cell>
          <cell r="I260">
            <v>0</v>
          </cell>
          <cell r="J260">
            <v>0</v>
          </cell>
          <cell r="K260">
            <v>3</v>
          </cell>
          <cell r="L260">
            <v>0</v>
          </cell>
          <cell r="M260">
            <v>95</v>
          </cell>
          <cell r="N260">
            <v>85</v>
          </cell>
          <cell r="O260">
            <v>1</v>
          </cell>
          <cell r="P260">
            <v>0</v>
          </cell>
          <cell r="Q260">
            <v>1</v>
          </cell>
          <cell r="R260">
            <v>0</v>
          </cell>
          <cell r="S260">
            <v>91</v>
          </cell>
          <cell r="T260">
            <v>87</v>
          </cell>
          <cell r="U260">
            <v>3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547</v>
          </cell>
          <cell r="AR260">
            <v>5</v>
          </cell>
          <cell r="AS260">
            <v>0</v>
          </cell>
          <cell r="AT260">
            <v>1</v>
          </cell>
          <cell r="AU260">
            <v>5</v>
          </cell>
          <cell r="AV260">
            <v>0</v>
          </cell>
          <cell r="AW260">
            <v>1</v>
          </cell>
          <cell r="AX260">
            <v>5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17</v>
          </cell>
          <cell r="BK260">
            <v>5</v>
          </cell>
          <cell r="BL260">
            <v>1</v>
          </cell>
          <cell r="BM260">
            <v>5</v>
          </cell>
          <cell r="BN260">
            <v>1</v>
          </cell>
          <cell r="BO260">
            <v>5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17</v>
          </cell>
          <cell r="BX260">
            <v>0</v>
          </cell>
          <cell r="BY260">
            <v>0</v>
          </cell>
          <cell r="BZ260">
            <v>103</v>
          </cell>
          <cell r="CA260">
            <v>82</v>
          </cell>
          <cell r="CB260">
            <v>96</v>
          </cell>
          <cell r="CC260">
            <v>85</v>
          </cell>
          <cell r="CD260">
            <v>94</v>
          </cell>
          <cell r="CE260">
            <v>87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2</v>
          </cell>
          <cell r="CM260">
            <v>0</v>
          </cell>
          <cell r="CN260">
            <v>1</v>
          </cell>
          <cell r="CP260">
            <v>1</v>
          </cell>
          <cell r="CQ260">
            <v>1</v>
          </cell>
          <cell r="CR260">
            <v>29</v>
          </cell>
          <cell r="CS260">
            <v>1</v>
          </cell>
          <cell r="CU260">
            <v>2</v>
          </cell>
          <cell r="DD260">
            <v>1</v>
          </cell>
          <cell r="DF260">
            <v>1</v>
          </cell>
          <cell r="DG260">
            <v>0</v>
          </cell>
        </row>
        <row r="261">
          <cell r="E261" t="str">
            <v>南波多中</v>
          </cell>
          <cell r="F261">
            <v>53005</v>
          </cell>
          <cell r="G261">
            <v>13</v>
          </cell>
          <cell r="H261">
            <v>7</v>
          </cell>
          <cell r="I261">
            <v>1</v>
          </cell>
          <cell r="J261">
            <v>0</v>
          </cell>
          <cell r="K261">
            <v>1</v>
          </cell>
          <cell r="L261">
            <v>0</v>
          </cell>
          <cell r="M261">
            <v>19</v>
          </cell>
          <cell r="N261">
            <v>13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21</v>
          </cell>
          <cell r="T261">
            <v>12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86</v>
          </cell>
          <cell r="AR261">
            <v>1</v>
          </cell>
          <cell r="AS261">
            <v>0</v>
          </cell>
          <cell r="AT261">
            <v>1</v>
          </cell>
          <cell r="AU261">
            <v>1</v>
          </cell>
          <cell r="AV261">
            <v>0</v>
          </cell>
          <cell r="AW261">
            <v>0</v>
          </cell>
          <cell r="AX261">
            <v>1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4</v>
          </cell>
          <cell r="BK261">
            <v>1</v>
          </cell>
          <cell r="BL261">
            <v>1</v>
          </cell>
          <cell r="BM261">
            <v>1</v>
          </cell>
          <cell r="BN261">
            <v>0</v>
          </cell>
          <cell r="BO261">
            <v>1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4</v>
          </cell>
          <cell r="BX261">
            <v>0</v>
          </cell>
          <cell r="BY261">
            <v>0</v>
          </cell>
          <cell r="BZ261">
            <v>14</v>
          </cell>
          <cell r="CA261">
            <v>7</v>
          </cell>
          <cell r="CB261">
            <v>19</v>
          </cell>
          <cell r="CC261">
            <v>13</v>
          </cell>
          <cell r="CD261">
            <v>21</v>
          </cell>
          <cell r="CE261">
            <v>12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1</v>
          </cell>
          <cell r="CM261">
            <v>0</v>
          </cell>
          <cell r="CN261">
            <v>1</v>
          </cell>
          <cell r="CP261">
            <v>1</v>
          </cell>
          <cell r="CR261">
            <v>7</v>
          </cell>
          <cell r="CS261">
            <v>1</v>
          </cell>
          <cell r="CT261">
            <v>1</v>
          </cell>
          <cell r="CU261">
            <v>1</v>
          </cell>
          <cell r="CW261">
            <v>1</v>
          </cell>
          <cell r="CZ261">
            <v>1</v>
          </cell>
          <cell r="DD261">
            <v>1</v>
          </cell>
          <cell r="DF261">
            <v>4</v>
          </cell>
          <cell r="DG261">
            <v>0</v>
          </cell>
        </row>
        <row r="262">
          <cell r="E262" t="str">
            <v>青嶺中</v>
          </cell>
          <cell r="F262">
            <v>53005</v>
          </cell>
          <cell r="G262">
            <v>23</v>
          </cell>
          <cell r="H262">
            <v>20</v>
          </cell>
          <cell r="I262">
            <v>0</v>
          </cell>
          <cell r="J262">
            <v>0</v>
          </cell>
          <cell r="K262">
            <v>2</v>
          </cell>
          <cell r="L262">
            <v>0</v>
          </cell>
          <cell r="M262">
            <v>22</v>
          </cell>
          <cell r="N262">
            <v>20</v>
          </cell>
          <cell r="O262">
            <v>0</v>
          </cell>
          <cell r="P262">
            <v>1</v>
          </cell>
          <cell r="Q262">
            <v>0</v>
          </cell>
          <cell r="R262">
            <v>0</v>
          </cell>
          <cell r="S262">
            <v>24</v>
          </cell>
          <cell r="T262">
            <v>19</v>
          </cell>
          <cell r="U262">
            <v>0</v>
          </cell>
          <cell r="V262">
            <v>1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130</v>
          </cell>
          <cell r="AR262">
            <v>2</v>
          </cell>
          <cell r="AS262">
            <v>0</v>
          </cell>
          <cell r="AT262">
            <v>1</v>
          </cell>
          <cell r="AU262">
            <v>2</v>
          </cell>
          <cell r="AV262">
            <v>0</v>
          </cell>
          <cell r="AW262">
            <v>0</v>
          </cell>
          <cell r="AX262">
            <v>2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7</v>
          </cell>
          <cell r="BK262">
            <v>2</v>
          </cell>
          <cell r="BL262">
            <v>1</v>
          </cell>
          <cell r="BM262">
            <v>2</v>
          </cell>
          <cell r="BN262">
            <v>0</v>
          </cell>
          <cell r="BO262">
            <v>2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7</v>
          </cell>
          <cell r="BX262">
            <v>0</v>
          </cell>
          <cell r="BY262">
            <v>0</v>
          </cell>
          <cell r="BZ262">
            <v>23</v>
          </cell>
          <cell r="CA262">
            <v>20</v>
          </cell>
          <cell r="CB262">
            <v>22</v>
          </cell>
          <cell r="CC262">
            <v>21</v>
          </cell>
          <cell r="CD262">
            <v>24</v>
          </cell>
          <cell r="CE262">
            <v>20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1</v>
          </cell>
          <cell r="CM262">
            <v>0</v>
          </cell>
          <cell r="CN262">
            <v>1</v>
          </cell>
          <cell r="CP262">
            <v>1</v>
          </cell>
          <cell r="CR262">
            <v>11</v>
          </cell>
          <cell r="CS262">
            <v>1</v>
          </cell>
          <cell r="CU262">
            <v>2</v>
          </cell>
          <cell r="CZ262">
            <v>1</v>
          </cell>
          <cell r="DD262">
            <v>1</v>
          </cell>
          <cell r="DF262">
            <v>3</v>
          </cell>
          <cell r="DG262">
            <v>0</v>
          </cell>
        </row>
        <row r="263">
          <cell r="E263" t="str">
            <v>東陵中</v>
          </cell>
          <cell r="F263">
            <v>53005</v>
          </cell>
          <cell r="G263">
            <v>20</v>
          </cell>
          <cell r="H263">
            <v>26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17</v>
          </cell>
          <cell r="N263">
            <v>20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17</v>
          </cell>
          <cell r="T263">
            <v>24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124</v>
          </cell>
          <cell r="AR263">
            <v>2</v>
          </cell>
          <cell r="AS263">
            <v>0</v>
          </cell>
          <cell r="AT263">
            <v>0</v>
          </cell>
          <cell r="AU263">
            <v>1</v>
          </cell>
          <cell r="AV263">
            <v>0</v>
          </cell>
          <cell r="AW263">
            <v>0</v>
          </cell>
          <cell r="AX263">
            <v>2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5</v>
          </cell>
          <cell r="BK263">
            <v>2</v>
          </cell>
          <cell r="BL263">
            <v>0</v>
          </cell>
          <cell r="BM263">
            <v>1</v>
          </cell>
          <cell r="BN263">
            <v>0</v>
          </cell>
          <cell r="BO263">
            <v>2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5</v>
          </cell>
          <cell r="BX263">
            <v>0</v>
          </cell>
          <cell r="BY263">
            <v>0</v>
          </cell>
          <cell r="BZ263">
            <v>20</v>
          </cell>
          <cell r="CA263">
            <v>26</v>
          </cell>
          <cell r="CB263">
            <v>17</v>
          </cell>
          <cell r="CC263">
            <v>20</v>
          </cell>
          <cell r="CD263">
            <v>17</v>
          </cell>
          <cell r="CE263">
            <v>24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1</v>
          </cell>
          <cell r="CP263">
            <v>1</v>
          </cell>
          <cell r="CR263">
            <v>7</v>
          </cell>
          <cell r="CS263">
            <v>1</v>
          </cell>
          <cell r="CU263">
            <v>3</v>
          </cell>
          <cell r="DD263">
            <v>1</v>
          </cell>
          <cell r="DF263">
            <v>3</v>
          </cell>
          <cell r="DG263">
            <v>0</v>
          </cell>
        </row>
        <row r="264">
          <cell r="E264" t="str">
            <v>国見中</v>
          </cell>
          <cell r="F264">
            <v>53005</v>
          </cell>
          <cell r="G264">
            <v>37</v>
          </cell>
          <cell r="H264">
            <v>48</v>
          </cell>
          <cell r="I264">
            <v>1</v>
          </cell>
          <cell r="J264">
            <v>0</v>
          </cell>
          <cell r="K264">
            <v>2</v>
          </cell>
          <cell r="L264">
            <v>0</v>
          </cell>
          <cell r="M264">
            <v>50</v>
          </cell>
          <cell r="N264">
            <v>43</v>
          </cell>
          <cell r="O264">
            <v>1</v>
          </cell>
          <cell r="P264">
            <v>0</v>
          </cell>
          <cell r="Q264">
            <v>0</v>
          </cell>
          <cell r="R264">
            <v>0</v>
          </cell>
          <cell r="S264">
            <v>49</v>
          </cell>
          <cell r="T264">
            <v>51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280</v>
          </cell>
          <cell r="AR264">
            <v>3</v>
          </cell>
          <cell r="AS264">
            <v>0</v>
          </cell>
          <cell r="AT264">
            <v>1</v>
          </cell>
          <cell r="AU264">
            <v>3</v>
          </cell>
          <cell r="AV264">
            <v>0</v>
          </cell>
          <cell r="AW264">
            <v>0</v>
          </cell>
          <cell r="AX264">
            <v>3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10</v>
          </cell>
          <cell r="BK264">
            <v>3</v>
          </cell>
          <cell r="BL264">
            <v>1</v>
          </cell>
          <cell r="BM264">
            <v>3</v>
          </cell>
          <cell r="BN264">
            <v>0</v>
          </cell>
          <cell r="BO264">
            <v>3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10</v>
          </cell>
          <cell r="BX264">
            <v>0</v>
          </cell>
          <cell r="BY264">
            <v>0</v>
          </cell>
          <cell r="BZ264">
            <v>38</v>
          </cell>
          <cell r="CA264">
            <v>48</v>
          </cell>
          <cell r="CB264">
            <v>51</v>
          </cell>
          <cell r="CC264">
            <v>43</v>
          </cell>
          <cell r="CD264">
            <v>49</v>
          </cell>
          <cell r="CE264">
            <v>51</v>
          </cell>
          <cell r="CF264">
            <v>0</v>
          </cell>
          <cell r="CG264">
            <v>0</v>
          </cell>
          <cell r="CH264">
            <v>0</v>
          </cell>
          <cell r="CI264">
            <v>0</v>
          </cell>
          <cell r="CJ264">
            <v>0</v>
          </cell>
          <cell r="CK264">
            <v>0</v>
          </cell>
          <cell r="CL264">
            <v>1</v>
          </cell>
          <cell r="CM264">
            <v>0</v>
          </cell>
          <cell r="CN264">
            <v>1</v>
          </cell>
          <cell r="CP264">
            <v>1</v>
          </cell>
          <cell r="CR264">
            <v>16</v>
          </cell>
          <cell r="CS264">
            <v>1</v>
          </cell>
          <cell r="CU264">
            <v>2</v>
          </cell>
          <cell r="DD264">
            <v>2</v>
          </cell>
          <cell r="DF264">
            <v>1</v>
          </cell>
          <cell r="DG264">
            <v>0</v>
          </cell>
        </row>
        <row r="265">
          <cell r="E265" t="str">
            <v>滝野中</v>
          </cell>
          <cell r="F265">
            <v>53005</v>
          </cell>
          <cell r="G265">
            <v>2</v>
          </cell>
          <cell r="H265">
            <v>3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3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4</v>
          </cell>
          <cell r="T265">
            <v>4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16</v>
          </cell>
          <cell r="AR265">
            <v>0</v>
          </cell>
          <cell r="AS265">
            <v>1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1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2</v>
          </cell>
          <cell r="BK265">
            <v>1</v>
          </cell>
          <cell r="BL265">
            <v>0</v>
          </cell>
          <cell r="BM265">
            <v>0</v>
          </cell>
          <cell r="BN265">
            <v>0</v>
          </cell>
          <cell r="BO265">
            <v>1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2</v>
          </cell>
          <cell r="BX265">
            <v>3</v>
          </cell>
          <cell r="BY265">
            <v>3</v>
          </cell>
          <cell r="BZ265">
            <v>2</v>
          </cell>
          <cell r="CA265">
            <v>3</v>
          </cell>
          <cell r="CB265">
            <v>3</v>
          </cell>
          <cell r="CC265">
            <v>0</v>
          </cell>
          <cell r="CD265">
            <v>4</v>
          </cell>
          <cell r="CE265">
            <v>4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1</v>
          </cell>
          <cell r="CN265">
            <v>1</v>
          </cell>
          <cell r="CP265">
            <v>1</v>
          </cell>
          <cell r="CR265">
            <v>5</v>
          </cell>
          <cell r="CT265">
            <v>1</v>
          </cell>
          <cell r="DF265">
            <v>2</v>
          </cell>
          <cell r="DG265">
            <v>0</v>
          </cell>
        </row>
        <row r="266">
          <cell r="E266" t="str">
            <v>山代中</v>
          </cell>
          <cell r="F266">
            <v>53005</v>
          </cell>
          <cell r="G266">
            <v>27</v>
          </cell>
          <cell r="H266">
            <v>19</v>
          </cell>
          <cell r="I266">
            <v>0</v>
          </cell>
          <cell r="J266">
            <v>0</v>
          </cell>
          <cell r="K266">
            <v>2</v>
          </cell>
          <cell r="L266">
            <v>0</v>
          </cell>
          <cell r="M266">
            <v>16</v>
          </cell>
          <cell r="N266">
            <v>33</v>
          </cell>
          <cell r="O266">
            <v>0</v>
          </cell>
          <cell r="P266">
            <v>2</v>
          </cell>
          <cell r="Q266">
            <v>0</v>
          </cell>
          <cell r="R266">
            <v>0</v>
          </cell>
          <cell r="S266">
            <v>25</v>
          </cell>
          <cell r="T266">
            <v>27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149</v>
          </cell>
          <cell r="AR266">
            <v>2</v>
          </cell>
          <cell r="AS266">
            <v>0</v>
          </cell>
          <cell r="AT266">
            <v>1</v>
          </cell>
          <cell r="AU266">
            <v>2</v>
          </cell>
          <cell r="AV266">
            <v>0</v>
          </cell>
          <cell r="AW266">
            <v>0</v>
          </cell>
          <cell r="AX266">
            <v>2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7</v>
          </cell>
          <cell r="BK266">
            <v>2</v>
          </cell>
          <cell r="BL266">
            <v>1</v>
          </cell>
          <cell r="BM266">
            <v>2</v>
          </cell>
          <cell r="BN266">
            <v>0</v>
          </cell>
          <cell r="BO266">
            <v>2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7</v>
          </cell>
          <cell r="BX266">
            <v>0</v>
          </cell>
          <cell r="BY266">
            <v>0</v>
          </cell>
          <cell r="BZ266">
            <v>27</v>
          </cell>
          <cell r="CA266">
            <v>19</v>
          </cell>
          <cell r="CB266">
            <v>16</v>
          </cell>
          <cell r="CC266">
            <v>35</v>
          </cell>
          <cell r="CD266">
            <v>25</v>
          </cell>
          <cell r="CE266">
            <v>27</v>
          </cell>
          <cell r="CF266">
            <v>0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L266">
            <v>1</v>
          </cell>
          <cell r="CM266">
            <v>0</v>
          </cell>
          <cell r="CN266">
            <v>2</v>
          </cell>
          <cell r="CP266">
            <v>1</v>
          </cell>
          <cell r="CR266">
            <v>13</v>
          </cell>
          <cell r="CS266">
            <v>1</v>
          </cell>
          <cell r="CT266">
            <v>1</v>
          </cell>
          <cell r="CU266">
            <v>2</v>
          </cell>
          <cell r="CZ266">
            <v>2</v>
          </cell>
          <cell r="DB266">
            <v>1</v>
          </cell>
          <cell r="DC266">
            <v>1</v>
          </cell>
          <cell r="DD266">
            <v>1</v>
          </cell>
          <cell r="DF266">
            <v>3</v>
          </cell>
          <cell r="DG266">
            <v>0</v>
          </cell>
        </row>
        <row r="267">
          <cell r="E267" t="str">
            <v>啓成中</v>
          </cell>
          <cell r="F267">
            <v>53005</v>
          </cell>
          <cell r="G267">
            <v>74</v>
          </cell>
          <cell r="H267">
            <v>45</v>
          </cell>
          <cell r="I267">
            <v>1</v>
          </cell>
          <cell r="J267">
            <v>1</v>
          </cell>
          <cell r="K267">
            <v>6</v>
          </cell>
          <cell r="L267">
            <v>0</v>
          </cell>
          <cell r="M267">
            <v>57</v>
          </cell>
          <cell r="N267">
            <v>50</v>
          </cell>
          <cell r="O267">
            <v>1</v>
          </cell>
          <cell r="P267">
            <v>3</v>
          </cell>
          <cell r="Q267">
            <v>0</v>
          </cell>
          <cell r="R267">
            <v>0</v>
          </cell>
          <cell r="S267">
            <v>49</v>
          </cell>
          <cell r="T267">
            <v>65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346</v>
          </cell>
          <cell r="AR267">
            <v>4</v>
          </cell>
          <cell r="AS267">
            <v>0</v>
          </cell>
          <cell r="AT267">
            <v>1</v>
          </cell>
          <cell r="AU267">
            <v>3</v>
          </cell>
          <cell r="AV267">
            <v>0</v>
          </cell>
          <cell r="AW267">
            <v>0</v>
          </cell>
          <cell r="AX267">
            <v>3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10</v>
          </cell>
          <cell r="BK267">
            <v>3</v>
          </cell>
          <cell r="BL267">
            <v>1</v>
          </cell>
          <cell r="BM267">
            <v>3</v>
          </cell>
          <cell r="BN267">
            <v>0</v>
          </cell>
          <cell r="BO267">
            <v>3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10</v>
          </cell>
          <cell r="BX267">
            <v>0</v>
          </cell>
          <cell r="BY267">
            <v>0</v>
          </cell>
          <cell r="BZ267">
            <v>75</v>
          </cell>
          <cell r="CA267">
            <v>46</v>
          </cell>
          <cell r="CB267">
            <v>58</v>
          </cell>
          <cell r="CC267">
            <v>53</v>
          </cell>
          <cell r="CD267">
            <v>49</v>
          </cell>
          <cell r="CE267">
            <v>65</v>
          </cell>
          <cell r="CF267">
            <v>0</v>
          </cell>
          <cell r="CG267">
            <v>0</v>
          </cell>
          <cell r="CH267">
            <v>0</v>
          </cell>
          <cell r="CI267">
            <v>0</v>
          </cell>
          <cell r="CJ267">
            <v>0</v>
          </cell>
          <cell r="CK267">
            <v>0</v>
          </cell>
          <cell r="CL267">
            <v>1</v>
          </cell>
          <cell r="CM267">
            <v>0</v>
          </cell>
          <cell r="CN267">
            <v>1</v>
          </cell>
          <cell r="CP267">
            <v>1</v>
          </cell>
          <cell r="CR267">
            <v>17</v>
          </cell>
          <cell r="CS267">
            <v>1</v>
          </cell>
          <cell r="CU267">
            <v>3</v>
          </cell>
          <cell r="CZ267">
            <v>1</v>
          </cell>
          <cell r="DD267">
            <v>1</v>
          </cell>
          <cell r="DF267">
            <v>1</v>
          </cell>
          <cell r="DG267">
            <v>0</v>
          </cell>
        </row>
        <row r="268">
          <cell r="E268" t="str">
            <v>有田中</v>
          </cell>
          <cell r="F268">
            <v>54105</v>
          </cell>
          <cell r="G268">
            <v>56</v>
          </cell>
          <cell r="H268">
            <v>42</v>
          </cell>
          <cell r="I268">
            <v>2</v>
          </cell>
          <cell r="J268">
            <v>1</v>
          </cell>
          <cell r="K268">
            <v>5</v>
          </cell>
          <cell r="L268">
            <v>0</v>
          </cell>
          <cell r="M268">
            <v>67</v>
          </cell>
          <cell r="N268">
            <v>48</v>
          </cell>
          <cell r="O268">
            <v>1</v>
          </cell>
          <cell r="P268">
            <v>0</v>
          </cell>
          <cell r="Q268">
            <v>0</v>
          </cell>
          <cell r="R268">
            <v>0</v>
          </cell>
          <cell r="S268">
            <v>63</v>
          </cell>
          <cell r="T268">
            <v>56</v>
          </cell>
          <cell r="U268">
            <v>1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337</v>
          </cell>
          <cell r="AR268">
            <v>3</v>
          </cell>
          <cell r="AS268">
            <v>0</v>
          </cell>
          <cell r="AT268">
            <v>1</v>
          </cell>
          <cell r="AU268">
            <v>3</v>
          </cell>
          <cell r="AV268">
            <v>0</v>
          </cell>
          <cell r="AW268">
            <v>0</v>
          </cell>
          <cell r="AX268">
            <v>3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10</v>
          </cell>
          <cell r="BK268">
            <v>3</v>
          </cell>
          <cell r="BL268">
            <v>1</v>
          </cell>
          <cell r="BM268">
            <v>3</v>
          </cell>
          <cell r="BN268">
            <v>0</v>
          </cell>
          <cell r="BO268">
            <v>3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10</v>
          </cell>
          <cell r="BX268">
            <v>0</v>
          </cell>
          <cell r="BY268">
            <v>0</v>
          </cell>
          <cell r="BZ268">
            <v>58</v>
          </cell>
          <cell r="CA268">
            <v>43</v>
          </cell>
          <cell r="CB268">
            <v>68</v>
          </cell>
          <cell r="CC268">
            <v>48</v>
          </cell>
          <cell r="CD268">
            <v>64</v>
          </cell>
          <cell r="CE268">
            <v>56</v>
          </cell>
          <cell r="CF268">
            <v>0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1</v>
          </cell>
          <cell r="CM268">
            <v>0</v>
          </cell>
          <cell r="CN268">
            <v>1</v>
          </cell>
          <cell r="CP268">
            <v>1</v>
          </cell>
          <cell r="CR268">
            <v>18</v>
          </cell>
          <cell r="CT268">
            <v>1</v>
          </cell>
          <cell r="CU268">
            <v>3</v>
          </cell>
          <cell r="CW268">
            <v>1</v>
          </cell>
          <cell r="DC268">
            <v>1</v>
          </cell>
          <cell r="DD268">
            <v>3</v>
          </cell>
          <cell r="DF268">
            <v>3</v>
          </cell>
          <cell r="DG268">
            <v>1</v>
          </cell>
        </row>
        <row r="269">
          <cell r="E269" t="str">
            <v>西有田中</v>
          </cell>
          <cell r="F269">
            <v>54105</v>
          </cell>
          <cell r="G269">
            <v>48</v>
          </cell>
          <cell r="H269">
            <v>44</v>
          </cell>
          <cell r="I269">
            <v>0</v>
          </cell>
          <cell r="J269">
            <v>0</v>
          </cell>
          <cell r="K269">
            <v>1</v>
          </cell>
          <cell r="L269">
            <v>0</v>
          </cell>
          <cell r="M269">
            <v>55</v>
          </cell>
          <cell r="N269">
            <v>55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45</v>
          </cell>
          <cell r="T269">
            <v>39</v>
          </cell>
          <cell r="U269">
            <v>1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287</v>
          </cell>
          <cell r="AR269">
            <v>3</v>
          </cell>
          <cell r="AS269">
            <v>0</v>
          </cell>
          <cell r="AT269">
            <v>1</v>
          </cell>
          <cell r="AU269">
            <v>3</v>
          </cell>
          <cell r="AV269">
            <v>0</v>
          </cell>
          <cell r="AW269">
            <v>0</v>
          </cell>
          <cell r="AX269">
            <v>3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10</v>
          </cell>
          <cell r="BK269">
            <v>3</v>
          </cell>
          <cell r="BL269">
            <v>1</v>
          </cell>
          <cell r="BM269">
            <v>3</v>
          </cell>
          <cell r="BN269">
            <v>0</v>
          </cell>
          <cell r="BO269">
            <v>3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10</v>
          </cell>
          <cell r="BX269">
            <v>0</v>
          </cell>
          <cell r="BY269">
            <v>0</v>
          </cell>
          <cell r="BZ269">
            <v>48</v>
          </cell>
          <cell r="CA269">
            <v>44</v>
          </cell>
          <cell r="CB269">
            <v>55</v>
          </cell>
          <cell r="CC269">
            <v>55</v>
          </cell>
          <cell r="CD269">
            <v>46</v>
          </cell>
          <cell r="CE269">
            <v>39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1</v>
          </cell>
          <cell r="CM269">
            <v>0</v>
          </cell>
          <cell r="CN269">
            <v>1</v>
          </cell>
          <cell r="CP269">
            <v>1</v>
          </cell>
          <cell r="CR269">
            <v>20</v>
          </cell>
          <cell r="CS269">
            <v>1</v>
          </cell>
          <cell r="DD269">
            <v>2</v>
          </cell>
          <cell r="DE269">
            <v>1</v>
          </cell>
          <cell r="DF269">
            <v>3</v>
          </cell>
          <cell r="DG269">
            <v>2</v>
          </cell>
        </row>
        <row r="270">
          <cell r="E270" t="str">
            <v>西部中</v>
          </cell>
          <cell r="F270">
            <v>61005</v>
          </cell>
          <cell r="G270">
            <v>109</v>
          </cell>
          <cell r="H270">
            <v>109</v>
          </cell>
          <cell r="I270">
            <v>6</v>
          </cell>
          <cell r="J270">
            <v>0</v>
          </cell>
          <cell r="K270">
            <v>10</v>
          </cell>
          <cell r="L270">
            <v>0</v>
          </cell>
          <cell r="M270">
            <v>111</v>
          </cell>
          <cell r="N270">
            <v>114</v>
          </cell>
          <cell r="O270">
            <v>2</v>
          </cell>
          <cell r="P270">
            <v>3</v>
          </cell>
          <cell r="Q270">
            <v>4</v>
          </cell>
          <cell r="R270">
            <v>0</v>
          </cell>
          <cell r="S270">
            <v>113</v>
          </cell>
          <cell r="T270">
            <v>116</v>
          </cell>
          <cell r="U270">
            <v>2</v>
          </cell>
          <cell r="V270">
            <v>1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686</v>
          </cell>
          <cell r="AR270">
            <v>6</v>
          </cell>
          <cell r="AS270">
            <v>0</v>
          </cell>
          <cell r="AT270">
            <v>2</v>
          </cell>
          <cell r="AU270">
            <v>6</v>
          </cell>
          <cell r="AV270">
            <v>0</v>
          </cell>
          <cell r="AW270">
            <v>1</v>
          </cell>
          <cell r="AX270">
            <v>6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21</v>
          </cell>
          <cell r="BK270">
            <v>6</v>
          </cell>
          <cell r="BL270">
            <v>2</v>
          </cell>
          <cell r="BM270">
            <v>6</v>
          </cell>
          <cell r="BN270">
            <v>1</v>
          </cell>
          <cell r="BO270">
            <v>6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21</v>
          </cell>
          <cell r="BX270">
            <v>0</v>
          </cell>
          <cell r="BY270">
            <v>0</v>
          </cell>
          <cell r="BZ270">
            <v>115</v>
          </cell>
          <cell r="CA270">
            <v>109</v>
          </cell>
          <cell r="CB270">
            <v>113</v>
          </cell>
          <cell r="CC270">
            <v>117</v>
          </cell>
          <cell r="CD270">
            <v>115</v>
          </cell>
          <cell r="CE270">
            <v>117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3</v>
          </cell>
          <cell r="CM270">
            <v>0</v>
          </cell>
          <cell r="CN270">
            <v>1</v>
          </cell>
          <cell r="CP270">
            <v>2</v>
          </cell>
          <cell r="CQ270">
            <v>1</v>
          </cell>
          <cell r="CR270">
            <v>37</v>
          </cell>
          <cell r="CS270">
            <v>2</v>
          </cell>
          <cell r="CU270">
            <v>5</v>
          </cell>
          <cell r="CZ270">
            <v>1</v>
          </cell>
          <cell r="DC270">
            <v>1</v>
          </cell>
          <cell r="DD270">
            <v>3</v>
          </cell>
          <cell r="DF270">
            <v>1</v>
          </cell>
          <cell r="DG270">
            <v>0</v>
          </cell>
        </row>
        <row r="271">
          <cell r="E271" t="str">
            <v>鹿島東部中</v>
          </cell>
          <cell r="F271">
            <v>61005</v>
          </cell>
          <cell r="G271">
            <v>60</v>
          </cell>
          <cell r="H271">
            <v>56</v>
          </cell>
          <cell r="I271">
            <v>0</v>
          </cell>
          <cell r="J271">
            <v>1</v>
          </cell>
          <cell r="K271">
            <v>2</v>
          </cell>
          <cell r="L271">
            <v>0</v>
          </cell>
          <cell r="M271">
            <v>55</v>
          </cell>
          <cell r="N271">
            <v>54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57</v>
          </cell>
          <cell r="T271">
            <v>48</v>
          </cell>
          <cell r="U271">
            <v>0</v>
          </cell>
          <cell r="V271">
            <v>1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332</v>
          </cell>
          <cell r="AR271">
            <v>3</v>
          </cell>
          <cell r="AS271">
            <v>0</v>
          </cell>
          <cell r="AT271">
            <v>1</v>
          </cell>
          <cell r="AU271">
            <v>3</v>
          </cell>
          <cell r="AV271">
            <v>0</v>
          </cell>
          <cell r="AW271">
            <v>0</v>
          </cell>
          <cell r="AX271">
            <v>3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10</v>
          </cell>
          <cell r="BK271">
            <v>3</v>
          </cell>
          <cell r="BL271">
            <v>1</v>
          </cell>
          <cell r="BM271">
            <v>3</v>
          </cell>
          <cell r="BN271">
            <v>0</v>
          </cell>
          <cell r="BO271">
            <v>3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10</v>
          </cell>
          <cell r="BX271">
            <v>0</v>
          </cell>
          <cell r="BY271">
            <v>0</v>
          </cell>
          <cell r="BZ271">
            <v>60</v>
          </cell>
          <cell r="CA271">
            <v>57</v>
          </cell>
          <cell r="CB271">
            <v>55</v>
          </cell>
          <cell r="CC271">
            <v>54</v>
          </cell>
          <cell r="CD271">
            <v>57</v>
          </cell>
          <cell r="CE271">
            <v>49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1</v>
          </cell>
          <cell r="CM271">
            <v>0</v>
          </cell>
          <cell r="CN271">
            <v>1</v>
          </cell>
          <cell r="CP271">
            <v>1</v>
          </cell>
          <cell r="CR271">
            <v>19</v>
          </cell>
          <cell r="CS271">
            <v>1</v>
          </cell>
          <cell r="CU271">
            <v>3</v>
          </cell>
          <cell r="CX271">
            <v>1</v>
          </cell>
          <cell r="DB271">
            <v>1</v>
          </cell>
          <cell r="DC271">
            <v>1</v>
          </cell>
          <cell r="DD271">
            <v>1</v>
          </cell>
          <cell r="DE271">
            <v>1</v>
          </cell>
          <cell r="DG271">
            <v>0</v>
          </cell>
        </row>
        <row r="272">
          <cell r="E272" t="str">
            <v>多良中</v>
          </cell>
          <cell r="F272">
            <v>62105</v>
          </cell>
          <cell r="G272">
            <v>21</v>
          </cell>
          <cell r="H272">
            <v>26</v>
          </cell>
          <cell r="I272">
            <v>1</v>
          </cell>
          <cell r="J272">
            <v>0</v>
          </cell>
          <cell r="K272">
            <v>4</v>
          </cell>
          <cell r="L272">
            <v>0</v>
          </cell>
          <cell r="M272">
            <v>32</v>
          </cell>
          <cell r="N272">
            <v>24</v>
          </cell>
          <cell r="O272">
            <v>1</v>
          </cell>
          <cell r="P272">
            <v>1</v>
          </cell>
          <cell r="Q272">
            <v>0</v>
          </cell>
          <cell r="R272">
            <v>0</v>
          </cell>
          <cell r="S272">
            <v>27</v>
          </cell>
          <cell r="T272">
            <v>22</v>
          </cell>
          <cell r="U272">
            <v>1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156</v>
          </cell>
          <cell r="AR272">
            <v>2</v>
          </cell>
          <cell r="AS272">
            <v>0</v>
          </cell>
          <cell r="AT272">
            <v>1</v>
          </cell>
          <cell r="AU272">
            <v>2</v>
          </cell>
          <cell r="AV272">
            <v>0</v>
          </cell>
          <cell r="AW272">
            <v>0</v>
          </cell>
          <cell r="AX272">
            <v>2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7</v>
          </cell>
          <cell r="BK272">
            <v>2</v>
          </cell>
          <cell r="BL272">
            <v>1</v>
          </cell>
          <cell r="BM272">
            <v>2</v>
          </cell>
          <cell r="BN272">
            <v>0</v>
          </cell>
          <cell r="BO272">
            <v>2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7</v>
          </cell>
          <cell r="BX272">
            <v>0</v>
          </cell>
          <cell r="BY272">
            <v>0</v>
          </cell>
          <cell r="BZ272">
            <v>22</v>
          </cell>
          <cell r="CA272">
            <v>26</v>
          </cell>
          <cell r="CB272">
            <v>33</v>
          </cell>
          <cell r="CC272">
            <v>25</v>
          </cell>
          <cell r="CD272">
            <v>28</v>
          </cell>
          <cell r="CE272">
            <v>22</v>
          </cell>
          <cell r="CF272">
            <v>0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1</v>
          </cell>
          <cell r="CM272">
            <v>0</v>
          </cell>
          <cell r="CN272">
            <v>1</v>
          </cell>
          <cell r="CP272">
            <v>1</v>
          </cell>
          <cell r="CR272">
            <v>12</v>
          </cell>
          <cell r="CS272">
            <v>1</v>
          </cell>
          <cell r="CU272">
            <v>1</v>
          </cell>
          <cell r="DD272">
            <v>1</v>
          </cell>
          <cell r="DF272">
            <v>1</v>
          </cell>
          <cell r="DG272">
            <v>0</v>
          </cell>
        </row>
        <row r="273">
          <cell r="E273" t="str">
            <v>大浦中</v>
          </cell>
          <cell r="F273">
            <v>62105</v>
          </cell>
          <cell r="G273">
            <v>21</v>
          </cell>
          <cell r="H273">
            <v>26</v>
          </cell>
          <cell r="I273">
            <v>1</v>
          </cell>
          <cell r="J273">
            <v>1</v>
          </cell>
          <cell r="K273">
            <v>4</v>
          </cell>
          <cell r="L273">
            <v>0</v>
          </cell>
          <cell r="M273">
            <v>36</v>
          </cell>
          <cell r="N273">
            <v>26</v>
          </cell>
          <cell r="O273">
            <v>2</v>
          </cell>
          <cell r="P273">
            <v>0</v>
          </cell>
          <cell r="Q273">
            <v>0</v>
          </cell>
          <cell r="R273">
            <v>0</v>
          </cell>
          <cell r="S273">
            <v>29</v>
          </cell>
          <cell r="T273">
            <v>33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175</v>
          </cell>
          <cell r="AR273">
            <v>2</v>
          </cell>
          <cell r="AS273">
            <v>0</v>
          </cell>
          <cell r="AT273">
            <v>1</v>
          </cell>
          <cell r="AU273">
            <v>2</v>
          </cell>
          <cell r="AV273">
            <v>0</v>
          </cell>
          <cell r="AW273">
            <v>0</v>
          </cell>
          <cell r="AX273">
            <v>2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7</v>
          </cell>
          <cell r="BK273">
            <v>2</v>
          </cell>
          <cell r="BL273">
            <v>1</v>
          </cell>
          <cell r="BM273">
            <v>2</v>
          </cell>
          <cell r="BN273">
            <v>0</v>
          </cell>
          <cell r="BO273">
            <v>2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7</v>
          </cell>
          <cell r="BX273">
            <v>0</v>
          </cell>
          <cell r="BY273">
            <v>0</v>
          </cell>
          <cell r="BZ273">
            <v>22</v>
          </cell>
          <cell r="CA273">
            <v>27</v>
          </cell>
          <cell r="CB273">
            <v>38</v>
          </cell>
          <cell r="CC273">
            <v>26</v>
          </cell>
          <cell r="CD273">
            <v>29</v>
          </cell>
          <cell r="CE273">
            <v>33</v>
          </cell>
          <cell r="CF273">
            <v>0</v>
          </cell>
          <cell r="CG273">
            <v>0</v>
          </cell>
          <cell r="CH273">
            <v>0</v>
          </cell>
          <cell r="CI273">
            <v>0</v>
          </cell>
          <cell r="CJ273">
            <v>0</v>
          </cell>
          <cell r="CK273">
            <v>0</v>
          </cell>
          <cell r="CL273">
            <v>1</v>
          </cell>
          <cell r="CM273">
            <v>0</v>
          </cell>
          <cell r="CN273">
            <v>1</v>
          </cell>
          <cell r="CP273">
            <v>1</v>
          </cell>
          <cell r="CR273">
            <v>12</v>
          </cell>
          <cell r="CS273">
            <v>1</v>
          </cell>
          <cell r="CU273">
            <v>1</v>
          </cell>
          <cell r="DD273">
            <v>1</v>
          </cell>
          <cell r="DF273">
            <v>3</v>
          </cell>
          <cell r="DG273">
            <v>0</v>
          </cell>
        </row>
        <row r="274">
          <cell r="E274" t="str">
            <v>塩田中</v>
          </cell>
          <cell r="F274">
            <v>62005</v>
          </cell>
          <cell r="G274">
            <v>66</v>
          </cell>
          <cell r="H274">
            <v>50</v>
          </cell>
          <cell r="I274">
            <v>0</v>
          </cell>
          <cell r="J274">
            <v>3</v>
          </cell>
          <cell r="K274">
            <v>4</v>
          </cell>
          <cell r="L274">
            <v>0</v>
          </cell>
          <cell r="M274">
            <v>67</v>
          </cell>
          <cell r="N274">
            <v>56</v>
          </cell>
          <cell r="O274">
            <v>0</v>
          </cell>
          <cell r="P274">
            <v>1</v>
          </cell>
          <cell r="Q274">
            <v>2</v>
          </cell>
          <cell r="R274">
            <v>0</v>
          </cell>
          <cell r="S274">
            <v>54</v>
          </cell>
          <cell r="T274">
            <v>62</v>
          </cell>
          <cell r="U274">
            <v>1</v>
          </cell>
          <cell r="V274">
            <v>1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361</v>
          </cell>
          <cell r="AR274">
            <v>4</v>
          </cell>
          <cell r="AS274">
            <v>0</v>
          </cell>
          <cell r="AT274">
            <v>1</v>
          </cell>
          <cell r="AU274">
            <v>4</v>
          </cell>
          <cell r="AV274">
            <v>0</v>
          </cell>
          <cell r="AW274">
            <v>1</v>
          </cell>
          <cell r="AX274">
            <v>3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12</v>
          </cell>
          <cell r="BK274">
            <v>3</v>
          </cell>
          <cell r="BL274">
            <v>1</v>
          </cell>
          <cell r="BM274">
            <v>4</v>
          </cell>
          <cell r="BN274">
            <v>1</v>
          </cell>
          <cell r="BO274">
            <v>3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12</v>
          </cell>
          <cell r="BX274">
            <v>0</v>
          </cell>
          <cell r="BY274">
            <v>0</v>
          </cell>
          <cell r="BZ274">
            <v>66</v>
          </cell>
          <cell r="CA274">
            <v>53</v>
          </cell>
          <cell r="CB274">
            <v>67</v>
          </cell>
          <cell r="CC274">
            <v>57</v>
          </cell>
          <cell r="CD274">
            <v>55</v>
          </cell>
          <cell r="CE274">
            <v>63</v>
          </cell>
          <cell r="CF274">
            <v>0</v>
          </cell>
          <cell r="CG274">
            <v>0</v>
          </cell>
          <cell r="CH274">
            <v>0</v>
          </cell>
          <cell r="CI274">
            <v>0</v>
          </cell>
          <cell r="CJ274">
            <v>0</v>
          </cell>
          <cell r="CK274">
            <v>0</v>
          </cell>
          <cell r="CL274">
            <v>2</v>
          </cell>
          <cell r="CM274">
            <v>0</v>
          </cell>
          <cell r="CN274">
            <v>1</v>
          </cell>
          <cell r="CP274">
            <v>1</v>
          </cell>
          <cell r="CR274">
            <v>21</v>
          </cell>
          <cell r="CS274">
            <v>1</v>
          </cell>
          <cell r="CU274">
            <v>2</v>
          </cell>
          <cell r="DB274">
            <v>1</v>
          </cell>
          <cell r="DD274">
            <v>1</v>
          </cell>
          <cell r="DF274">
            <v>2</v>
          </cell>
          <cell r="DG274">
            <v>1</v>
          </cell>
        </row>
        <row r="275">
          <cell r="E275" t="str">
            <v>嬉野中</v>
          </cell>
          <cell r="F275">
            <v>62005</v>
          </cell>
          <cell r="G275">
            <v>53</v>
          </cell>
          <cell r="H275">
            <v>68</v>
          </cell>
          <cell r="I275">
            <v>4</v>
          </cell>
          <cell r="J275">
            <v>1</v>
          </cell>
          <cell r="K275">
            <v>10</v>
          </cell>
          <cell r="L275">
            <v>0</v>
          </cell>
          <cell r="M275">
            <v>75</v>
          </cell>
          <cell r="N275">
            <v>76</v>
          </cell>
          <cell r="O275">
            <v>2</v>
          </cell>
          <cell r="P275">
            <v>4</v>
          </cell>
          <cell r="Q275">
            <v>5</v>
          </cell>
          <cell r="R275">
            <v>0</v>
          </cell>
          <cell r="S275">
            <v>67</v>
          </cell>
          <cell r="T275">
            <v>63</v>
          </cell>
          <cell r="U275">
            <v>3</v>
          </cell>
          <cell r="V275">
            <v>1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417</v>
          </cell>
          <cell r="AR275">
            <v>4</v>
          </cell>
          <cell r="AS275">
            <v>0</v>
          </cell>
          <cell r="AT275">
            <v>2</v>
          </cell>
          <cell r="AU275">
            <v>4</v>
          </cell>
          <cell r="AV275">
            <v>0</v>
          </cell>
          <cell r="AW275">
            <v>1</v>
          </cell>
          <cell r="AX275">
            <v>4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15</v>
          </cell>
          <cell r="BK275">
            <v>4</v>
          </cell>
          <cell r="BL275">
            <v>2</v>
          </cell>
          <cell r="BM275">
            <v>4</v>
          </cell>
          <cell r="BN275">
            <v>1</v>
          </cell>
          <cell r="BO275">
            <v>4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15</v>
          </cell>
          <cell r="BX275">
            <v>0</v>
          </cell>
          <cell r="BY275">
            <v>0</v>
          </cell>
          <cell r="BZ275">
            <v>57</v>
          </cell>
          <cell r="CA275">
            <v>69</v>
          </cell>
          <cell r="CB275">
            <v>77</v>
          </cell>
          <cell r="CC275">
            <v>80</v>
          </cell>
          <cell r="CD275">
            <v>70</v>
          </cell>
          <cell r="CE275">
            <v>64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3</v>
          </cell>
          <cell r="CM275">
            <v>0</v>
          </cell>
          <cell r="CN275">
            <v>1</v>
          </cell>
          <cell r="CP275">
            <v>1</v>
          </cell>
          <cell r="CQ275">
            <v>1</v>
          </cell>
          <cell r="CR275">
            <v>25</v>
          </cell>
          <cell r="CS275">
            <v>1</v>
          </cell>
          <cell r="CU275">
            <v>5</v>
          </cell>
          <cell r="CX275">
            <v>1</v>
          </cell>
          <cell r="DC275">
            <v>2</v>
          </cell>
          <cell r="DD275">
            <v>1</v>
          </cell>
          <cell r="DE275">
            <v>1</v>
          </cell>
          <cell r="DF275">
            <v>2</v>
          </cell>
          <cell r="DG275">
            <v>0</v>
          </cell>
        </row>
        <row r="276">
          <cell r="E276" t="str">
            <v>大野原中</v>
          </cell>
          <cell r="F276">
            <v>62005</v>
          </cell>
          <cell r="G276">
            <v>4</v>
          </cell>
          <cell r="H276">
            <v>2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1</v>
          </cell>
          <cell r="N276">
            <v>1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2</v>
          </cell>
          <cell r="T276">
            <v>2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12</v>
          </cell>
          <cell r="AR276">
            <v>1</v>
          </cell>
          <cell r="AS276">
            <v>0</v>
          </cell>
          <cell r="AT276">
            <v>0</v>
          </cell>
          <cell r="AU276">
            <v>0</v>
          </cell>
          <cell r="AV276">
            <v>1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2</v>
          </cell>
          <cell r="BK276">
            <v>1</v>
          </cell>
          <cell r="BL276">
            <v>0</v>
          </cell>
          <cell r="BM276">
            <v>0</v>
          </cell>
          <cell r="BN276">
            <v>0</v>
          </cell>
          <cell r="BO276">
            <v>1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2</v>
          </cell>
          <cell r="BX276">
            <v>3</v>
          </cell>
          <cell r="BY276">
            <v>3</v>
          </cell>
          <cell r="BZ276">
            <v>4</v>
          </cell>
          <cell r="CA276">
            <v>2</v>
          </cell>
          <cell r="CB276">
            <v>1</v>
          </cell>
          <cell r="CC276">
            <v>1</v>
          </cell>
          <cell r="CD276">
            <v>2</v>
          </cell>
          <cell r="CE276">
            <v>2</v>
          </cell>
          <cell r="CF276">
            <v>0</v>
          </cell>
          <cell r="CG276">
            <v>0</v>
          </cell>
          <cell r="CH276">
            <v>0</v>
          </cell>
          <cell r="CI276">
            <v>0</v>
          </cell>
          <cell r="CJ276">
            <v>0</v>
          </cell>
          <cell r="CK276">
            <v>0</v>
          </cell>
          <cell r="CL276">
            <v>0</v>
          </cell>
          <cell r="CM276">
            <v>1</v>
          </cell>
          <cell r="CN276">
            <v>1</v>
          </cell>
          <cell r="CP276">
            <v>1</v>
          </cell>
          <cell r="CR276">
            <v>5</v>
          </cell>
          <cell r="DD276">
            <v>1</v>
          </cell>
          <cell r="DF276">
            <v>2</v>
          </cell>
          <cell r="DG276">
            <v>0</v>
          </cell>
        </row>
        <row r="277">
          <cell r="E277" t="str">
            <v>吉田中</v>
          </cell>
          <cell r="F277">
            <v>62005</v>
          </cell>
          <cell r="G277">
            <v>16</v>
          </cell>
          <cell r="H277">
            <v>12</v>
          </cell>
          <cell r="I277">
            <v>0</v>
          </cell>
          <cell r="J277">
            <v>0</v>
          </cell>
          <cell r="K277">
            <v>2</v>
          </cell>
          <cell r="L277">
            <v>0</v>
          </cell>
          <cell r="M277">
            <v>7</v>
          </cell>
          <cell r="N277">
            <v>9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12</v>
          </cell>
          <cell r="T277">
            <v>17</v>
          </cell>
          <cell r="U277">
            <v>1</v>
          </cell>
          <cell r="V277">
            <v>1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75</v>
          </cell>
          <cell r="AR277">
            <v>1</v>
          </cell>
          <cell r="AS277">
            <v>0</v>
          </cell>
          <cell r="AT277">
            <v>1</v>
          </cell>
          <cell r="AU277">
            <v>1</v>
          </cell>
          <cell r="AV277">
            <v>0</v>
          </cell>
          <cell r="AW277">
            <v>0</v>
          </cell>
          <cell r="AX277">
            <v>1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4</v>
          </cell>
          <cell r="BK277">
            <v>1</v>
          </cell>
          <cell r="BL277">
            <v>1</v>
          </cell>
          <cell r="BM277">
            <v>1</v>
          </cell>
          <cell r="BN277">
            <v>0</v>
          </cell>
          <cell r="BO277">
            <v>1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4</v>
          </cell>
          <cell r="BX277">
            <v>0</v>
          </cell>
          <cell r="BY277">
            <v>0</v>
          </cell>
          <cell r="BZ277">
            <v>16</v>
          </cell>
          <cell r="CA277">
            <v>12</v>
          </cell>
          <cell r="CB277">
            <v>7</v>
          </cell>
          <cell r="CC277">
            <v>9</v>
          </cell>
          <cell r="CD277">
            <v>13</v>
          </cell>
          <cell r="CE277">
            <v>18</v>
          </cell>
          <cell r="CF277">
            <v>0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1</v>
          </cell>
          <cell r="CM277">
            <v>0</v>
          </cell>
          <cell r="CN277">
            <v>1</v>
          </cell>
          <cell r="CP277">
            <v>1</v>
          </cell>
          <cell r="CR277">
            <v>7</v>
          </cell>
          <cell r="CS277">
            <v>1</v>
          </cell>
          <cell r="CU277">
            <v>2</v>
          </cell>
          <cell r="DD277">
            <v>1</v>
          </cell>
          <cell r="DF277">
            <v>2</v>
          </cell>
          <cell r="DG277">
            <v>0</v>
          </cell>
        </row>
        <row r="278">
          <cell r="E278" t="str">
            <v>致遠館中</v>
          </cell>
          <cell r="CP278">
            <v>1</v>
          </cell>
          <cell r="CR278">
            <v>22</v>
          </cell>
          <cell r="CS278">
            <v>1</v>
          </cell>
          <cell r="CU278">
            <v>3</v>
          </cell>
          <cell r="CZ278">
            <v>1</v>
          </cell>
          <cell r="DD278">
            <v>1</v>
          </cell>
          <cell r="DG278">
            <v>0</v>
          </cell>
        </row>
        <row r="279">
          <cell r="E279" t="str">
            <v>唐津東中</v>
          </cell>
          <cell r="CP279">
            <v>1</v>
          </cell>
          <cell r="CR279">
            <v>14</v>
          </cell>
          <cell r="CS279">
            <v>1</v>
          </cell>
          <cell r="CU279">
            <v>4</v>
          </cell>
          <cell r="DD279">
            <v>1</v>
          </cell>
          <cell r="DG279">
            <v>0</v>
          </cell>
        </row>
        <row r="280">
          <cell r="E280" t="str">
            <v>香楠中</v>
          </cell>
          <cell r="CP280">
            <v>1</v>
          </cell>
          <cell r="CR280">
            <v>15</v>
          </cell>
          <cell r="CT280">
            <v>1</v>
          </cell>
          <cell r="CU280">
            <v>4</v>
          </cell>
          <cell r="CZ280">
            <v>1</v>
          </cell>
          <cell r="DG280">
            <v>0</v>
          </cell>
        </row>
        <row r="281">
          <cell r="E281" t="str">
            <v>武雄青陵中</v>
          </cell>
          <cell r="CN281">
            <v>1</v>
          </cell>
          <cell r="CP281">
            <v>1</v>
          </cell>
          <cell r="CR281">
            <v>18</v>
          </cell>
          <cell r="CS281">
            <v>1</v>
          </cell>
          <cell r="CT281">
            <v>1</v>
          </cell>
          <cell r="CU281">
            <v>6</v>
          </cell>
          <cell r="CZ281">
            <v>2</v>
          </cell>
          <cell r="DD281">
            <v>3</v>
          </cell>
          <cell r="DG281">
            <v>0</v>
          </cell>
        </row>
        <row r="283">
          <cell r="DB283">
            <v>27</v>
          </cell>
          <cell r="DE283">
            <v>29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L80"/>
  <sheetViews>
    <sheetView view="pageBreakPreview" zoomScaleNormal="86" zoomScaleSheetLayoutView="100" workbookViewId="0">
      <pane xSplit="3" ySplit="1" topLeftCell="S26" activePane="bottomRight" state="frozen"/>
      <selection pane="topRight" activeCell="D1" sqref="D1"/>
      <selection pane="bottomLeft" activeCell="A2" sqref="A2"/>
      <selection pane="bottomRight" activeCell="AK48" sqref="AK48"/>
    </sheetView>
  </sheetViews>
  <sheetFormatPr defaultRowHeight="13.5"/>
  <cols>
    <col min="1" max="1" width="2.75" style="39" hidden="1" customWidth="1"/>
    <col min="2" max="2" width="5.875" style="39" hidden="1" customWidth="1"/>
    <col min="3" max="3" width="9.125" style="39" customWidth="1"/>
    <col min="4" max="6" width="4.25" style="39" customWidth="1"/>
    <col min="7" max="12" width="3.875" style="39" customWidth="1"/>
    <col min="13" max="13" width="4.875" style="39" customWidth="1"/>
    <col min="14" max="34" width="4.75" style="39" customWidth="1"/>
    <col min="35" max="37" width="5.75" style="39" customWidth="1"/>
    <col min="38" max="38" width="9" style="39" customWidth="1"/>
    <col min="39" max="39" width="4.75" style="39" customWidth="1"/>
    <col min="40" max="16384" width="9" style="39"/>
  </cols>
  <sheetData>
    <row r="1" spans="1:38" ht="16.5" customHeight="1">
      <c r="A1" s="38"/>
      <c r="B1" s="38"/>
      <c r="C1" s="341" t="s">
        <v>0</v>
      </c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</row>
    <row r="2" spans="1:38" ht="2.25" customHeight="1" thickBot="1">
      <c r="A2" s="38"/>
      <c r="B2" s="38"/>
      <c r="C2" s="38"/>
      <c r="D2" s="40">
        <v>33</v>
      </c>
      <c r="E2" s="40">
        <v>34</v>
      </c>
      <c r="F2" s="40">
        <v>35</v>
      </c>
      <c r="G2" s="40">
        <v>36</v>
      </c>
      <c r="H2" s="40">
        <v>37</v>
      </c>
      <c r="I2" s="40">
        <v>38</v>
      </c>
      <c r="J2" s="40"/>
      <c r="K2" s="41">
        <v>10</v>
      </c>
      <c r="L2" s="41">
        <v>11</v>
      </c>
      <c r="M2" s="40"/>
      <c r="N2" s="41">
        <v>3</v>
      </c>
      <c r="O2" s="41">
        <v>4</v>
      </c>
      <c r="P2" s="41">
        <v>5</v>
      </c>
      <c r="Q2" s="41">
        <v>6</v>
      </c>
      <c r="R2" s="41">
        <v>7</v>
      </c>
      <c r="S2" s="41">
        <v>8</v>
      </c>
      <c r="T2" s="41">
        <v>9</v>
      </c>
      <c r="U2" s="41">
        <v>10</v>
      </c>
      <c r="V2" s="41">
        <v>11</v>
      </c>
      <c r="W2" s="41">
        <v>12</v>
      </c>
      <c r="X2" s="41">
        <v>13</v>
      </c>
      <c r="Y2" s="41">
        <v>14</v>
      </c>
      <c r="Z2" s="41">
        <v>15</v>
      </c>
      <c r="AA2" s="41">
        <v>16</v>
      </c>
      <c r="AB2" s="41">
        <v>17</v>
      </c>
      <c r="AC2" s="41">
        <v>18</v>
      </c>
      <c r="AD2" s="41">
        <v>19</v>
      </c>
      <c r="AE2" s="41">
        <v>20</v>
      </c>
      <c r="AF2" s="42"/>
      <c r="AG2" s="42"/>
      <c r="AH2" s="42"/>
      <c r="AI2" s="42"/>
    </row>
    <row r="3" spans="1:38" ht="21" customHeight="1">
      <c r="A3" s="38"/>
      <c r="B3" s="38"/>
      <c r="C3" s="342" t="s">
        <v>1</v>
      </c>
      <c r="D3" s="345" t="s">
        <v>267</v>
      </c>
      <c r="E3" s="346"/>
      <c r="F3" s="347"/>
      <c r="G3" s="348" t="s">
        <v>2</v>
      </c>
      <c r="H3" s="346"/>
      <c r="I3" s="346"/>
      <c r="J3" s="346"/>
      <c r="K3" s="346"/>
      <c r="L3" s="346"/>
      <c r="M3" s="346"/>
      <c r="N3" s="346"/>
      <c r="O3" s="346"/>
      <c r="P3" s="349"/>
      <c r="Q3" s="350" t="s">
        <v>3</v>
      </c>
      <c r="R3" s="346"/>
      <c r="S3" s="346"/>
      <c r="T3" s="346"/>
      <c r="U3" s="346"/>
      <c r="V3" s="346"/>
      <c r="W3" s="346"/>
      <c r="X3" s="346"/>
      <c r="Y3" s="346"/>
      <c r="Z3" s="346"/>
      <c r="AA3" s="346"/>
      <c r="AB3" s="346"/>
      <c r="AC3" s="346"/>
      <c r="AD3" s="346"/>
      <c r="AE3" s="346"/>
      <c r="AF3" s="346"/>
      <c r="AG3" s="346"/>
      <c r="AH3" s="346"/>
      <c r="AI3" s="346"/>
      <c r="AJ3" s="346"/>
      <c r="AK3" s="351"/>
      <c r="AL3" s="342" t="s">
        <v>4</v>
      </c>
    </row>
    <row r="4" spans="1:38" ht="18" customHeight="1">
      <c r="A4" s="38"/>
      <c r="B4" s="38"/>
      <c r="C4" s="343"/>
      <c r="D4" s="369" t="s">
        <v>5</v>
      </c>
      <c r="E4" s="364" t="s">
        <v>6</v>
      </c>
      <c r="F4" s="366" t="s">
        <v>7</v>
      </c>
      <c r="G4" s="332" t="s">
        <v>8</v>
      </c>
      <c r="H4" s="330"/>
      <c r="I4" s="330"/>
      <c r="J4" s="330"/>
      <c r="K4" s="330"/>
      <c r="L4" s="330"/>
      <c r="M4" s="331"/>
      <c r="N4" s="358" t="s">
        <v>9</v>
      </c>
      <c r="O4" s="358" t="s">
        <v>10</v>
      </c>
      <c r="P4" s="360" t="s">
        <v>11</v>
      </c>
      <c r="Q4" s="329" t="s">
        <v>12</v>
      </c>
      <c r="R4" s="330"/>
      <c r="S4" s="331"/>
      <c r="T4" s="332" t="s">
        <v>13</v>
      </c>
      <c r="U4" s="330"/>
      <c r="V4" s="331"/>
      <c r="W4" s="332" t="s">
        <v>14</v>
      </c>
      <c r="X4" s="330"/>
      <c r="Y4" s="331"/>
      <c r="Z4" s="332" t="s">
        <v>15</v>
      </c>
      <c r="AA4" s="330"/>
      <c r="AB4" s="331"/>
      <c r="AC4" s="332" t="s">
        <v>16</v>
      </c>
      <c r="AD4" s="330"/>
      <c r="AE4" s="331"/>
      <c r="AF4" s="332" t="s">
        <v>17</v>
      </c>
      <c r="AG4" s="330"/>
      <c r="AH4" s="331"/>
      <c r="AI4" s="332" t="s">
        <v>18</v>
      </c>
      <c r="AJ4" s="330"/>
      <c r="AK4" s="371"/>
      <c r="AL4" s="343"/>
    </row>
    <row r="5" spans="1:38" ht="18" customHeight="1" thickBot="1">
      <c r="A5" s="43"/>
      <c r="B5" s="43"/>
      <c r="C5" s="344"/>
      <c r="D5" s="370"/>
      <c r="E5" s="365"/>
      <c r="F5" s="367"/>
      <c r="G5" s="44" t="s">
        <v>19</v>
      </c>
      <c r="H5" s="45" t="s">
        <v>20</v>
      </c>
      <c r="I5" s="45" t="s">
        <v>21</v>
      </c>
      <c r="J5" s="45" t="s">
        <v>22</v>
      </c>
      <c r="K5" s="45" t="s">
        <v>23</v>
      </c>
      <c r="L5" s="46" t="s">
        <v>24</v>
      </c>
      <c r="M5" s="47" t="s">
        <v>18</v>
      </c>
      <c r="N5" s="359"/>
      <c r="O5" s="359"/>
      <c r="P5" s="361"/>
      <c r="Q5" s="48" t="s">
        <v>25</v>
      </c>
      <c r="R5" s="49" t="s">
        <v>26</v>
      </c>
      <c r="S5" s="50" t="s">
        <v>27</v>
      </c>
      <c r="T5" s="51" t="s">
        <v>25</v>
      </c>
      <c r="U5" s="49" t="s">
        <v>26</v>
      </c>
      <c r="V5" s="52" t="s">
        <v>27</v>
      </c>
      <c r="W5" s="51" t="s">
        <v>25</v>
      </c>
      <c r="X5" s="49" t="s">
        <v>26</v>
      </c>
      <c r="Y5" s="50" t="s">
        <v>27</v>
      </c>
      <c r="Z5" s="51" t="s">
        <v>25</v>
      </c>
      <c r="AA5" s="49" t="s">
        <v>26</v>
      </c>
      <c r="AB5" s="50" t="s">
        <v>27</v>
      </c>
      <c r="AC5" s="51" t="s">
        <v>25</v>
      </c>
      <c r="AD5" s="49" t="s">
        <v>26</v>
      </c>
      <c r="AE5" s="50" t="s">
        <v>27</v>
      </c>
      <c r="AF5" s="51" t="s">
        <v>25</v>
      </c>
      <c r="AG5" s="49" t="s">
        <v>26</v>
      </c>
      <c r="AH5" s="50" t="s">
        <v>27</v>
      </c>
      <c r="AI5" s="51" t="s">
        <v>25</v>
      </c>
      <c r="AJ5" s="49" t="s">
        <v>26</v>
      </c>
      <c r="AK5" s="53" t="s">
        <v>27</v>
      </c>
      <c r="AL5" s="344"/>
    </row>
    <row r="6" spans="1:38" ht="15.75" customHeight="1">
      <c r="A6" s="54"/>
      <c r="B6" s="54"/>
      <c r="C6" s="55" t="s">
        <v>28</v>
      </c>
      <c r="D6" s="56">
        <v>35</v>
      </c>
      <c r="E6" s="57">
        <v>0</v>
      </c>
      <c r="F6" s="58">
        <f>SUM(D6:E6)</f>
        <v>35</v>
      </c>
      <c r="G6" s="59">
        <v>76</v>
      </c>
      <c r="H6" s="60">
        <v>73</v>
      </c>
      <c r="I6" s="60">
        <v>70</v>
      </c>
      <c r="J6" s="257">
        <v>70</v>
      </c>
      <c r="K6" s="257">
        <v>70</v>
      </c>
      <c r="L6" s="258">
        <v>75</v>
      </c>
      <c r="M6" s="112">
        <f>SUM(G6:L6)</f>
        <v>434</v>
      </c>
      <c r="N6" s="258">
        <v>9</v>
      </c>
      <c r="O6" s="261">
        <v>150</v>
      </c>
      <c r="P6" s="114">
        <f>M6+N6+O6</f>
        <v>593</v>
      </c>
      <c r="Q6" s="263">
        <v>1054</v>
      </c>
      <c r="R6" s="258">
        <v>1018</v>
      </c>
      <c r="S6" s="112">
        <f>SUM(Q6:R6)</f>
        <v>2072</v>
      </c>
      <c r="T6" s="265">
        <v>1036</v>
      </c>
      <c r="U6" s="258">
        <v>982</v>
      </c>
      <c r="V6" s="117">
        <f>SUM(T6:U6)</f>
        <v>2018</v>
      </c>
      <c r="W6" s="265">
        <v>1056</v>
      </c>
      <c r="X6" s="258">
        <v>987</v>
      </c>
      <c r="Y6" s="112">
        <f>SUM(W6:X6)</f>
        <v>2043</v>
      </c>
      <c r="Z6" s="265">
        <v>1118</v>
      </c>
      <c r="AA6" s="258">
        <v>1007</v>
      </c>
      <c r="AB6" s="112">
        <f>SUM(Z6:AA6)</f>
        <v>2125</v>
      </c>
      <c r="AC6" s="265">
        <v>1087</v>
      </c>
      <c r="AD6" s="258">
        <v>1024</v>
      </c>
      <c r="AE6" s="112">
        <f>SUM(AC6:AD6)</f>
        <v>2111</v>
      </c>
      <c r="AF6" s="265">
        <v>1051</v>
      </c>
      <c r="AG6" s="258">
        <v>1040</v>
      </c>
      <c r="AH6" s="112">
        <f>SUM(AF6:AG6)</f>
        <v>2091</v>
      </c>
      <c r="AI6" s="118">
        <f>SUM(Q6,T6,W6,Z6,AC6,AF6)</f>
        <v>6402</v>
      </c>
      <c r="AJ6" s="119">
        <f>SUM(R6,U6,X6,AA6,AD6,AG6)</f>
        <v>6058</v>
      </c>
      <c r="AK6" s="120">
        <f>SUM(AI6:AJ6)</f>
        <v>12460</v>
      </c>
      <c r="AL6" s="55" t="s">
        <v>28</v>
      </c>
    </row>
    <row r="7" spans="1:38" ht="15.75" customHeight="1">
      <c r="A7" s="54"/>
      <c r="B7" s="54"/>
      <c r="C7" s="55" t="s">
        <v>29</v>
      </c>
      <c r="D7" s="64">
        <v>33</v>
      </c>
      <c r="E7" s="65">
        <v>3</v>
      </c>
      <c r="F7" s="66">
        <f t="shared" ref="F7:F25" si="0">SUM(D7:E7)</f>
        <v>36</v>
      </c>
      <c r="G7" s="67">
        <v>45</v>
      </c>
      <c r="H7" s="68">
        <v>44</v>
      </c>
      <c r="I7" s="68">
        <v>41</v>
      </c>
      <c r="J7" s="259">
        <v>41</v>
      </c>
      <c r="K7" s="259">
        <v>43</v>
      </c>
      <c r="L7" s="260">
        <v>47</v>
      </c>
      <c r="M7" s="113">
        <f t="shared" ref="M7:M25" si="1">SUM(G7:L7)</f>
        <v>261</v>
      </c>
      <c r="N7" s="262">
        <v>20</v>
      </c>
      <c r="O7" s="262">
        <v>78</v>
      </c>
      <c r="P7" s="115">
        <f t="shared" ref="P7:P25" si="2">M7+N7+O7</f>
        <v>359</v>
      </c>
      <c r="Q7" s="264">
        <v>559</v>
      </c>
      <c r="R7" s="260">
        <v>506</v>
      </c>
      <c r="S7" s="113">
        <f t="shared" ref="S7:S25" si="3">SUM(Q7:R7)</f>
        <v>1065</v>
      </c>
      <c r="T7" s="266">
        <v>539</v>
      </c>
      <c r="U7" s="260">
        <v>528</v>
      </c>
      <c r="V7" s="116">
        <f t="shared" ref="V7:V25" si="4">SUM(T7:U7)</f>
        <v>1067</v>
      </c>
      <c r="W7" s="266">
        <v>520</v>
      </c>
      <c r="X7" s="260">
        <v>562</v>
      </c>
      <c r="Y7" s="113">
        <f t="shared" ref="Y7:Y25" si="5">SUM(W7:X7)</f>
        <v>1082</v>
      </c>
      <c r="Z7" s="266">
        <v>581</v>
      </c>
      <c r="AA7" s="260">
        <v>552</v>
      </c>
      <c r="AB7" s="113">
        <f t="shared" ref="AB7:AB25" si="6">SUM(Z7:AA7)</f>
        <v>1133</v>
      </c>
      <c r="AC7" s="266">
        <v>575</v>
      </c>
      <c r="AD7" s="260">
        <v>541</v>
      </c>
      <c r="AE7" s="113">
        <f t="shared" ref="AE7:AE25" si="7">SUM(AC7:AD7)</f>
        <v>1116</v>
      </c>
      <c r="AF7" s="266">
        <v>543</v>
      </c>
      <c r="AG7" s="260">
        <v>573</v>
      </c>
      <c r="AH7" s="113">
        <f t="shared" ref="AH7:AH25" si="8">SUM(AF7:AG7)</f>
        <v>1116</v>
      </c>
      <c r="AI7" s="121">
        <f t="shared" ref="AI7:AI25" si="9">SUM(Q7,T7,W7,Z7,AC7,AF7)</f>
        <v>3317</v>
      </c>
      <c r="AJ7" s="122">
        <f t="shared" ref="AJ7:AJ25" si="10">SUM(R7,U7,X7,AA7,AD7,AG7)</f>
        <v>3262</v>
      </c>
      <c r="AK7" s="123">
        <f t="shared" ref="AK7:AK25" si="11">SUM(AI7:AJ7)</f>
        <v>6579</v>
      </c>
      <c r="AL7" s="55" t="s">
        <v>29</v>
      </c>
    </row>
    <row r="8" spans="1:38" ht="15.75" customHeight="1">
      <c r="A8" s="54"/>
      <c r="B8" s="54"/>
      <c r="C8" s="55" t="s">
        <v>30</v>
      </c>
      <c r="D8" s="64">
        <v>8</v>
      </c>
      <c r="E8" s="65">
        <v>0</v>
      </c>
      <c r="F8" s="66">
        <f t="shared" si="0"/>
        <v>8</v>
      </c>
      <c r="G8" s="67">
        <v>24</v>
      </c>
      <c r="H8" s="68">
        <v>23</v>
      </c>
      <c r="I8" s="68">
        <v>25</v>
      </c>
      <c r="J8" s="259">
        <v>24</v>
      </c>
      <c r="K8" s="259">
        <v>24</v>
      </c>
      <c r="L8" s="260">
        <v>26</v>
      </c>
      <c r="M8" s="113">
        <f t="shared" si="1"/>
        <v>146</v>
      </c>
      <c r="N8" s="262">
        <v>0</v>
      </c>
      <c r="O8" s="262">
        <v>91</v>
      </c>
      <c r="P8" s="115">
        <f t="shared" si="2"/>
        <v>237</v>
      </c>
      <c r="Q8" s="264">
        <v>374</v>
      </c>
      <c r="R8" s="260">
        <v>344</v>
      </c>
      <c r="S8" s="113">
        <f t="shared" si="3"/>
        <v>718</v>
      </c>
      <c r="T8" s="266">
        <v>368</v>
      </c>
      <c r="U8" s="260">
        <v>372</v>
      </c>
      <c r="V8" s="116">
        <f t="shared" si="4"/>
        <v>740</v>
      </c>
      <c r="W8" s="266">
        <v>390</v>
      </c>
      <c r="X8" s="260">
        <v>379</v>
      </c>
      <c r="Y8" s="113">
        <f t="shared" si="5"/>
        <v>769</v>
      </c>
      <c r="Z8" s="266">
        <v>431</v>
      </c>
      <c r="AA8" s="260">
        <v>382</v>
      </c>
      <c r="AB8" s="113">
        <f t="shared" si="6"/>
        <v>813</v>
      </c>
      <c r="AC8" s="266">
        <v>417</v>
      </c>
      <c r="AD8" s="260">
        <v>370</v>
      </c>
      <c r="AE8" s="113">
        <f t="shared" si="7"/>
        <v>787</v>
      </c>
      <c r="AF8" s="266">
        <v>420</v>
      </c>
      <c r="AG8" s="260">
        <v>426</v>
      </c>
      <c r="AH8" s="113">
        <f t="shared" si="8"/>
        <v>846</v>
      </c>
      <c r="AI8" s="121">
        <f t="shared" si="9"/>
        <v>2400</v>
      </c>
      <c r="AJ8" s="122">
        <f t="shared" si="10"/>
        <v>2273</v>
      </c>
      <c r="AK8" s="123">
        <f t="shared" si="11"/>
        <v>4673</v>
      </c>
      <c r="AL8" s="55" t="s">
        <v>30</v>
      </c>
    </row>
    <row r="9" spans="1:38" ht="15.75" customHeight="1">
      <c r="A9" s="54"/>
      <c r="B9" s="54"/>
      <c r="C9" s="55" t="s">
        <v>31</v>
      </c>
      <c r="D9" s="64">
        <v>0</v>
      </c>
      <c r="E9" s="65">
        <v>0</v>
      </c>
      <c r="F9" s="66">
        <f t="shared" si="0"/>
        <v>0</v>
      </c>
      <c r="G9" s="67">
        <v>0</v>
      </c>
      <c r="H9" s="68">
        <v>0</v>
      </c>
      <c r="I9" s="68">
        <v>0</v>
      </c>
      <c r="J9" s="68">
        <v>0</v>
      </c>
      <c r="K9" s="68">
        <v>0</v>
      </c>
      <c r="L9" s="69">
        <v>0</v>
      </c>
      <c r="M9" s="113">
        <f t="shared" si="1"/>
        <v>0</v>
      </c>
      <c r="N9" s="70">
        <v>0</v>
      </c>
      <c r="O9" s="70">
        <v>0</v>
      </c>
      <c r="P9" s="115">
        <f t="shared" si="2"/>
        <v>0</v>
      </c>
      <c r="Q9" s="71">
        <v>0</v>
      </c>
      <c r="R9" s="69">
        <v>0</v>
      </c>
      <c r="S9" s="113">
        <f t="shared" si="3"/>
        <v>0</v>
      </c>
      <c r="T9" s="72">
        <v>0</v>
      </c>
      <c r="U9" s="69">
        <v>0</v>
      </c>
      <c r="V9" s="116">
        <f t="shared" si="4"/>
        <v>0</v>
      </c>
      <c r="W9" s="72">
        <v>0</v>
      </c>
      <c r="X9" s="69">
        <v>0</v>
      </c>
      <c r="Y9" s="113">
        <f t="shared" si="5"/>
        <v>0</v>
      </c>
      <c r="Z9" s="72">
        <v>0</v>
      </c>
      <c r="AA9" s="69">
        <v>0</v>
      </c>
      <c r="AB9" s="113">
        <f t="shared" si="6"/>
        <v>0</v>
      </c>
      <c r="AC9" s="72">
        <v>0</v>
      </c>
      <c r="AD9" s="69">
        <v>0</v>
      </c>
      <c r="AE9" s="113">
        <f t="shared" si="7"/>
        <v>0</v>
      </c>
      <c r="AF9" s="72">
        <v>0</v>
      </c>
      <c r="AG9" s="69">
        <v>0</v>
      </c>
      <c r="AH9" s="113">
        <f t="shared" si="8"/>
        <v>0</v>
      </c>
      <c r="AI9" s="121">
        <f t="shared" si="9"/>
        <v>0</v>
      </c>
      <c r="AJ9" s="122">
        <f t="shared" si="10"/>
        <v>0</v>
      </c>
      <c r="AK9" s="123">
        <f t="shared" si="11"/>
        <v>0</v>
      </c>
      <c r="AL9" s="55" t="s">
        <v>31</v>
      </c>
    </row>
    <row r="10" spans="1:38" ht="15.75" customHeight="1">
      <c r="A10" s="54"/>
      <c r="B10" s="54"/>
      <c r="C10" s="55" t="s">
        <v>32</v>
      </c>
      <c r="D10" s="64">
        <v>14</v>
      </c>
      <c r="E10" s="65">
        <v>0</v>
      </c>
      <c r="F10" s="66">
        <f t="shared" si="0"/>
        <v>14</v>
      </c>
      <c r="G10" s="67">
        <v>21</v>
      </c>
      <c r="H10" s="68">
        <v>21</v>
      </c>
      <c r="I10" s="68">
        <v>18</v>
      </c>
      <c r="J10" s="259">
        <v>19</v>
      </c>
      <c r="K10" s="259">
        <v>19</v>
      </c>
      <c r="L10" s="260">
        <v>21</v>
      </c>
      <c r="M10" s="113">
        <f t="shared" si="1"/>
        <v>119</v>
      </c>
      <c r="N10" s="262">
        <v>5</v>
      </c>
      <c r="O10" s="262">
        <v>40</v>
      </c>
      <c r="P10" s="115">
        <f t="shared" si="2"/>
        <v>164</v>
      </c>
      <c r="Q10" s="264">
        <v>266</v>
      </c>
      <c r="R10" s="260">
        <v>216</v>
      </c>
      <c r="S10" s="113">
        <f t="shared" si="3"/>
        <v>482</v>
      </c>
      <c r="T10" s="266">
        <v>261</v>
      </c>
      <c r="U10" s="260">
        <v>253</v>
      </c>
      <c r="V10" s="116">
        <f t="shared" si="4"/>
        <v>514</v>
      </c>
      <c r="W10" s="266">
        <v>253</v>
      </c>
      <c r="X10" s="260">
        <v>230</v>
      </c>
      <c r="Y10" s="113">
        <f t="shared" si="5"/>
        <v>483</v>
      </c>
      <c r="Z10" s="266">
        <v>253</v>
      </c>
      <c r="AA10" s="260">
        <v>252</v>
      </c>
      <c r="AB10" s="113">
        <f t="shared" si="6"/>
        <v>505</v>
      </c>
      <c r="AC10" s="266">
        <v>256</v>
      </c>
      <c r="AD10" s="260">
        <v>278</v>
      </c>
      <c r="AE10" s="113">
        <f t="shared" si="7"/>
        <v>534</v>
      </c>
      <c r="AF10" s="266">
        <v>283</v>
      </c>
      <c r="AG10" s="260">
        <v>254</v>
      </c>
      <c r="AH10" s="113">
        <f t="shared" si="8"/>
        <v>537</v>
      </c>
      <c r="AI10" s="121">
        <f t="shared" si="9"/>
        <v>1572</v>
      </c>
      <c r="AJ10" s="122">
        <f t="shared" si="10"/>
        <v>1483</v>
      </c>
      <c r="AK10" s="123">
        <f t="shared" si="11"/>
        <v>3055</v>
      </c>
      <c r="AL10" s="55" t="s">
        <v>32</v>
      </c>
    </row>
    <row r="11" spans="1:38" ht="15.75" customHeight="1">
      <c r="A11" s="54"/>
      <c r="B11" s="54"/>
      <c r="C11" s="55" t="s">
        <v>33</v>
      </c>
      <c r="D11" s="64">
        <v>11</v>
      </c>
      <c r="E11" s="65">
        <v>3</v>
      </c>
      <c r="F11" s="66">
        <f t="shared" si="0"/>
        <v>14</v>
      </c>
      <c r="G11" s="67">
        <v>19</v>
      </c>
      <c r="H11" s="68">
        <v>18</v>
      </c>
      <c r="I11" s="68">
        <v>17</v>
      </c>
      <c r="J11" s="259">
        <v>18</v>
      </c>
      <c r="K11" s="259">
        <v>16</v>
      </c>
      <c r="L11" s="260">
        <v>17</v>
      </c>
      <c r="M11" s="113">
        <f t="shared" si="1"/>
        <v>105</v>
      </c>
      <c r="N11" s="262">
        <v>0</v>
      </c>
      <c r="O11" s="262">
        <v>38</v>
      </c>
      <c r="P11" s="115">
        <f t="shared" si="2"/>
        <v>143</v>
      </c>
      <c r="Q11" s="264">
        <v>215</v>
      </c>
      <c r="R11" s="260">
        <v>206</v>
      </c>
      <c r="S11" s="113">
        <f t="shared" si="3"/>
        <v>421</v>
      </c>
      <c r="T11" s="266">
        <v>217</v>
      </c>
      <c r="U11" s="260">
        <v>199</v>
      </c>
      <c r="V11" s="116">
        <f t="shared" si="4"/>
        <v>416</v>
      </c>
      <c r="W11" s="266">
        <v>203</v>
      </c>
      <c r="X11" s="260">
        <v>234</v>
      </c>
      <c r="Y11" s="113">
        <f t="shared" si="5"/>
        <v>437</v>
      </c>
      <c r="Z11" s="266">
        <v>242</v>
      </c>
      <c r="AA11" s="260">
        <v>239</v>
      </c>
      <c r="AB11" s="113">
        <f t="shared" si="6"/>
        <v>481</v>
      </c>
      <c r="AC11" s="266">
        <v>257</v>
      </c>
      <c r="AD11" s="260">
        <v>200</v>
      </c>
      <c r="AE11" s="113">
        <f t="shared" si="7"/>
        <v>457</v>
      </c>
      <c r="AF11" s="266">
        <v>228</v>
      </c>
      <c r="AG11" s="260">
        <v>244</v>
      </c>
      <c r="AH11" s="113">
        <f t="shared" si="8"/>
        <v>472</v>
      </c>
      <c r="AI11" s="121">
        <f t="shared" si="9"/>
        <v>1362</v>
      </c>
      <c r="AJ11" s="122">
        <f t="shared" si="10"/>
        <v>1322</v>
      </c>
      <c r="AK11" s="123">
        <f t="shared" si="11"/>
        <v>2684</v>
      </c>
      <c r="AL11" s="55" t="s">
        <v>33</v>
      </c>
    </row>
    <row r="12" spans="1:38" ht="15.75" customHeight="1">
      <c r="A12" s="54"/>
      <c r="B12" s="54"/>
      <c r="C12" s="55" t="s">
        <v>34</v>
      </c>
      <c r="D12" s="64">
        <v>7</v>
      </c>
      <c r="E12" s="65">
        <v>1</v>
      </c>
      <c r="F12" s="66">
        <f t="shared" si="0"/>
        <v>8</v>
      </c>
      <c r="G12" s="67">
        <v>12</v>
      </c>
      <c r="H12" s="68">
        <v>11</v>
      </c>
      <c r="I12" s="68">
        <v>10</v>
      </c>
      <c r="J12" s="259">
        <v>9</v>
      </c>
      <c r="K12" s="259">
        <v>10</v>
      </c>
      <c r="L12" s="260">
        <v>9</v>
      </c>
      <c r="M12" s="113">
        <f t="shared" si="1"/>
        <v>61</v>
      </c>
      <c r="N12" s="262">
        <v>0</v>
      </c>
      <c r="O12" s="262">
        <v>22</v>
      </c>
      <c r="P12" s="115">
        <f t="shared" si="2"/>
        <v>83</v>
      </c>
      <c r="Q12" s="264">
        <v>145</v>
      </c>
      <c r="R12" s="260">
        <v>100</v>
      </c>
      <c r="S12" s="113">
        <f t="shared" si="3"/>
        <v>245</v>
      </c>
      <c r="T12" s="266">
        <v>124</v>
      </c>
      <c r="U12" s="260">
        <v>140</v>
      </c>
      <c r="V12" s="116">
        <f t="shared" si="4"/>
        <v>264</v>
      </c>
      <c r="W12" s="266">
        <v>143</v>
      </c>
      <c r="X12" s="260">
        <v>128</v>
      </c>
      <c r="Y12" s="113">
        <f t="shared" si="5"/>
        <v>271</v>
      </c>
      <c r="Z12" s="266">
        <v>135</v>
      </c>
      <c r="AA12" s="260">
        <v>132</v>
      </c>
      <c r="AB12" s="113">
        <f t="shared" si="6"/>
        <v>267</v>
      </c>
      <c r="AC12" s="266">
        <v>142</v>
      </c>
      <c r="AD12" s="260">
        <v>129</v>
      </c>
      <c r="AE12" s="113">
        <f t="shared" si="7"/>
        <v>271</v>
      </c>
      <c r="AF12" s="266">
        <v>123</v>
      </c>
      <c r="AG12" s="260">
        <v>125</v>
      </c>
      <c r="AH12" s="113">
        <f t="shared" si="8"/>
        <v>248</v>
      </c>
      <c r="AI12" s="121">
        <f t="shared" si="9"/>
        <v>812</v>
      </c>
      <c r="AJ12" s="122">
        <f t="shared" si="10"/>
        <v>754</v>
      </c>
      <c r="AK12" s="123">
        <f t="shared" si="11"/>
        <v>1566</v>
      </c>
      <c r="AL12" s="55" t="s">
        <v>34</v>
      </c>
    </row>
    <row r="13" spans="1:38" ht="15.75" customHeight="1">
      <c r="A13" s="54"/>
      <c r="B13" s="54"/>
      <c r="C13" s="55" t="s">
        <v>35</v>
      </c>
      <c r="D13" s="64">
        <v>8</v>
      </c>
      <c r="E13" s="65">
        <v>0</v>
      </c>
      <c r="F13" s="66">
        <f t="shared" si="0"/>
        <v>8</v>
      </c>
      <c r="G13" s="67">
        <v>15</v>
      </c>
      <c r="H13" s="68">
        <v>14</v>
      </c>
      <c r="I13" s="68">
        <v>15</v>
      </c>
      <c r="J13" s="259">
        <v>14</v>
      </c>
      <c r="K13" s="259">
        <v>14</v>
      </c>
      <c r="L13" s="260">
        <v>13</v>
      </c>
      <c r="M13" s="113">
        <f t="shared" si="1"/>
        <v>85</v>
      </c>
      <c r="N13" s="262">
        <v>1</v>
      </c>
      <c r="O13" s="262">
        <v>49</v>
      </c>
      <c r="P13" s="115">
        <f t="shared" si="2"/>
        <v>135</v>
      </c>
      <c r="Q13" s="264">
        <v>220</v>
      </c>
      <c r="R13" s="260">
        <v>189</v>
      </c>
      <c r="S13" s="113">
        <f t="shared" si="3"/>
        <v>409</v>
      </c>
      <c r="T13" s="266">
        <v>191</v>
      </c>
      <c r="U13" s="260">
        <v>225</v>
      </c>
      <c r="V13" s="116">
        <f t="shared" si="4"/>
        <v>416</v>
      </c>
      <c r="W13" s="266">
        <v>220</v>
      </c>
      <c r="X13" s="260">
        <v>212</v>
      </c>
      <c r="Y13" s="113">
        <f t="shared" si="5"/>
        <v>432</v>
      </c>
      <c r="Z13" s="266">
        <v>199</v>
      </c>
      <c r="AA13" s="260">
        <v>202</v>
      </c>
      <c r="AB13" s="113">
        <f t="shared" si="6"/>
        <v>401</v>
      </c>
      <c r="AC13" s="266">
        <v>216</v>
      </c>
      <c r="AD13" s="260">
        <v>216</v>
      </c>
      <c r="AE13" s="113">
        <f t="shared" si="7"/>
        <v>432</v>
      </c>
      <c r="AF13" s="266">
        <v>227</v>
      </c>
      <c r="AG13" s="260">
        <v>210</v>
      </c>
      <c r="AH13" s="113">
        <f t="shared" si="8"/>
        <v>437</v>
      </c>
      <c r="AI13" s="121">
        <f t="shared" si="9"/>
        <v>1273</v>
      </c>
      <c r="AJ13" s="122">
        <f t="shared" si="10"/>
        <v>1254</v>
      </c>
      <c r="AK13" s="123">
        <f t="shared" si="11"/>
        <v>2527</v>
      </c>
      <c r="AL13" s="55" t="s">
        <v>35</v>
      </c>
    </row>
    <row r="14" spans="1:38" ht="15.75" customHeight="1">
      <c r="A14" s="54"/>
      <c r="B14" s="54"/>
      <c r="C14" s="55" t="s">
        <v>36</v>
      </c>
      <c r="D14" s="64">
        <v>8</v>
      </c>
      <c r="E14" s="65">
        <v>1</v>
      </c>
      <c r="F14" s="66">
        <f t="shared" si="0"/>
        <v>9</v>
      </c>
      <c r="G14" s="67">
        <v>8</v>
      </c>
      <c r="H14" s="68">
        <v>9</v>
      </c>
      <c r="I14" s="68">
        <v>9</v>
      </c>
      <c r="J14" s="259">
        <v>9</v>
      </c>
      <c r="K14" s="259">
        <v>9</v>
      </c>
      <c r="L14" s="260">
        <v>9</v>
      </c>
      <c r="M14" s="113">
        <f t="shared" si="1"/>
        <v>53</v>
      </c>
      <c r="N14" s="262">
        <v>4</v>
      </c>
      <c r="O14" s="262">
        <v>21</v>
      </c>
      <c r="P14" s="115">
        <f t="shared" si="2"/>
        <v>78</v>
      </c>
      <c r="Q14" s="264">
        <v>91</v>
      </c>
      <c r="R14" s="260">
        <v>104</v>
      </c>
      <c r="S14" s="113">
        <f t="shared" si="3"/>
        <v>195</v>
      </c>
      <c r="T14" s="266">
        <v>113</v>
      </c>
      <c r="U14" s="260">
        <v>114</v>
      </c>
      <c r="V14" s="116">
        <f t="shared" si="4"/>
        <v>227</v>
      </c>
      <c r="W14" s="266">
        <v>112</v>
      </c>
      <c r="X14" s="260">
        <v>116</v>
      </c>
      <c r="Y14" s="113">
        <f t="shared" si="5"/>
        <v>228</v>
      </c>
      <c r="Z14" s="266">
        <v>109</v>
      </c>
      <c r="AA14" s="260">
        <v>116</v>
      </c>
      <c r="AB14" s="113">
        <f t="shared" si="6"/>
        <v>225</v>
      </c>
      <c r="AC14" s="266">
        <v>123</v>
      </c>
      <c r="AD14" s="260">
        <v>117</v>
      </c>
      <c r="AE14" s="113">
        <f t="shared" si="7"/>
        <v>240</v>
      </c>
      <c r="AF14" s="266">
        <v>109</v>
      </c>
      <c r="AG14" s="260">
        <v>109</v>
      </c>
      <c r="AH14" s="113">
        <f t="shared" si="8"/>
        <v>218</v>
      </c>
      <c r="AI14" s="121">
        <f t="shared" si="9"/>
        <v>657</v>
      </c>
      <c r="AJ14" s="122">
        <f t="shared" si="10"/>
        <v>676</v>
      </c>
      <c r="AK14" s="123">
        <f t="shared" si="11"/>
        <v>1333</v>
      </c>
      <c r="AL14" s="55" t="s">
        <v>36</v>
      </c>
    </row>
    <row r="15" spans="1:38" ht="15.75" customHeight="1">
      <c r="A15" s="54"/>
      <c r="B15" s="54"/>
      <c r="C15" s="55" t="s">
        <v>37</v>
      </c>
      <c r="D15" s="64">
        <v>7</v>
      </c>
      <c r="E15" s="65">
        <v>0</v>
      </c>
      <c r="F15" s="66">
        <f t="shared" si="0"/>
        <v>7</v>
      </c>
      <c r="G15" s="67">
        <v>9</v>
      </c>
      <c r="H15" s="68">
        <v>10</v>
      </c>
      <c r="I15" s="68">
        <v>11</v>
      </c>
      <c r="J15" s="259">
        <v>8</v>
      </c>
      <c r="K15" s="259">
        <v>9</v>
      </c>
      <c r="L15" s="260">
        <v>10</v>
      </c>
      <c r="M15" s="113">
        <f t="shared" si="1"/>
        <v>57</v>
      </c>
      <c r="N15" s="262">
        <v>1</v>
      </c>
      <c r="O15" s="262">
        <v>20</v>
      </c>
      <c r="P15" s="115">
        <f t="shared" si="2"/>
        <v>78</v>
      </c>
      <c r="Q15" s="264">
        <v>117</v>
      </c>
      <c r="R15" s="260">
        <v>116</v>
      </c>
      <c r="S15" s="113">
        <f t="shared" si="3"/>
        <v>233</v>
      </c>
      <c r="T15" s="266">
        <v>129</v>
      </c>
      <c r="U15" s="260">
        <v>132</v>
      </c>
      <c r="V15" s="116">
        <f t="shared" si="4"/>
        <v>261</v>
      </c>
      <c r="W15" s="266">
        <v>143</v>
      </c>
      <c r="X15" s="260">
        <v>136</v>
      </c>
      <c r="Y15" s="113">
        <f t="shared" si="5"/>
        <v>279</v>
      </c>
      <c r="Z15" s="266">
        <v>128</v>
      </c>
      <c r="AA15" s="260">
        <v>129</v>
      </c>
      <c r="AB15" s="113">
        <f t="shared" si="6"/>
        <v>257</v>
      </c>
      <c r="AC15" s="266">
        <v>149</v>
      </c>
      <c r="AD15" s="260">
        <v>137</v>
      </c>
      <c r="AE15" s="113">
        <f t="shared" si="7"/>
        <v>286</v>
      </c>
      <c r="AF15" s="266">
        <v>148</v>
      </c>
      <c r="AG15" s="260">
        <v>135</v>
      </c>
      <c r="AH15" s="113">
        <f t="shared" si="8"/>
        <v>283</v>
      </c>
      <c r="AI15" s="121">
        <f t="shared" si="9"/>
        <v>814</v>
      </c>
      <c r="AJ15" s="122">
        <f t="shared" si="10"/>
        <v>785</v>
      </c>
      <c r="AK15" s="123">
        <f t="shared" si="11"/>
        <v>1599</v>
      </c>
      <c r="AL15" s="55" t="s">
        <v>37</v>
      </c>
    </row>
    <row r="16" spans="1:38" ht="15.75" customHeight="1">
      <c r="A16" s="54"/>
      <c r="B16" s="54"/>
      <c r="C16" s="73" t="s">
        <v>38</v>
      </c>
      <c r="D16" s="74">
        <v>2</v>
      </c>
      <c r="E16" s="75">
        <v>0</v>
      </c>
      <c r="F16" s="76">
        <f t="shared" si="0"/>
        <v>2</v>
      </c>
      <c r="G16" s="67">
        <v>5</v>
      </c>
      <c r="H16" s="68">
        <v>5</v>
      </c>
      <c r="I16" s="68">
        <v>5</v>
      </c>
      <c r="J16" s="259">
        <v>5</v>
      </c>
      <c r="K16" s="259">
        <v>5</v>
      </c>
      <c r="L16" s="260">
        <v>5</v>
      </c>
      <c r="M16" s="113">
        <f t="shared" si="1"/>
        <v>30</v>
      </c>
      <c r="N16" s="262">
        <v>0</v>
      </c>
      <c r="O16" s="262">
        <v>17</v>
      </c>
      <c r="P16" s="115">
        <f t="shared" si="2"/>
        <v>47</v>
      </c>
      <c r="Q16" s="264">
        <v>67</v>
      </c>
      <c r="R16" s="260">
        <v>67</v>
      </c>
      <c r="S16" s="113">
        <f t="shared" si="3"/>
        <v>134</v>
      </c>
      <c r="T16" s="266">
        <v>87</v>
      </c>
      <c r="U16" s="260">
        <v>84</v>
      </c>
      <c r="V16" s="116">
        <f t="shared" si="4"/>
        <v>171</v>
      </c>
      <c r="W16" s="266">
        <v>78</v>
      </c>
      <c r="X16" s="260">
        <v>67</v>
      </c>
      <c r="Y16" s="113">
        <f t="shared" si="5"/>
        <v>145</v>
      </c>
      <c r="Z16" s="266">
        <v>98</v>
      </c>
      <c r="AA16" s="260">
        <v>79</v>
      </c>
      <c r="AB16" s="113">
        <f t="shared" si="6"/>
        <v>177</v>
      </c>
      <c r="AC16" s="266">
        <v>98</v>
      </c>
      <c r="AD16" s="260">
        <v>85</v>
      </c>
      <c r="AE16" s="113">
        <f t="shared" si="7"/>
        <v>183</v>
      </c>
      <c r="AF16" s="266">
        <v>77</v>
      </c>
      <c r="AG16" s="260">
        <v>77</v>
      </c>
      <c r="AH16" s="113">
        <f t="shared" si="8"/>
        <v>154</v>
      </c>
      <c r="AI16" s="121">
        <f t="shared" si="9"/>
        <v>505</v>
      </c>
      <c r="AJ16" s="122">
        <f t="shared" si="10"/>
        <v>459</v>
      </c>
      <c r="AK16" s="123">
        <f t="shared" si="11"/>
        <v>964</v>
      </c>
      <c r="AL16" s="73" t="s">
        <v>38</v>
      </c>
    </row>
    <row r="17" spans="1:38" ht="15.75" customHeight="1">
      <c r="A17" s="54"/>
      <c r="B17" s="54"/>
      <c r="C17" s="55" t="s">
        <v>39</v>
      </c>
      <c r="D17" s="64">
        <v>2</v>
      </c>
      <c r="E17" s="65">
        <v>0</v>
      </c>
      <c r="F17" s="66">
        <f t="shared" si="0"/>
        <v>2</v>
      </c>
      <c r="G17" s="67">
        <v>5</v>
      </c>
      <c r="H17" s="68">
        <v>5</v>
      </c>
      <c r="I17" s="68">
        <v>5</v>
      </c>
      <c r="J17" s="259">
        <v>5</v>
      </c>
      <c r="K17" s="259">
        <v>4</v>
      </c>
      <c r="L17" s="260">
        <v>4</v>
      </c>
      <c r="M17" s="113">
        <f t="shared" si="1"/>
        <v>28</v>
      </c>
      <c r="N17" s="262">
        <v>0</v>
      </c>
      <c r="O17" s="262">
        <v>17</v>
      </c>
      <c r="P17" s="115">
        <f t="shared" si="2"/>
        <v>45</v>
      </c>
      <c r="Q17" s="264">
        <v>76</v>
      </c>
      <c r="R17" s="260">
        <v>75</v>
      </c>
      <c r="S17" s="113">
        <f t="shared" si="3"/>
        <v>151</v>
      </c>
      <c r="T17" s="266">
        <v>64</v>
      </c>
      <c r="U17" s="260">
        <v>79</v>
      </c>
      <c r="V17" s="116">
        <f t="shared" si="4"/>
        <v>143</v>
      </c>
      <c r="W17" s="266">
        <v>75</v>
      </c>
      <c r="X17" s="260">
        <v>71</v>
      </c>
      <c r="Y17" s="113">
        <f t="shared" si="5"/>
        <v>146</v>
      </c>
      <c r="Z17" s="266">
        <v>83</v>
      </c>
      <c r="AA17" s="260">
        <v>70</v>
      </c>
      <c r="AB17" s="113">
        <f t="shared" si="6"/>
        <v>153</v>
      </c>
      <c r="AC17" s="266">
        <v>68</v>
      </c>
      <c r="AD17" s="260">
        <v>70</v>
      </c>
      <c r="AE17" s="113">
        <f t="shared" si="7"/>
        <v>138</v>
      </c>
      <c r="AF17" s="266">
        <v>61</v>
      </c>
      <c r="AG17" s="260">
        <v>67</v>
      </c>
      <c r="AH17" s="113">
        <f t="shared" si="8"/>
        <v>128</v>
      </c>
      <c r="AI17" s="121">
        <f t="shared" si="9"/>
        <v>427</v>
      </c>
      <c r="AJ17" s="122">
        <f t="shared" si="10"/>
        <v>432</v>
      </c>
      <c r="AK17" s="123">
        <f t="shared" si="11"/>
        <v>859</v>
      </c>
      <c r="AL17" s="55" t="s">
        <v>39</v>
      </c>
    </row>
    <row r="18" spans="1:38" ht="15.75" customHeight="1">
      <c r="C18" s="55" t="s">
        <v>40</v>
      </c>
      <c r="D18" s="64">
        <v>1</v>
      </c>
      <c r="E18" s="65">
        <v>0</v>
      </c>
      <c r="F18" s="66">
        <f t="shared" si="0"/>
        <v>1</v>
      </c>
      <c r="G18" s="67">
        <v>3</v>
      </c>
      <c r="H18" s="68">
        <v>3</v>
      </c>
      <c r="I18" s="68">
        <v>3</v>
      </c>
      <c r="J18" s="259">
        <v>4</v>
      </c>
      <c r="K18" s="259">
        <v>3</v>
      </c>
      <c r="L18" s="260">
        <v>3</v>
      </c>
      <c r="M18" s="113">
        <f t="shared" si="1"/>
        <v>19</v>
      </c>
      <c r="N18" s="262">
        <v>0</v>
      </c>
      <c r="O18" s="262">
        <v>9</v>
      </c>
      <c r="P18" s="115">
        <f t="shared" si="2"/>
        <v>28</v>
      </c>
      <c r="Q18" s="264">
        <v>42</v>
      </c>
      <c r="R18" s="260">
        <v>54</v>
      </c>
      <c r="S18" s="116">
        <f t="shared" si="3"/>
        <v>96</v>
      </c>
      <c r="T18" s="266">
        <v>55</v>
      </c>
      <c r="U18" s="260">
        <v>39</v>
      </c>
      <c r="V18" s="116">
        <f t="shared" si="4"/>
        <v>94</v>
      </c>
      <c r="W18" s="266">
        <v>49</v>
      </c>
      <c r="X18" s="260">
        <v>39</v>
      </c>
      <c r="Y18" s="113">
        <f t="shared" si="5"/>
        <v>88</v>
      </c>
      <c r="Z18" s="266">
        <v>59</v>
      </c>
      <c r="AA18" s="260">
        <v>57</v>
      </c>
      <c r="AB18" s="113">
        <f t="shared" si="6"/>
        <v>116</v>
      </c>
      <c r="AC18" s="266">
        <v>56</v>
      </c>
      <c r="AD18" s="260">
        <v>50</v>
      </c>
      <c r="AE18" s="113">
        <f t="shared" si="7"/>
        <v>106</v>
      </c>
      <c r="AF18" s="266">
        <v>60</v>
      </c>
      <c r="AG18" s="260">
        <v>45</v>
      </c>
      <c r="AH18" s="113">
        <f t="shared" si="8"/>
        <v>105</v>
      </c>
      <c r="AI18" s="121">
        <f t="shared" si="9"/>
        <v>321</v>
      </c>
      <c r="AJ18" s="122">
        <f t="shared" si="10"/>
        <v>284</v>
      </c>
      <c r="AK18" s="123">
        <f t="shared" si="11"/>
        <v>605</v>
      </c>
      <c r="AL18" s="55" t="s">
        <v>40</v>
      </c>
    </row>
    <row r="19" spans="1:38" ht="15.75" customHeight="1">
      <c r="A19" s="54"/>
      <c r="B19" s="54"/>
      <c r="C19" s="55" t="s">
        <v>41</v>
      </c>
      <c r="D19" s="64">
        <v>4</v>
      </c>
      <c r="E19" s="65">
        <v>0</v>
      </c>
      <c r="F19" s="66">
        <f t="shared" si="0"/>
        <v>4</v>
      </c>
      <c r="G19" s="67">
        <v>7</v>
      </c>
      <c r="H19" s="68">
        <v>7</v>
      </c>
      <c r="I19" s="68">
        <v>7</v>
      </c>
      <c r="J19" s="259">
        <v>7</v>
      </c>
      <c r="K19" s="259">
        <v>6</v>
      </c>
      <c r="L19" s="260">
        <v>7</v>
      </c>
      <c r="M19" s="113">
        <f t="shared" si="1"/>
        <v>41</v>
      </c>
      <c r="N19" s="262">
        <v>0</v>
      </c>
      <c r="O19" s="262">
        <v>20</v>
      </c>
      <c r="P19" s="115">
        <f t="shared" si="2"/>
        <v>61</v>
      </c>
      <c r="Q19" s="264">
        <v>119</v>
      </c>
      <c r="R19" s="260">
        <v>105</v>
      </c>
      <c r="S19" s="113">
        <f t="shared" si="3"/>
        <v>224</v>
      </c>
      <c r="T19" s="266">
        <v>115</v>
      </c>
      <c r="U19" s="260">
        <v>105</v>
      </c>
      <c r="V19" s="116">
        <f t="shared" si="4"/>
        <v>220</v>
      </c>
      <c r="W19" s="266">
        <v>120</v>
      </c>
      <c r="X19" s="260">
        <v>100</v>
      </c>
      <c r="Y19" s="113">
        <f t="shared" si="5"/>
        <v>220</v>
      </c>
      <c r="Z19" s="266">
        <v>110</v>
      </c>
      <c r="AA19" s="260">
        <v>107</v>
      </c>
      <c r="AB19" s="113">
        <f t="shared" si="6"/>
        <v>217</v>
      </c>
      <c r="AC19" s="266">
        <v>112</v>
      </c>
      <c r="AD19" s="260">
        <v>111</v>
      </c>
      <c r="AE19" s="113">
        <f t="shared" si="7"/>
        <v>223</v>
      </c>
      <c r="AF19" s="266">
        <v>108</v>
      </c>
      <c r="AG19" s="260">
        <v>91</v>
      </c>
      <c r="AH19" s="113">
        <f t="shared" si="8"/>
        <v>199</v>
      </c>
      <c r="AI19" s="121">
        <f t="shared" si="9"/>
        <v>684</v>
      </c>
      <c r="AJ19" s="122">
        <f t="shared" si="10"/>
        <v>619</v>
      </c>
      <c r="AK19" s="123">
        <f t="shared" si="11"/>
        <v>1303</v>
      </c>
      <c r="AL19" s="55" t="s">
        <v>41</v>
      </c>
    </row>
    <row r="20" spans="1:38" ht="15.75" customHeight="1">
      <c r="A20" s="54"/>
      <c r="B20" s="54"/>
      <c r="C20" s="55" t="s">
        <v>42</v>
      </c>
      <c r="D20" s="64">
        <v>0</v>
      </c>
      <c r="E20" s="65">
        <v>0</v>
      </c>
      <c r="F20" s="66">
        <f t="shared" si="0"/>
        <v>0</v>
      </c>
      <c r="G20" s="67">
        <v>0</v>
      </c>
      <c r="H20" s="68">
        <v>0</v>
      </c>
      <c r="I20" s="68">
        <v>0</v>
      </c>
      <c r="J20" s="68">
        <v>0</v>
      </c>
      <c r="K20" s="68">
        <v>0</v>
      </c>
      <c r="L20" s="69">
        <v>0</v>
      </c>
      <c r="M20" s="113">
        <f t="shared" si="1"/>
        <v>0</v>
      </c>
      <c r="N20" s="70">
        <v>0</v>
      </c>
      <c r="O20" s="70">
        <v>0</v>
      </c>
      <c r="P20" s="115">
        <f t="shared" si="2"/>
        <v>0</v>
      </c>
      <c r="Q20" s="71">
        <v>0</v>
      </c>
      <c r="R20" s="69">
        <v>0</v>
      </c>
      <c r="S20" s="113">
        <f t="shared" si="3"/>
        <v>0</v>
      </c>
      <c r="T20" s="72">
        <v>0</v>
      </c>
      <c r="U20" s="69">
        <v>0</v>
      </c>
      <c r="V20" s="116">
        <f t="shared" si="4"/>
        <v>0</v>
      </c>
      <c r="W20" s="72">
        <v>0</v>
      </c>
      <c r="X20" s="69">
        <v>0</v>
      </c>
      <c r="Y20" s="113">
        <f t="shared" si="5"/>
        <v>0</v>
      </c>
      <c r="Z20" s="72">
        <v>0</v>
      </c>
      <c r="AA20" s="69">
        <v>0</v>
      </c>
      <c r="AB20" s="113">
        <f t="shared" si="6"/>
        <v>0</v>
      </c>
      <c r="AC20" s="72">
        <v>0</v>
      </c>
      <c r="AD20" s="69">
        <v>0</v>
      </c>
      <c r="AE20" s="113">
        <f t="shared" si="7"/>
        <v>0</v>
      </c>
      <c r="AF20" s="72">
        <v>0</v>
      </c>
      <c r="AG20" s="69">
        <v>0</v>
      </c>
      <c r="AH20" s="113">
        <f t="shared" si="8"/>
        <v>0</v>
      </c>
      <c r="AI20" s="121">
        <f t="shared" si="9"/>
        <v>0</v>
      </c>
      <c r="AJ20" s="122">
        <f t="shared" si="10"/>
        <v>0</v>
      </c>
      <c r="AK20" s="123">
        <f t="shared" si="11"/>
        <v>0</v>
      </c>
      <c r="AL20" s="55" t="s">
        <v>42</v>
      </c>
    </row>
    <row r="21" spans="1:38" ht="15.75" customHeight="1">
      <c r="A21" s="54"/>
      <c r="B21" s="54"/>
      <c r="C21" s="55" t="s">
        <v>43</v>
      </c>
      <c r="D21" s="64">
        <v>4</v>
      </c>
      <c r="E21" s="65">
        <v>0</v>
      </c>
      <c r="F21" s="66">
        <f t="shared" si="0"/>
        <v>4</v>
      </c>
      <c r="G21" s="67">
        <v>6</v>
      </c>
      <c r="H21" s="68">
        <v>8</v>
      </c>
      <c r="I21" s="68">
        <v>6</v>
      </c>
      <c r="J21" s="259">
        <v>8</v>
      </c>
      <c r="K21" s="259">
        <v>6</v>
      </c>
      <c r="L21" s="260">
        <v>7</v>
      </c>
      <c r="M21" s="113">
        <f t="shared" si="1"/>
        <v>41</v>
      </c>
      <c r="N21" s="262">
        <v>0</v>
      </c>
      <c r="O21" s="262">
        <v>14</v>
      </c>
      <c r="P21" s="115">
        <f t="shared" si="2"/>
        <v>55</v>
      </c>
      <c r="Q21" s="264">
        <v>77</v>
      </c>
      <c r="R21" s="260">
        <v>82</v>
      </c>
      <c r="S21" s="113">
        <f t="shared" si="3"/>
        <v>159</v>
      </c>
      <c r="T21" s="266">
        <v>89</v>
      </c>
      <c r="U21" s="260">
        <v>102</v>
      </c>
      <c r="V21" s="116">
        <f t="shared" si="4"/>
        <v>191</v>
      </c>
      <c r="W21" s="266">
        <v>88</v>
      </c>
      <c r="X21" s="260">
        <v>75</v>
      </c>
      <c r="Y21" s="113">
        <f t="shared" si="5"/>
        <v>163</v>
      </c>
      <c r="Z21" s="266">
        <v>97</v>
      </c>
      <c r="AA21" s="260">
        <v>98</v>
      </c>
      <c r="AB21" s="113">
        <f t="shared" si="6"/>
        <v>195</v>
      </c>
      <c r="AC21" s="266">
        <v>81</v>
      </c>
      <c r="AD21" s="260">
        <v>92</v>
      </c>
      <c r="AE21" s="113">
        <f t="shared" si="7"/>
        <v>173</v>
      </c>
      <c r="AF21" s="266">
        <v>82</v>
      </c>
      <c r="AG21" s="260">
        <v>91</v>
      </c>
      <c r="AH21" s="113">
        <f t="shared" si="8"/>
        <v>173</v>
      </c>
      <c r="AI21" s="121">
        <f t="shared" si="9"/>
        <v>514</v>
      </c>
      <c r="AJ21" s="122">
        <f t="shared" si="10"/>
        <v>540</v>
      </c>
      <c r="AK21" s="123">
        <f t="shared" si="11"/>
        <v>1054</v>
      </c>
      <c r="AL21" s="55" t="s">
        <v>43</v>
      </c>
    </row>
    <row r="22" spans="1:38" ht="15.75" customHeight="1">
      <c r="C22" s="55" t="s">
        <v>44</v>
      </c>
      <c r="D22" s="64">
        <v>0</v>
      </c>
      <c r="E22" s="65">
        <v>0</v>
      </c>
      <c r="F22" s="66">
        <f t="shared" si="0"/>
        <v>0</v>
      </c>
      <c r="G22" s="67">
        <v>0</v>
      </c>
      <c r="H22" s="68">
        <v>0</v>
      </c>
      <c r="I22" s="68">
        <v>0</v>
      </c>
      <c r="J22" s="68">
        <v>0</v>
      </c>
      <c r="K22" s="68">
        <v>0</v>
      </c>
      <c r="L22" s="69">
        <v>0</v>
      </c>
      <c r="M22" s="113">
        <f t="shared" si="1"/>
        <v>0</v>
      </c>
      <c r="N22" s="70">
        <v>0</v>
      </c>
      <c r="O22" s="70">
        <v>0</v>
      </c>
      <c r="P22" s="115">
        <f t="shared" si="2"/>
        <v>0</v>
      </c>
      <c r="Q22" s="71">
        <v>0</v>
      </c>
      <c r="R22" s="69">
        <v>0</v>
      </c>
      <c r="S22" s="116">
        <f t="shared" si="3"/>
        <v>0</v>
      </c>
      <c r="T22" s="72">
        <v>0</v>
      </c>
      <c r="U22" s="69">
        <v>0</v>
      </c>
      <c r="V22" s="116">
        <f t="shared" si="4"/>
        <v>0</v>
      </c>
      <c r="W22" s="72">
        <v>0</v>
      </c>
      <c r="X22" s="69">
        <v>0</v>
      </c>
      <c r="Y22" s="113">
        <f t="shared" si="5"/>
        <v>0</v>
      </c>
      <c r="Z22" s="72">
        <v>0</v>
      </c>
      <c r="AA22" s="69">
        <v>0</v>
      </c>
      <c r="AB22" s="113">
        <f t="shared" si="6"/>
        <v>0</v>
      </c>
      <c r="AC22" s="72">
        <v>0</v>
      </c>
      <c r="AD22" s="69">
        <v>0</v>
      </c>
      <c r="AE22" s="113">
        <f t="shared" si="7"/>
        <v>0</v>
      </c>
      <c r="AF22" s="72">
        <v>0</v>
      </c>
      <c r="AG22" s="69">
        <v>0</v>
      </c>
      <c r="AH22" s="113">
        <f t="shared" si="8"/>
        <v>0</v>
      </c>
      <c r="AI22" s="121">
        <f t="shared" si="9"/>
        <v>0</v>
      </c>
      <c r="AJ22" s="122">
        <f t="shared" si="10"/>
        <v>0</v>
      </c>
      <c r="AK22" s="123">
        <f t="shared" si="11"/>
        <v>0</v>
      </c>
      <c r="AL22" s="55" t="s">
        <v>44</v>
      </c>
    </row>
    <row r="23" spans="1:38" ht="15.75" customHeight="1">
      <c r="C23" s="55" t="s">
        <v>45</v>
      </c>
      <c r="D23" s="64">
        <v>1</v>
      </c>
      <c r="E23" s="65">
        <v>0</v>
      </c>
      <c r="F23" s="66">
        <f t="shared" si="0"/>
        <v>1</v>
      </c>
      <c r="G23" s="67">
        <v>3</v>
      </c>
      <c r="H23" s="68">
        <v>3</v>
      </c>
      <c r="I23" s="68">
        <v>3</v>
      </c>
      <c r="J23" s="259">
        <v>3</v>
      </c>
      <c r="K23" s="259">
        <v>3</v>
      </c>
      <c r="L23" s="260">
        <v>3</v>
      </c>
      <c r="M23" s="113">
        <f t="shared" si="1"/>
        <v>18</v>
      </c>
      <c r="N23" s="262">
        <v>0</v>
      </c>
      <c r="O23" s="262">
        <v>7</v>
      </c>
      <c r="P23" s="115">
        <f t="shared" si="2"/>
        <v>25</v>
      </c>
      <c r="Q23" s="264">
        <v>50</v>
      </c>
      <c r="R23" s="260">
        <v>49</v>
      </c>
      <c r="S23" s="116">
        <f t="shared" si="3"/>
        <v>99</v>
      </c>
      <c r="T23" s="266">
        <v>54</v>
      </c>
      <c r="U23" s="260">
        <v>39</v>
      </c>
      <c r="V23" s="116">
        <f t="shared" si="4"/>
        <v>93</v>
      </c>
      <c r="W23" s="266">
        <v>55</v>
      </c>
      <c r="X23" s="260">
        <v>36</v>
      </c>
      <c r="Y23" s="113">
        <f t="shared" si="5"/>
        <v>91</v>
      </c>
      <c r="Z23" s="266">
        <v>50</v>
      </c>
      <c r="AA23" s="260">
        <v>45</v>
      </c>
      <c r="AB23" s="113">
        <f t="shared" si="6"/>
        <v>95</v>
      </c>
      <c r="AC23" s="266">
        <v>50</v>
      </c>
      <c r="AD23" s="260">
        <v>47</v>
      </c>
      <c r="AE23" s="113">
        <f t="shared" si="7"/>
        <v>97</v>
      </c>
      <c r="AF23" s="266">
        <v>38</v>
      </c>
      <c r="AG23" s="260">
        <v>46</v>
      </c>
      <c r="AH23" s="113">
        <f t="shared" si="8"/>
        <v>84</v>
      </c>
      <c r="AI23" s="121">
        <f t="shared" si="9"/>
        <v>297</v>
      </c>
      <c r="AJ23" s="122">
        <f t="shared" si="10"/>
        <v>262</v>
      </c>
      <c r="AK23" s="123">
        <f t="shared" si="11"/>
        <v>559</v>
      </c>
      <c r="AL23" s="55" t="s">
        <v>45</v>
      </c>
    </row>
    <row r="24" spans="1:38" ht="15.75" customHeight="1">
      <c r="A24" s="54"/>
      <c r="B24" s="54"/>
      <c r="C24" s="55" t="s">
        <v>46</v>
      </c>
      <c r="D24" s="64">
        <v>8</v>
      </c>
      <c r="E24" s="65">
        <v>0</v>
      </c>
      <c r="F24" s="66">
        <f t="shared" si="0"/>
        <v>8</v>
      </c>
      <c r="G24" s="67">
        <v>9</v>
      </c>
      <c r="H24" s="68">
        <v>9</v>
      </c>
      <c r="I24" s="68">
        <v>8</v>
      </c>
      <c r="J24" s="259">
        <v>9</v>
      </c>
      <c r="K24" s="259">
        <v>8</v>
      </c>
      <c r="L24" s="260">
        <v>9</v>
      </c>
      <c r="M24" s="113">
        <f t="shared" si="1"/>
        <v>52</v>
      </c>
      <c r="N24" s="262">
        <v>0</v>
      </c>
      <c r="O24" s="262">
        <v>30</v>
      </c>
      <c r="P24" s="115">
        <f t="shared" si="2"/>
        <v>82</v>
      </c>
      <c r="Q24" s="264">
        <v>81</v>
      </c>
      <c r="R24" s="260">
        <v>81</v>
      </c>
      <c r="S24" s="113">
        <f t="shared" si="3"/>
        <v>162</v>
      </c>
      <c r="T24" s="266">
        <v>97</v>
      </c>
      <c r="U24" s="260">
        <v>83</v>
      </c>
      <c r="V24" s="116">
        <f t="shared" si="4"/>
        <v>180</v>
      </c>
      <c r="W24" s="266">
        <v>88</v>
      </c>
      <c r="X24" s="260">
        <v>93</v>
      </c>
      <c r="Y24" s="113">
        <f t="shared" si="5"/>
        <v>181</v>
      </c>
      <c r="Z24" s="266">
        <v>103</v>
      </c>
      <c r="AA24" s="260">
        <v>95</v>
      </c>
      <c r="AB24" s="113">
        <f t="shared" si="6"/>
        <v>198</v>
      </c>
      <c r="AC24" s="266">
        <v>117</v>
      </c>
      <c r="AD24" s="260">
        <v>86</v>
      </c>
      <c r="AE24" s="113">
        <f t="shared" si="7"/>
        <v>203</v>
      </c>
      <c r="AF24" s="266">
        <v>95</v>
      </c>
      <c r="AG24" s="260">
        <v>89</v>
      </c>
      <c r="AH24" s="113">
        <f t="shared" si="8"/>
        <v>184</v>
      </c>
      <c r="AI24" s="121">
        <f t="shared" si="9"/>
        <v>581</v>
      </c>
      <c r="AJ24" s="122">
        <f t="shared" si="10"/>
        <v>527</v>
      </c>
      <c r="AK24" s="123">
        <f t="shared" si="11"/>
        <v>1108</v>
      </c>
      <c r="AL24" s="55" t="s">
        <v>46</v>
      </c>
    </row>
    <row r="25" spans="1:38" ht="15.75" customHeight="1" thickBot="1">
      <c r="A25" s="54"/>
      <c r="B25" s="54"/>
      <c r="C25" s="77" t="s">
        <v>47</v>
      </c>
      <c r="D25" s="78">
        <v>2</v>
      </c>
      <c r="E25" s="79">
        <v>0</v>
      </c>
      <c r="F25" s="80">
        <f t="shared" si="0"/>
        <v>2</v>
      </c>
      <c r="G25" s="81">
        <v>2</v>
      </c>
      <c r="H25" s="82">
        <v>2</v>
      </c>
      <c r="I25" s="82">
        <v>2</v>
      </c>
      <c r="J25" s="267">
        <v>3</v>
      </c>
      <c r="K25" s="267">
        <v>2</v>
      </c>
      <c r="L25" s="268">
        <v>2</v>
      </c>
      <c r="M25" s="105">
        <f t="shared" si="1"/>
        <v>13</v>
      </c>
      <c r="N25" s="269">
        <v>0</v>
      </c>
      <c r="O25" s="269">
        <v>5</v>
      </c>
      <c r="P25" s="106">
        <f t="shared" si="2"/>
        <v>18</v>
      </c>
      <c r="Q25" s="270">
        <v>26</v>
      </c>
      <c r="R25" s="268">
        <v>27</v>
      </c>
      <c r="S25" s="105">
        <f t="shared" si="3"/>
        <v>53</v>
      </c>
      <c r="T25" s="271">
        <v>28</v>
      </c>
      <c r="U25" s="268">
        <v>30</v>
      </c>
      <c r="V25" s="109">
        <f t="shared" si="4"/>
        <v>58</v>
      </c>
      <c r="W25" s="271">
        <v>32</v>
      </c>
      <c r="X25" s="268">
        <v>21</v>
      </c>
      <c r="Y25" s="105">
        <f t="shared" si="5"/>
        <v>53</v>
      </c>
      <c r="Z25" s="271">
        <v>29</v>
      </c>
      <c r="AA25" s="268">
        <v>30</v>
      </c>
      <c r="AB25" s="105">
        <f t="shared" si="6"/>
        <v>59</v>
      </c>
      <c r="AC25" s="271">
        <v>22</v>
      </c>
      <c r="AD25" s="268">
        <v>28</v>
      </c>
      <c r="AE25" s="105">
        <f t="shared" si="7"/>
        <v>50</v>
      </c>
      <c r="AF25" s="271">
        <v>44</v>
      </c>
      <c r="AG25" s="268">
        <v>33</v>
      </c>
      <c r="AH25" s="105">
        <f t="shared" si="8"/>
        <v>77</v>
      </c>
      <c r="AI25" s="108">
        <f t="shared" si="9"/>
        <v>181</v>
      </c>
      <c r="AJ25" s="103">
        <f t="shared" si="10"/>
        <v>169</v>
      </c>
      <c r="AK25" s="110">
        <f t="shared" si="11"/>
        <v>350</v>
      </c>
      <c r="AL25" s="77" t="s">
        <v>47</v>
      </c>
    </row>
    <row r="26" spans="1:38" s="111" customFormat="1" ht="21.75" customHeight="1" thickBot="1">
      <c r="A26" s="99"/>
      <c r="B26" s="99"/>
      <c r="C26" s="100" t="s">
        <v>18</v>
      </c>
      <c r="D26" s="101">
        <f t="shared" ref="D26:AK26" si="12">SUM(D6:D25)</f>
        <v>155</v>
      </c>
      <c r="E26" s="102">
        <f t="shared" si="12"/>
        <v>8</v>
      </c>
      <c r="F26" s="103">
        <f t="shared" si="12"/>
        <v>163</v>
      </c>
      <c r="G26" s="104">
        <f t="shared" si="12"/>
        <v>269</v>
      </c>
      <c r="H26" s="102">
        <f t="shared" si="12"/>
        <v>265</v>
      </c>
      <c r="I26" s="102">
        <f t="shared" si="12"/>
        <v>255</v>
      </c>
      <c r="J26" s="102">
        <f t="shared" si="12"/>
        <v>256</v>
      </c>
      <c r="K26" s="102">
        <f t="shared" si="12"/>
        <v>251</v>
      </c>
      <c r="L26" s="103">
        <f t="shared" si="12"/>
        <v>267</v>
      </c>
      <c r="M26" s="105">
        <f t="shared" si="12"/>
        <v>1563</v>
      </c>
      <c r="N26" s="105">
        <f t="shared" si="12"/>
        <v>40</v>
      </c>
      <c r="O26" s="105">
        <f t="shared" si="12"/>
        <v>628</v>
      </c>
      <c r="P26" s="106">
        <f t="shared" si="12"/>
        <v>2231</v>
      </c>
      <c r="Q26" s="107">
        <f t="shared" si="12"/>
        <v>3579</v>
      </c>
      <c r="R26" s="103">
        <f t="shared" si="12"/>
        <v>3339</v>
      </c>
      <c r="S26" s="105">
        <f t="shared" si="12"/>
        <v>6918</v>
      </c>
      <c r="T26" s="108">
        <f t="shared" si="12"/>
        <v>3567</v>
      </c>
      <c r="U26" s="103">
        <f t="shared" si="12"/>
        <v>3506</v>
      </c>
      <c r="V26" s="109">
        <f t="shared" si="12"/>
        <v>7073</v>
      </c>
      <c r="W26" s="108">
        <f t="shared" si="12"/>
        <v>3625</v>
      </c>
      <c r="X26" s="103">
        <f t="shared" si="12"/>
        <v>3486</v>
      </c>
      <c r="Y26" s="105">
        <f t="shared" si="12"/>
        <v>7111</v>
      </c>
      <c r="Z26" s="108">
        <f t="shared" si="12"/>
        <v>3825</v>
      </c>
      <c r="AA26" s="103">
        <f t="shared" si="12"/>
        <v>3592</v>
      </c>
      <c r="AB26" s="105">
        <f t="shared" si="12"/>
        <v>7417</v>
      </c>
      <c r="AC26" s="108">
        <f t="shared" si="12"/>
        <v>3826</v>
      </c>
      <c r="AD26" s="103">
        <f t="shared" si="12"/>
        <v>3581</v>
      </c>
      <c r="AE26" s="105">
        <f t="shared" si="12"/>
        <v>7407</v>
      </c>
      <c r="AF26" s="108">
        <f t="shared" si="12"/>
        <v>3697</v>
      </c>
      <c r="AG26" s="103">
        <f t="shared" si="12"/>
        <v>3655</v>
      </c>
      <c r="AH26" s="105">
        <f t="shared" si="12"/>
        <v>7352</v>
      </c>
      <c r="AI26" s="108">
        <f t="shared" si="12"/>
        <v>22119</v>
      </c>
      <c r="AJ26" s="103">
        <f t="shared" si="12"/>
        <v>21159</v>
      </c>
      <c r="AK26" s="110">
        <f t="shared" si="12"/>
        <v>43278</v>
      </c>
      <c r="AL26" s="100" t="s">
        <v>18</v>
      </c>
    </row>
    <row r="27" spans="1:38" s="89" customFormat="1" ht="13.5" customHeight="1">
      <c r="A27" s="54"/>
      <c r="B27" s="54"/>
      <c r="C27" s="86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6"/>
      <c r="AJ27" s="88"/>
      <c r="AK27" s="88"/>
      <c r="AL27" s="88"/>
    </row>
    <row r="28" spans="1:38" s="89" customFormat="1" ht="16.5" customHeight="1">
      <c r="C28" s="341" t="s">
        <v>265</v>
      </c>
      <c r="D28" s="341"/>
      <c r="E28" s="341"/>
      <c r="F28" s="341"/>
      <c r="G28" s="341"/>
      <c r="H28" s="341"/>
      <c r="I28" s="341"/>
      <c r="J28" s="341"/>
      <c r="K28" s="341"/>
      <c r="L28" s="341"/>
      <c r="M28" s="341"/>
      <c r="N28" s="341"/>
      <c r="O28" s="341"/>
      <c r="P28" s="341"/>
      <c r="Q28" s="341"/>
      <c r="R28" s="341"/>
      <c r="S28" s="341"/>
      <c r="T28" s="341"/>
      <c r="U28" s="341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</row>
    <row r="29" spans="1:38" s="89" customFormat="1" ht="2.25" customHeight="1" thickBot="1"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</row>
    <row r="30" spans="1:38" s="89" customFormat="1" ht="21" customHeight="1">
      <c r="C30" s="342" t="s">
        <v>4</v>
      </c>
      <c r="D30" s="345" t="s">
        <v>268</v>
      </c>
      <c r="E30" s="346"/>
      <c r="F30" s="347"/>
      <c r="G30" s="348" t="s">
        <v>48</v>
      </c>
      <c r="H30" s="346"/>
      <c r="I30" s="346"/>
      <c r="J30" s="346"/>
      <c r="K30" s="346"/>
      <c r="L30" s="346"/>
      <c r="M30" s="349"/>
      <c r="N30" s="350" t="s">
        <v>49</v>
      </c>
      <c r="O30" s="346"/>
      <c r="P30" s="346"/>
      <c r="Q30" s="346"/>
      <c r="R30" s="346"/>
      <c r="S30" s="346"/>
      <c r="T30" s="346"/>
      <c r="U30" s="346"/>
      <c r="V30" s="346"/>
      <c r="W30" s="346"/>
      <c r="X30" s="346"/>
      <c r="Y30" s="346"/>
      <c r="Z30" s="346"/>
      <c r="AA30" s="346"/>
      <c r="AB30" s="351"/>
      <c r="AC30" s="352" t="s">
        <v>4</v>
      </c>
      <c r="AD30" s="353"/>
      <c r="AE30" s="88"/>
      <c r="AF30" s="88"/>
      <c r="AG30" s="88"/>
      <c r="AH30" s="88"/>
      <c r="AI30" s="88"/>
      <c r="AJ30" s="88"/>
      <c r="AK30" s="88"/>
      <c r="AL30" s="88"/>
    </row>
    <row r="31" spans="1:38" s="89" customFormat="1" ht="18" customHeight="1">
      <c r="C31" s="343"/>
      <c r="D31" s="362" t="s">
        <v>5</v>
      </c>
      <c r="E31" s="364" t="s">
        <v>6</v>
      </c>
      <c r="F31" s="366" t="s">
        <v>7</v>
      </c>
      <c r="G31" s="333" t="s">
        <v>50</v>
      </c>
      <c r="H31" s="334"/>
      <c r="I31" s="334"/>
      <c r="J31" s="368"/>
      <c r="K31" s="358" t="s">
        <v>9</v>
      </c>
      <c r="L31" s="358" t="s">
        <v>10</v>
      </c>
      <c r="M31" s="327" t="s">
        <v>11</v>
      </c>
      <c r="N31" s="329" t="s">
        <v>12</v>
      </c>
      <c r="O31" s="330"/>
      <c r="P31" s="331"/>
      <c r="Q31" s="332" t="s">
        <v>13</v>
      </c>
      <c r="R31" s="330"/>
      <c r="S31" s="331"/>
      <c r="T31" s="332" t="s">
        <v>14</v>
      </c>
      <c r="U31" s="330"/>
      <c r="V31" s="331"/>
      <c r="W31" s="333" t="s">
        <v>51</v>
      </c>
      <c r="X31" s="334"/>
      <c r="Y31" s="334"/>
      <c r="Z31" s="334"/>
      <c r="AA31" s="334"/>
      <c r="AB31" s="335"/>
      <c r="AC31" s="354"/>
      <c r="AD31" s="355"/>
      <c r="AE31" s="88"/>
      <c r="AF31" s="88"/>
      <c r="AG31" s="88"/>
      <c r="AH31" s="88"/>
      <c r="AI31" s="88"/>
      <c r="AJ31" s="88"/>
      <c r="AK31" s="88"/>
      <c r="AL31" s="88"/>
    </row>
    <row r="32" spans="1:38" s="89" customFormat="1" ht="18" customHeight="1" thickBot="1">
      <c r="C32" s="344"/>
      <c r="D32" s="363"/>
      <c r="E32" s="365"/>
      <c r="F32" s="367"/>
      <c r="G32" s="51" t="s">
        <v>52</v>
      </c>
      <c r="H32" s="90" t="s">
        <v>20</v>
      </c>
      <c r="I32" s="49" t="s">
        <v>21</v>
      </c>
      <c r="J32" s="91" t="s">
        <v>18</v>
      </c>
      <c r="K32" s="359"/>
      <c r="L32" s="359"/>
      <c r="M32" s="328"/>
      <c r="N32" s="48" t="s">
        <v>25</v>
      </c>
      <c r="O32" s="49" t="s">
        <v>26</v>
      </c>
      <c r="P32" s="91" t="s">
        <v>27</v>
      </c>
      <c r="Q32" s="51" t="s">
        <v>25</v>
      </c>
      <c r="R32" s="49" t="s">
        <v>26</v>
      </c>
      <c r="S32" s="91" t="s">
        <v>27</v>
      </c>
      <c r="T32" s="51" t="s">
        <v>25</v>
      </c>
      <c r="U32" s="49" t="s">
        <v>26</v>
      </c>
      <c r="V32" s="52" t="s">
        <v>27</v>
      </c>
      <c r="W32" s="336" t="s">
        <v>25</v>
      </c>
      <c r="X32" s="337"/>
      <c r="Y32" s="338" t="s">
        <v>26</v>
      </c>
      <c r="Z32" s="339"/>
      <c r="AA32" s="336" t="s">
        <v>27</v>
      </c>
      <c r="AB32" s="340"/>
      <c r="AC32" s="356"/>
      <c r="AD32" s="357"/>
      <c r="AE32" s="88"/>
      <c r="AF32" s="88"/>
      <c r="AG32" s="88"/>
      <c r="AH32" s="88"/>
      <c r="AI32" s="88"/>
      <c r="AJ32" s="88"/>
      <c r="AK32" s="88"/>
      <c r="AL32" s="88"/>
    </row>
    <row r="33" spans="1:38" ht="15.75" customHeight="1">
      <c r="A33" s="54"/>
      <c r="B33" s="54"/>
      <c r="C33" s="55" t="s">
        <v>28</v>
      </c>
      <c r="D33" s="56">
        <v>19</v>
      </c>
      <c r="E33" s="57">
        <v>0</v>
      </c>
      <c r="F33" s="134">
        <f>SUM(D33:E33)</f>
        <v>19</v>
      </c>
      <c r="G33" s="272">
        <f>57+3</f>
        <v>60</v>
      </c>
      <c r="H33" s="273">
        <f>55+3</f>
        <v>58</v>
      </c>
      <c r="I33" s="274">
        <f>55+3</f>
        <v>58</v>
      </c>
      <c r="J33" s="137">
        <f>SUM(G33:I33)</f>
        <v>176</v>
      </c>
      <c r="K33" s="275">
        <v>0</v>
      </c>
      <c r="L33" s="275">
        <v>57</v>
      </c>
      <c r="M33" s="139">
        <f>SUM(J33,K33,L33)</f>
        <v>233</v>
      </c>
      <c r="N33" s="276">
        <f>938+60</f>
        <v>998</v>
      </c>
      <c r="O33" s="277">
        <f>923+60</f>
        <v>983</v>
      </c>
      <c r="P33" s="137">
        <f>SUM(N33:O33)</f>
        <v>1981</v>
      </c>
      <c r="Q33" s="278">
        <f>888+59</f>
        <v>947</v>
      </c>
      <c r="R33" s="277">
        <f>887+60</f>
        <v>947</v>
      </c>
      <c r="S33" s="137">
        <f>SUM(Q33:R33)</f>
        <v>1894</v>
      </c>
      <c r="T33" s="280">
        <f>944+60</f>
        <v>1004</v>
      </c>
      <c r="U33" s="277">
        <f>848+60</f>
        <v>908</v>
      </c>
      <c r="V33" s="142">
        <f>SUM(T33:U33)</f>
        <v>1912</v>
      </c>
      <c r="W33" s="320">
        <f>SUM(N33,Q33,T33)</f>
        <v>2949</v>
      </c>
      <c r="X33" s="321"/>
      <c r="Y33" s="322">
        <f>SUM(O33,R33,U33)</f>
        <v>2838</v>
      </c>
      <c r="Z33" s="323"/>
      <c r="AA33" s="320">
        <f>SUM(W33:Z33)</f>
        <v>5787</v>
      </c>
      <c r="AB33" s="324"/>
      <c r="AC33" s="325" t="s">
        <v>28</v>
      </c>
      <c r="AD33" s="326"/>
      <c r="AE33" s="88"/>
      <c r="AF33" s="88"/>
      <c r="AG33" s="88"/>
      <c r="AH33" s="88"/>
      <c r="AI33" s="88"/>
      <c r="AJ33" s="88"/>
      <c r="AK33" s="88"/>
      <c r="AL33" s="88"/>
    </row>
    <row r="34" spans="1:38" ht="15.75" customHeight="1">
      <c r="A34" s="54"/>
      <c r="B34" s="54"/>
      <c r="C34" s="55" t="s">
        <v>29</v>
      </c>
      <c r="D34" s="64">
        <v>19</v>
      </c>
      <c r="E34" s="65">
        <v>1</v>
      </c>
      <c r="F34" s="135">
        <f t="shared" ref="F34:F52" si="13">SUM(D34:E34)</f>
        <v>20</v>
      </c>
      <c r="G34" s="227">
        <f>37+3</f>
        <v>40</v>
      </c>
      <c r="H34" s="224">
        <f>35+3</f>
        <v>38</v>
      </c>
      <c r="I34" s="228">
        <f>37+3</f>
        <v>40</v>
      </c>
      <c r="J34" s="113">
        <f t="shared" ref="J34:J52" si="14">SUM(G34:I34)</f>
        <v>118</v>
      </c>
      <c r="K34" s="262">
        <v>1</v>
      </c>
      <c r="L34" s="262">
        <v>40</v>
      </c>
      <c r="M34" s="140">
        <f t="shared" ref="M34:M52" si="15">SUM(J34,K34,L34)</f>
        <v>159</v>
      </c>
      <c r="N34" s="264">
        <f>543+60</f>
        <v>603</v>
      </c>
      <c r="O34" s="260">
        <f>536+60</f>
        <v>596</v>
      </c>
      <c r="P34" s="113">
        <f t="shared" ref="P34:P52" si="16">SUM(N34:O34)</f>
        <v>1199</v>
      </c>
      <c r="Q34" s="279">
        <f>562+60</f>
        <v>622</v>
      </c>
      <c r="R34" s="260">
        <f>476+60</f>
        <v>536</v>
      </c>
      <c r="S34" s="113">
        <f t="shared" ref="S34:S52" si="17">SUM(Q34:R34)</f>
        <v>1158</v>
      </c>
      <c r="T34" s="266">
        <f>568+59</f>
        <v>627</v>
      </c>
      <c r="U34" s="260">
        <f>493+60</f>
        <v>553</v>
      </c>
      <c r="V34" s="116">
        <f t="shared" ref="V34:V52" si="18">SUM(T34:U34)</f>
        <v>1180</v>
      </c>
      <c r="W34" s="306">
        <f t="shared" ref="W34:W52" si="19">SUM(N34,Q34,T34)</f>
        <v>1852</v>
      </c>
      <c r="X34" s="307"/>
      <c r="Y34" s="308">
        <f t="shared" ref="Y34:Y52" si="20">SUM(O34,R34,U34)</f>
        <v>1685</v>
      </c>
      <c r="Z34" s="309"/>
      <c r="AA34" s="306">
        <f t="shared" ref="AA34:AA52" si="21">SUM(W34:Z34)</f>
        <v>3537</v>
      </c>
      <c r="AB34" s="310"/>
      <c r="AC34" s="311" t="s">
        <v>29</v>
      </c>
      <c r="AD34" s="312"/>
      <c r="AE34" s="88"/>
      <c r="AF34" s="88"/>
      <c r="AG34" s="88"/>
      <c r="AH34" s="88"/>
      <c r="AI34" s="88"/>
      <c r="AJ34" s="88"/>
      <c r="AK34" s="88"/>
      <c r="AL34" s="88"/>
    </row>
    <row r="35" spans="1:38" ht="15.75" customHeight="1">
      <c r="A35" s="54"/>
      <c r="B35" s="54"/>
      <c r="C35" s="55" t="s">
        <v>30</v>
      </c>
      <c r="D35" s="64">
        <v>5</v>
      </c>
      <c r="E35" s="65">
        <v>0</v>
      </c>
      <c r="F35" s="135">
        <f t="shared" si="13"/>
        <v>5</v>
      </c>
      <c r="G35" s="227">
        <f>18+3</f>
        <v>21</v>
      </c>
      <c r="H35" s="224">
        <f>21+3</f>
        <v>24</v>
      </c>
      <c r="I35" s="228">
        <f>19+3</f>
        <v>22</v>
      </c>
      <c r="J35" s="113">
        <f t="shared" si="14"/>
        <v>67</v>
      </c>
      <c r="K35" s="262">
        <v>0</v>
      </c>
      <c r="L35" s="262">
        <v>28</v>
      </c>
      <c r="M35" s="140">
        <f t="shared" si="15"/>
        <v>95</v>
      </c>
      <c r="N35" s="264">
        <f>350+60</f>
        <v>410</v>
      </c>
      <c r="O35" s="260">
        <f>335+60</f>
        <v>395</v>
      </c>
      <c r="P35" s="113">
        <f t="shared" si="16"/>
        <v>805</v>
      </c>
      <c r="Q35" s="279">
        <f>390+59</f>
        <v>449</v>
      </c>
      <c r="R35" s="260">
        <f>367+60</f>
        <v>427</v>
      </c>
      <c r="S35" s="113">
        <f t="shared" si="17"/>
        <v>876</v>
      </c>
      <c r="T35" s="266">
        <f>365+60</f>
        <v>425</v>
      </c>
      <c r="U35" s="260">
        <f>338+60</f>
        <v>398</v>
      </c>
      <c r="V35" s="116">
        <f t="shared" si="18"/>
        <v>823</v>
      </c>
      <c r="W35" s="306">
        <f t="shared" si="19"/>
        <v>1284</v>
      </c>
      <c r="X35" s="307"/>
      <c r="Y35" s="308">
        <f t="shared" si="20"/>
        <v>1220</v>
      </c>
      <c r="Z35" s="309"/>
      <c r="AA35" s="306">
        <f t="shared" si="21"/>
        <v>2504</v>
      </c>
      <c r="AB35" s="310"/>
      <c r="AC35" s="311" t="s">
        <v>30</v>
      </c>
      <c r="AD35" s="312"/>
      <c r="AE35" s="88"/>
      <c r="AF35" s="88"/>
      <c r="AG35" s="88"/>
      <c r="AH35" s="88"/>
      <c r="AI35" s="88"/>
      <c r="AJ35" s="88"/>
      <c r="AK35" s="88"/>
      <c r="AL35" s="88"/>
    </row>
    <row r="36" spans="1:38" ht="15.75" customHeight="1">
      <c r="A36" s="54"/>
      <c r="B36" s="54"/>
      <c r="C36" s="55" t="s">
        <v>31</v>
      </c>
      <c r="D36" s="64">
        <v>0</v>
      </c>
      <c r="E36" s="65">
        <v>0</v>
      </c>
      <c r="F36" s="135">
        <f t="shared" si="13"/>
        <v>0</v>
      </c>
      <c r="G36" s="20">
        <v>0</v>
      </c>
      <c r="H36" s="18">
        <v>0</v>
      </c>
      <c r="I36" s="21">
        <v>0</v>
      </c>
      <c r="J36" s="113">
        <f t="shared" si="14"/>
        <v>0</v>
      </c>
      <c r="K36" s="70">
        <v>0</v>
      </c>
      <c r="L36" s="70">
        <v>0</v>
      </c>
      <c r="M36" s="140">
        <f t="shared" si="15"/>
        <v>0</v>
      </c>
      <c r="N36" s="71">
        <v>0</v>
      </c>
      <c r="O36" s="69">
        <v>0</v>
      </c>
      <c r="P36" s="113">
        <f t="shared" si="16"/>
        <v>0</v>
      </c>
      <c r="Q36" s="68">
        <v>0</v>
      </c>
      <c r="R36" s="69">
        <v>0</v>
      </c>
      <c r="S36" s="113">
        <f t="shared" si="17"/>
        <v>0</v>
      </c>
      <c r="T36" s="72">
        <v>0</v>
      </c>
      <c r="U36" s="69">
        <v>0</v>
      </c>
      <c r="V36" s="116">
        <f t="shared" si="18"/>
        <v>0</v>
      </c>
      <c r="W36" s="306">
        <f t="shared" si="19"/>
        <v>0</v>
      </c>
      <c r="X36" s="307"/>
      <c r="Y36" s="308">
        <f t="shared" si="20"/>
        <v>0</v>
      </c>
      <c r="Z36" s="309"/>
      <c r="AA36" s="306">
        <f t="shared" si="21"/>
        <v>0</v>
      </c>
      <c r="AB36" s="310"/>
      <c r="AC36" s="311" t="s">
        <v>53</v>
      </c>
      <c r="AD36" s="312"/>
      <c r="AE36" s="92"/>
      <c r="AF36" s="92"/>
      <c r="AG36" s="92"/>
      <c r="AH36" s="92"/>
      <c r="AI36" s="92"/>
      <c r="AJ36" s="92"/>
      <c r="AK36" s="92"/>
      <c r="AL36" s="88"/>
    </row>
    <row r="37" spans="1:38" ht="15.75" customHeight="1">
      <c r="A37" s="54"/>
      <c r="B37" s="54"/>
      <c r="C37" s="55" t="s">
        <v>32</v>
      </c>
      <c r="D37" s="64">
        <v>7</v>
      </c>
      <c r="E37" s="65">
        <v>0</v>
      </c>
      <c r="F37" s="135">
        <f t="shared" si="13"/>
        <v>7</v>
      </c>
      <c r="G37" s="227">
        <v>14</v>
      </c>
      <c r="H37" s="224">
        <v>14</v>
      </c>
      <c r="I37" s="228">
        <v>15</v>
      </c>
      <c r="J37" s="113">
        <f t="shared" si="14"/>
        <v>43</v>
      </c>
      <c r="K37" s="262">
        <v>1</v>
      </c>
      <c r="L37" s="262">
        <v>18</v>
      </c>
      <c r="M37" s="140">
        <f t="shared" si="15"/>
        <v>62</v>
      </c>
      <c r="N37" s="264">
        <v>216</v>
      </c>
      <c r="O37" s="260">
        <v>234</v>
      </c>
      <c r="P37" s="113">
        <f t="shared" si="16"/>
        <v>450</v>
      </c>
      <c r="Q37" s="259">
        <v>243</v>
      </c>
      <c r="R37" s="260">
        <v>263</v>
      </c>
      <c r="S37" s="113">
        <f t="shared" si="17"/>
        <v>506</v>
      </c>
      <c r="T37" s="266">
        <v>224</v>
      </c>
      <c r="U37" s="260">
        <v>236</v>
      </c>
      <c r="V37" s="116">
        <f t="shared" si="18"/>
        <v>460</v>
      </c>
      <c r="W37" s="306">
        <f t="shared" si="19"/>
        <v>683</v>
      </c>
      <c r="X37" s="307"/>
      <c r="Y37" s="308">
        <f t="shared" si="20"/>
        <v>733</v>
      </c>
      <c r="Z37" s="309"/>
      <c r="AA37" s="306">
        <f t="shared" si="21"/>
        <v>1416</v>
      </c>
      <c r="AB37" s="310"/>
      <c r="AC37" s="311" t="s">
        <v>54</v>
      </c>
      <c r="AD37" s="312"/>
      <c r="AE37" s="92"/>
      <c r="AF37" s="92"/>
      <c r="AG37" s="92"/>
      <c r="AH37" s="92"/>
      <c r="AI37" s="92"/>
      <c r="AJ37" s="92"/>
      <c r="AK37" s="92"/>
      <c r="AL37" s="88"/>
    </row>
    <row r="38" spans="1:38" ht="15.75" customHeight="1">
      <c r="A38" s="54"/>
      <c r="B38" s="54"/>
      <c r="C38" s="55" t="s">
        <v>33</v>
      </c>
      <c r="D38" s="64">
        <v>6</v>
      </c>
      <c r="E38" s="65">
        <v>0</v>
      </c>
      <c r="F38" s="135">
        <f t="shared" si="13"/>
        <v>6</v>
      </c>
      <c r="G38" s="227">
        <f>13+3</f>
        <v>16</v>
      </c>
      <c r="H38" s="224">
        <f>12+3</f>
        <v>15</v>
      </c>
      <c r="I38" s="228">
        <f>13+3</f>
        <v>16</v>
      </c>
      <c r="J38" s="113">
        <f t="shared" si="14"/>
        <v>47</v>
      </c>
      <c r="K38" s="262">
        <v>0</v>
      </c>
      <c r="L38" s="262">
        <v>14</v>
      </c>
      <c r="M38" s="140">
        <f t="shared" si="15"/>
        <v>61</v>
      </c>
      <c r="N38" s="264">
        <f>201+60</f>
        <v>261</v>
      </c>
      <c r="O38" s="260">
        <f>201+60</f>
        <v>261</v>
      </c>
      <c r="P38" s="113">
        <f t="shared" si="16"/>
        <v>522</v>
      </c>
      <c r="Q38" s="279">
        <f>228+60</f>
        <v>288</v>
      </c>
      <c r="R38" s="260">
        <f>201+60</f>
        <v>261</v>
      </c>
      <c r="S38" s="113">
        <f t="shared" si="17"/>
        <v>549</v>
      </c>
      <c r="T38" s="266">
        <f>249+60</f>
        <v>309</v>
      </c>
      <c r="U38" s="260">
        <f>186+60</f>
        <v>246</v>
      </c>
      <c r="V38" s="116">
        <f t="shared" si="18"/>
        <v>555</v>
      </c>
      <c r="W38" s="306">
        <f t="shared" si="19"/>
        <v>858</v>
      </c>
      <c r="X38" s="307"/>
      <c r="Y38" s="308">
        <f t="shared" si="20"/>
        <v>768</v>
      </c>
      <c r="Z38" s="309"/>
      <c r="AA38" s="306">
        <f t="shared" si="21"/>
        <v>1626</v>
      </c>
      <c r="AB38" s="310"/>
      <c r="AC38" s="311" t="s">
        <v>33</v>
      </c>
      <c r="AD38" s="312"/>
      <c r="AE38" s="92"/>
      <c r="AF38" s="92"/>
      <c r="AG38" s="92"/>
      <c r="AH38" s="92"/>
      <c r="AI38" s="92"/>
      <c r="AJ38" s="92"/>
      <c r="AK38" s="92"/>
      <c r="AL38" s="88"/>
    </row>
    <row r="39" spans="1:38" ht="15.75" customHeight="1">
      <c r="A39" s="54"/>
      <c r="B39" s="54"/>
      <c r="C39" s="55" t="s">
        <v>34</v>
      </c>
      <c r="D39" s="64">
        <v>2</v>
      </c>
      <c r="E39" s="65">
        <v>0</v>
      </c>
      <c r="F39" s="135">
        <f t="shared" si="13"/>
        <v>2</v>
      </c>
      <c r="G39" s="227">
        <v>7</v>
      </c>
      <c r="H39" s="224">
        <v>8</v>
      </c>
      <c r="I39" s="228">
        <v>7</v>
      </c>
      <c r="J39" s="113">
        <f t="shared" si="14"/>
        <v>22</v>
      </c>
      <c r="K39" s="262">
        <v>0</v>
      </c>
      <c r="L39" s="262">
        <v>6</v>
      </c>
      <c r="M39" s="140">
        <f t="shared" si="15"/>
        <v>28</v>
      </c>
      <c r="N39" s="264">
        <v>122</v>
      </c>
      <c r="O39" s="260">
        <v>129</v>
      </c>
      <c r="P39" s="113">
        <f t="shared" si="16"/>
        <v>251</v>
      </c>
      <c r="Q39" s="259">
        <v>130</v>
      </c>
      <c r="R39" s="260">
        <v>139</v>
      </c>
      <c r="S39" s="113">
        <f t="shared" si="17"/>
        <v>269</v>
      </c>
      <c r="T39" s="266">
        <v>146</v>
      </c>
      <c r="U39" s="260">
        <v>110</v>
      </c>
      <c r="V39" s="116">
        <f t="shared" si="18"/>
        <v>256</v>
      </c>
      <c r="W39" s="306">
        <f t="shared" si="19"/>
        <v>398</v>
      </c>
      <c r="X39" s="307"/>
      <c r="Y39" s="308">
        <f t="shared" si="20"/>
        <v>378</v>
      </c>
      <c r="Z39" s="309"/>
      <c r="AA39" s="306">
        <f t="shared" si="21"/>
        <v>776</v>
      </c>
      <c r="AB39" s="310"/>
      <c r="AC39" s="311" t="s">
        <v>55</v>
      </c>
      <c r="AD39" s="312"/>
      <c r="AE39" s="92"/>
      <c r="AF39" s="92"/>
      <c r="AG39" s="92"/>
      <c r="AH39" s="92"/>
      <c r="AI39" s="92"/>
      <c r="AJ39" s="92"/>
      <c r="AK39" s="92"/>
      <c r="AL39" s="88"/>
    </row>
    <row r="40" spans="1:38" ht="15.75" customHeight="1">
      <c r="A40" s="54"/>
      <c r="B40" s="54"/>
      <c r="C40" s="55" t="s">
        <v>35</v>
      </c>
      <c r="D40" s="64">
        <v>4</v>
      </c>
      <c r="E40" s="65">
        <v>0</v>
      </c>
      <c r="F40" s="135">
        <f t="shared" si="13"/>
        <v>4</v>
      </c>
      <c r="G40" s="227">
        <v>13</v>
      </c>
      <c r="H40" s="224">
        <v>12</v>
      </c>
      <c r="I40" s="228">
        <v>11</v>
      </c>
      <c r="J40" s="113">
        <f t="shared" si="14"/>
        <v>36</v>
      </c>
      <c r="K40" s="262">
        <v>0</v>
      </c>
      <c r="L40" s="262">
        <v>17</v>
      </c>
      <c r="M40" s="140">
        <f t="shared" si="15"/>
        <v>53</v>
      </c>
      <c r="N40" s="264">
        <v>205</v>
      </c>
      <c r="O40" s="260">
        <v>212</v>
      </c>
      <c r="P40" s="113">
        <f t="shared" si="16"/>
        <v>417</v>
      </c>
      <c r="Q40" s="259">
        <v>229</v>
      </c>
      <c r="R40" s="260">
        <v>213</v>
      </c>
      <c r="S40" s="113">
        <f t="shared" si="17"/>
        <v>442</v>
      </c>
      <c r="T40" s="266">
        <v>186</v>
      </c>
      <c r="U40" s="260">
        <v>210</v>
      </c>
      <c r="V40" s="116">
        <f t="shared" si="18"/>
        <v>396</v>
      </c>
      <c r="W40" s="306">
        <f t="shared" si="19"/>
        <v>620</v>
      </c>
      <c r="X40" s="307"/>
      <c r="Y40" s="308">
        <f t="shared" si="20"/>
        <v>635</v>
      </c>
      <c r="Z40" s="309"/>
      <c r="AA40" s="306">
        <f t="shared" si="21"/>
        <v>1255</v>
      </c>
      <c r="AB40" s="310"/>
      <c r="AC40" s="311" t="s">
        <v>56</v>
      </c>
      <c r="AD40" s="312"/>
      <c r="AE40" s="92"/>
      <c r="AF40" s="92"/>
      <c r="AG40" s="92"/>
      <c r="AH40" s="92"/>
      <c r="AI40" s="92"/>
      <c r="AJ40" s="92"/>
      <c r="AK40" s="92"/>
      <c r="AL40" s="88"/>
    </row>
    <row r="41" spans="1:38" ht="15.75" customHeight="1">
      <c r="A41" s="54"/>
      <c r="B41" s="54"/>
      <c r="C41" s="55" t="s">
        <v>36</v>
      </c>
      <c r="D41" s="64">
        <v>4</v>
      </c>
      <c r="E41" s="65">
        <v>0</v>
      </c>
      <c r="F41" s="135">
        <f t="shared" si="13"/>
        <v>4</v>
      </c>
      <c r="G41" s="227">
        <v>8</v>
      </c>
      <c r="H41" s="224">
        <v>7</v>
      </c>
      <c r="I41" s="228">
        <v>8</v>
      </c>
      <c r="J41" s="113">
        <f t="shared" si="14"/>
        <v>23</v>
      </c>
      <c r="K41" s="262">
        <v>1</v>
      </c>
      <c r="L41" s="262">
        <v>8</v>
      </c>
      <c r="M41" s="140">
        <f t="shared" si="15"/>
        <v>32</v>
      </c>
      <c r="N41" s="264">
        <v>125</v>
      </c>
      <c r="O41" s="260">
        <v>97</v>
      </c>
      <c r="P41" s="113">
        <f t="shared" si="16"/>
        <v>222</v>
      </c>
      <c r="Q41" s="259">
        <v>119</v>
      </c>
      <c r="R41" s="260">
        <v>96</v>
      </c>
      <c r="S41" s="113">
        <f t="shared" si="17"/>
        <v>215</v>
      </c>
      <c r="T41" s="266">
        <v>108</v>
      </c>
      <c r="U41" s="260">
        <v>112</v>
      </c>
      <c r="V41" s="116">
        <f t="shared" si="18"/>
        <v>220</v>
      </c>
      <c r="W41" s="306">
        <f t="shared" si="19"/>
        <v>352</v>
      </c>
      <c r="X41" s="307"/>
      <c r="Y41" s="308">
        <f t="shared" si="20"/>
        <v>305</v>
      </c>
      <c r="Z41" s="309"/>
      <c r="AA41" s="306">
        <f t="shared" si="21"/>
        <v>657</v>
      </c>
      <c r="AB41" s="310"/>
      <c r="AC41" s="311" t="s">
        <v>57</v>
      </c>
      <c r="AD41" s="312"/>
      <c r="AE41" s="92"/>
      <c r="AF41" s="92"/>
      <c r="AG41" s="92"/>
      <c r="AH41" s="92"/>
      <c r="AI41" s="92"/>
      <c r="AJ41" s="92"/>
      <c r="AK41" s="92"/>
      <c r="AL41" s="88"/>
    </row>
    <row r="42" spans="1:38" ht="15.75" customHeight="1">
      <c r="A42" s="54"/>
      <c r="B42" s="54"/>
      <c r="C42" s="55" t="s">
        <v>37</v>
      </c>
      <c r="D42" s="64">
        <v>3</v>
      </c>
      <c r="E42" s="65">
        <v>0</v>
      </c>
      <c r="F42" s="135">
        <f t="shared" si="13"/>
        <v>3</v>
      </c>
      <c r="G42" s="227">
        <v>10</v>
      </c>
      <c r="H42" s="224">
        <v>9</v>
      </c>
      <c r="I42" s="228">
        <v>9</v>
      </c>
      <c r="J42" s="113">
        <f t="shared" si="14"/>
        <v>28</v>
      </c>
      <c r="K42" s="262">
        <v>0</v>
      </c>
      <c r="L42" s="262">
        <v>7</v>
      </c>
      <c r="M42" s="140">
        <f t="shared" si="15"/>
        <v>35</v>
      </c>
      <c r="N42" s="264">
        <v>145</v>
      </c>
      <c r="O42" s="260">
        <v>153</v>
      </c>
      <c r="P42" s="113">
        <f t="shared" si="16"/>
        <v>298</v>
      </c>
      <c r="Q42" s="259">
        <v>141</v>
      </c>
      <c r="R42" s="260">
        <v>111</v>
      </c>
      <c r="S42" s="113">
        <f t="shared" si="17"/>
        <v>252</v>
      </c>
      <c r="T42" s="266">
        <v>178</v>
      </c>
      <c r="U42" s="260">
        <v>120</v>
      </c>
      <c r="V42" s="116">
        <f t="shared" si="18"/>
        <v>298</v>
      </c>
      <c r="W42" s="306">
        <f t="shared" si="19"/>
        <v>464</v>
      </c>
      <c r="X42" s="307"/>
      <c r="Y42" s="308">
        <f t="shared" si="20"/>
        <v>384</v>
      </c>
      <c r="Z42" s="309"/>
      <c r="AA42" s="306">
        <f t="shared" si="21"/>
        <v>848</v>
      </c>
      <c r="AB42" s="310"/>
      <c r="AC42" s="311" t="s">
        <v>58</v>
      </c>
      <c r="AD42" s="312"/>
      <c r="AE42" s="92"/>
      <c r="AF42" s="92"/>
      <c r="AG42" s="92"/>
      <c r="AH42" s="92"/>
      <c r="AI42" s="92"/>
      <c r="AJ42" s="92"/>
      <c r="AK42" s="92"/>
      <c r="AL42" s="88"/>
    </row>
    <row r="43" spans="1:38" ht="15.75" customHeight="1">
      <c r="A43" s="54"/>
      <c r="B43" s="54"/>
      <c r="C43" s="73" t="s">
        <v>38</v>
      </c>
      <c r="D43" s="64">
        <v>2</v>
      </c>
      <c r="E43" s="65">
        <v>0</v>
      </c>
      <c r="F43" s="135">
        <f t="shared" si="13"/>
        <v>2</v>
      </c>
      <c r="G43" s="227">
        <v>5</v>
      </c>
      <c r="H43" s="224">
        <v>5</v>
      </c>
      <c r="I43" s="228">
        <v>4</v>
      </c>
      <c r="J43" s="113">
        <f t="shared" si="14"/>
        <v>14</v>
      </c>
      <c r="K43" s="262">
        <v>0</v>
      </c>
      <c r="L43" s="262">
        <v>5</v>
      </c>
      <c r="M43" s="140">
        <f t="shared" si="15"/>
        <v>19</v>
      </c>
      <c r="N43" s="264">
        <v>90</v>
      </c>
      <c r="O43" s="260">
        <v>81</v>
      </c>
      <c r="P43" s="113">
        <f t="shared" si="16"/>
        <v>171</v>
      </c>
      <c r="Q43" s="259">
        <v>78</v>
      </c>
      <c r="R43" s="260">
        <v>76</v>
      </c>
      <c r="S43" s="113">
        <f t="shared" si="17"/>
        <v>154</v>
      </c>
      <c r="T43" s="266">
        <v>71</v>
      </c>
      <c r="U43" s="260">
        <v>77</v>
      </c>
      <c r="V43" s="116">
        <f t="shared" si="18"/>
        <v>148</v>
      </c>
      <c r="W43" s="306">
        <f t="shared" si="19"/>
        <v>239</v>
      </c>
      <c r="X43" s="307"/>
      <c r="Y43" s="308">
        <f t="shared" si="20"/>
        <v>234</v>
      </c>
      <c r="Z43" s="309"/>
      <c r="AA43" s="306">
        <f t="shared" si="21"/>
        <v>473</v>
      </c>
      <c r="AB43" s="310"/>
      <c r="AC43" s="311" t="s">
        <v>38</v>
      </c>
      <c r="AD43" s="312"/>
      <c r="AE43" s="92"/>
      <c r="AF43" s="92"/>
      <c r="AG43" s="92"/>
      <c r="AH43" s="92"/>
      <c r="AI43" s="92"/>
      <c r="AJ43" s="92"/>
      <c r="AK43" s="92"/>
      <c r="AL43" s="88"/>
    </row>
    <row r="44" spans="1:38" ht="15.75" customHeight="1">
      <c r="A44" s="54"/>
      <c r="B44" s="54"/>
      <c r="C44" s="55" t="s">
        <v>39</v>
      </c>
      <c r="D44" s="64">
        <v>1</v>
      </c>
      <c r="E44" s="65">
        <v>0</v>
      </c>
      <c r="F44" s="135">
        <f t="shared" si="13"/>
        <v>1</v>
      </c>
      <c r="G44" s="227">
        <v>4</v>
      </c>
      <c r="H44" s="224">
        <v>4</v>
      </c>
      <c r="I44" s="228">
        <v>4</v>
      </c>
      <c r="J44" s="113">
        <f t="shared" si="14"/>
        <v>12</v>
      </c>
      <c r="K44" s="262">
        <v>0</v>
      </c>
      <c r="L44" s="262">
        <v>4</v>
      </c>
      <c r="M44" s="140">
        <f t="shared" si="15"/>
        <v>16</v>
      </c>
      <c r="N44" s="264">
        <v>66</v>
      </c>
      <c r="O44" s="260">
        <v>73</v>
      </c>
      <c r="P44" s="116">
        <f t="shared" si="16"/>
        <v>139</v>
      </c>
      <c r="Q44" s="266">
        <v>70</v>
      </c>
      <c r="R44" s="260">
        <v>67</v>
      </c>
      <c r="S44" s="116">
        <f t="shared" si="17"/>
        <v>137</v>
      </c>
      <c r="T44" s="266">
        <v>73</v>
      </c>
      <c r="U44" s="260">
        <v>68</v>
      </c>
      <c r="V44" s="116">
        <f t="shared" si="18"/>
        <v>141</v>
      </c>
      <c r="W44" s="306">
        <f t="shared" si="19"/>
        <v>209</v>
      </c>
      <c r="X44" s="307"/>
      <c r="Y44" s="308">
        <f>SUM(O44,R44,U44)</f>
        <v>208</v>
      </c>
      <c r="Z44" s="309"/>
      <c r="AA44" s="306">
        <f>SUM(W44:Z44)</f>
        <v>417</v>
      </c>
      <c r="AB44" s="310"/>
      <c r="AC44" s="311" t="s">
        <v>39</v>
      </c>
      <c r="AD44" s="312"/>
      <c r="AE44" s="92"/>
      <c r="AF44" s="92"/>
      <c r="AG44" s="92"/>
      <c r="AH44" s="92"/>
      <c r="AI44" s="92"/>
      <c r="AJ44" s="92"/>
      <c r="AK44" s="92"/>
      <c r="AL44" s="88"/>
    </row>
    <row r="45" spans="1:38" ht="15.75" customHeight="1">
      <c r="C45" s="55" t="s">
        <v>40</v>
      </c>
      <c r="D45" s="64">
        <v>1</v>
      </c>
      <c r="E45" s="65">
        <v>0</v>
      </c>
      <c r="F45" s="135">
        <f t="shared" si="13"/>
        <v>1</v>
      </c>
      <c r="G45" s="227">
        <v>3</v>
      </c>
      <c r="H45" s="224">
        <v>3</v>
      </c>
      <c r="I45" s="228">
        <v>3</v>
      </c>
      <c r="J45" s="113">
        <f t="shared" si="14"/>
        <v>9</v>
      </c>
      <c r="K45" s="262">
        <v>0</v>
      </c>
      <c r="L45" s="262">
        <v>3</v>
      </c>
      <c r="M45" s="140">
        <f t="shared" si="15"/>
        <v>12</v>
      </c>
      <c r="N45" s="264">
        <v>50</v>
      </c>
      <c r="O45" s="260">
        <v>45</v>
      </c>
      <c r="P45" s="116">
        <f t="shared" si="16"/>
        <v>95</v>
      </c>
      <c r="Q45" s="266">
        <v>58</v>
      </c>
      <c r="R45" s="260">
        <v>51</v>
      </c>
      <c r="S45" s="116">
        <f t="shared" si="17"/>
        <v>109</v>
      </c>
      <c r="T45" s="266">
        <v>42</v>
      </c>
      <c r="U45" s="260">
        <v>48</v>
      </c>
      <c r="V45" s="116">
        <f t="shared" si="18"/>
        <v>90</v>
      </c>
      <c r="W45" s="306">
        <f t="shared" si="19"/>
        <v>150</v>
      </c>
      <c r="X45" s="307"/>
      <c r="Y45" s="308">
        <f t="shared" si="20"/>
        <v>144</v>
      </c>
      <c r="Z45" s="309"/>
      <c r="AA45" s="306">
        <f t="shared" si="21"/>
        <v>294</v>
      </c>
      <c r="AB45" s="310"/>
      <c r="AC45" s="311" t="s">
        <v>59</v>
      </c>
      <c r="AD45" s="312"/>
      <c r="AE45" s="92"/>
      <c r="AF45" s="92"/>
      <c r="AG45" s="92"/>
      <c r="AH45" s="92"/>
      <c r="AI45" s="92"/>
      <c r="AJ45" s="92"/>
      <c r="AK45" s="92"/>
      <c r="AL45" s="88"/>
    </row>
    <row r="46" spans="1:38" ht="15.75" customHeight="1">
      <c r="A46" s="54"/>
      <c r="B46" s="54"/>
      <c r="C46" s="55" t="s">
        <v>41</v>
      </c>
      <c r="D46" s="64">
        <v>3</v>
      </c>
      <c r="E46" s="65">
        <v>0</v>
      </c>
      <c r="F46" s="135">
        <f t="shared" si="13"/>
        <v>3</v>
      </c>
      <c r="G46" s="227">
        <v>7</v>
      </c>
      <c r="H46" s="224">
        <v>7</v>
      </c>
      <c r="I46" s="228">
        <v>7</v>
      </c>
      <c r="J46" s="113">
        <f t="shared" si="14"/>
        <v>21</v>
      </c>
      <c r="K46" s="262">
        <v>0</v>
      </c>
      <c r="L46" s="262">
        <v>9</v>
      </c>
      <c r="M46" s="140">
        <f t="shared" si="15"/>
        <v>30</v>
      </c>
      <c r="N46" s="264">
        <v>94</v>
      </c>
      <c r="O46" s="260">
        <v>113</v>
      </c>
      <c r="P46" s="113">
        <f t="shared" si="16"/>
        <v>207</v>
      </c>
      <c r="Q46" s="259">
        <v>106</v>
      </c>
      <c r="R46" s="260">
        <v>94</v>
      </c>
      <c r="S46" s="113">
        <f t="shared" si="17"/>
        <v>200</v>
      </c>
      <c r="T46" s="266">
        <v>110</v>
      </c>
      <c r="U46" s="260">
        <v>82</v>
      </c>
      <c r="V46" s="116">
        <f t="shared" si="18"/>
        <v>192</v>
      </c>
      <c r="W46" s="306">
        <f t="shared" si="19"/>
        <v>310</v>
      </c>
      <c r="X46" s="307"/>
      <c r="Y46" s="308">
        <f t="shared" si="20"/>
        <v>289</v>
      </c>
      <c r="Z46" s="309"/>
      <c r="AA46" s="306">
        <f t="shared" si="21"/>
        <v>599</v>
      </c>
      <c r="AB46" s="310"/>
      <c r="AC46" s="311" t="s">
        <v>60</v>
      </c>
      <c r="AD46" s="312"/>
      <c r="AE46" s="92"/>
      <c r="AF46" s="92"/>
      <c r="AG46" s="92"/>
      <c r="AH46" s="92"/>
      <c r="AI46" s="92"/>
      <c r="AJ46" s="92"/>
      <c r="AK46" s="92"/>
      <c r="AL46" s="88"/>
    </row>
    <row r="47" spans="1:38" ht="15.75" customHeight="1">
      <c r="A47" s="54"/>
      <c r="B47" s="54"/>
      <c r="C47" s="55" t="s">
        <v>42</v>
      </c>
      <c r="D47" s="64">
        <v>0</v>
      </c>
      <c r="E47" s="65">
        <v>0</v>
      </c>
      <c r="F47" s="135">
        <f t="shared" si="13"/>
        <v>0</v>
      </c>
      <c r="G47" s="20">
        <v>0</v>
      </c>
      <c r="H47" s="18">
        <v>0</v>
      </c>
      <c r="I47" s="21">
        <v>0</v>
      </c>
      <c r="J47" s="113">
        <f t="shared" si="14"/>
        <v>0</v>
      </c>
      <c r="K47" s="70">
        <v>0</v>
      </c>
      <c r="L47" s="70">
        <v>0</v>
      </c>
      <c r="M47" s="140">
        <f t="shared" si="15"/>
        <v>0</v>
      </c>
      <c r="N47" s="71">
        <v>0</v>
      </c>
      <c r="O47" s="69">
        <v>0</v>
      </c>
      <c r="P47" s="113">
        <f t="shared" si="16"/>
        <v>0</v>
      </c>
      <c r="Q47" s="68">
        <v>0</v>
      </c>
      <c r="R47" s="69">
        <v>0</v>
      </c>
      <c r="S47" s="113">
        <f t="shared" si="17"/>
        <v>0</v>
      </c>
      <c r="T47" s="72">
        <v>0</v>
      </c>
      <c r="U47" s="69">
        <v>0</v>
      </c>
      <c r="V47" s="116">
        <f t="shared" si="18"/>
        <v>0</v>
      </c>
      <c r="W47" s="306">
        <f t="shared" si="19"/>
        <v>0</v>
      </c>
      <c r="X47" s="307"/>
      <c r="Y47" s="308">
        <f t="shared" si="20"/>
        <v>0</v>
      </c>
      <c r="Z47" s="309"/>
      <c r="AA47" s="306">
        <f t="shared" si="21"/>
        <v>0</v>
      </c>
      <c r="AB47" s="310"/>
      <c r="AC47" s="311" t="s">
        <v>61</v>
      </c>
      <c r="AD47" s="312"/>
      <c r="AE47" s="92"/>
      <c r="AF47" s="92"/>
      <c r="AG47" s="92"/>
      <c r="AH47" s="92"/>
      <c r="AI47" s="92"/>
      <c r="AJ47" s="92"/>
      <c r="AK47" s="92"/>
      <c r="AL47" s="88"/>
    </row>
    <row r="48" spans="1:38" ht="15.75" customHeight="1">
      <c r="A48" s="54"/>
      <c r="B48" s="54"/>
      <c r="C48" s="55" t="s">
        <v>43</v>
      </c>
      <c r="D48" s="64">
        <v>2</v>
      </c>
      <c r="E48" s="65">
        <v>0</v>
      </c>
      <c r="F48" s="135">
        <f t="shared" si="13"/>
        <v>2</v>
      </c>
      <c r="G48" s="227">
        <v>6</v>
      </c>
      <c r="H48" s="224">
        <v>5</v>
      </c>
      <c r="I48" s="228">
        <v>5</v>
      </c>
      <c r="J48" s="113">
        <f t="shared" si="14"/>
        <v>16</v>
      </c>
      <c r="K48" s="262">
        <v>0</v>
      </c>
      <c r="L48" s="262">
        <v>4</v>
      </c>
      <c r="M48" s="140">
        <f t="shared" si="15"/>
        <v>20</v>
      </c>
      <c r="N48" s="264">
        <v>87</v>
      </c>
      <c r="O48" s="260">
        <v>89</v>
      </c>
      <c r="P48" s="113">
        <f t="shared" si="16"/>
        <v>176</v>
      </c>
      <c r="Q48" s="259">
        <v>84</v>
      </c>
      <c r="R48" s="260">
        <v>85</v>
      </c>
      <c r="S48" s="113">
        <f t="shared" si="17"/>
        <v>169</v>
      </c>
      <c r="T48" s="266">
        <v>90</v>
      </c>
      <c r="U48" s="260">
        <v>77</v>
      </c>
      <c r="V48" s="116">
        <f t="shared" si="18"/>
        <v>167</v>
      </c>
      <c r="W48" s="306">
        <f t="shared" si="19"/>
        <v>261</v>
      </c>
      <c r="X48" s="307"/>
      <c r="Y48" s="308">
        <f t="shared" si="20"/>
        <v>251</v>
      </c>
      <c r="Z48" s="309"/>
      <c r="AA48" s="306">
        <f t="shared" si="21"/>
        <v>512</v>
      </c>
      <c r="AB48" s="310"/>
      <c r="AC48" s="311" t="s">
        <v>62</v>
      </c>
      <c r="AD48" s="312"/>
      <c r="AE48" s="92"/>
      <c r="AF48" s="92"/>
      <c r="AG48" s="92"/>
      <c r="AH48" s="92"/>
      <c r="AI48" s="92"/>
      <c r="AJ48" s="92"/>
      <c r="AK48" s="92"/>
      <c r="AL48" s="88"/>
    </row>
    <row r="49" spans="1:38" ht="15.75" customHeight="1">
      <c r="C49" s="55" t="s">
        <v>44</v>
      </c>
      <c r="D49" s="64">
        <v>0</v>
      </c>
      <c r="E49" s="65">
        <v>0</v>
      </c>
      <c r="F49" s="135">
        <f t="shared" si="13"/>
        <v>0</v>
      </c>
      <c r="G49" s="20">
        <v>0</v>
      </c>
      <c r="H49" s="18">
        <v>0</v>
      </c>
      <c r="I49" s="21">
        <v>0</v>
      </c>
      <c r="J49" s="113">
        <f t="shared" si="14"/>
        <v>0</v>
      </c>
      <c r="K49" s="70">
        <v>0</v>
      </c>
      <c r="L49" s="70">
        <v>0</v>
      </c>
      <c r="M49" s="140">
        <f t="shared" si="15"/>
        <v>0</v>
      </c>
      <c r="N49" s="71">
        <v>0</v>
      </c>
      <c r="O49" s="69">
        <v>0</v>
      </c>
      <c r="P49" s="116">
        <f t="shared" si="16"/>
        <v>0</v>
      </c>
      <c r="Q49" s="72">
        <v>0</v>
      </c>
      <c r="R49" s="69">
        <v>0</v>
      </c>
      <c r="S49" s="116">
        <f t="shared" si="17"/>
        <v>0</v>
      </c>
      <c r="T49" s="72">
        <v>0</v>
      </c>
      <c r="U49" s="69">
        <v>0</v>
      </c>
      <c r="V49" s="116">
        <f t="shared" si="18"/>
        <v>0</v>
      </c>
      <c r="W49" s="306">
        <f t="shared" si="19"/>
        <v>0</v>
      </c>
      <c r="X49" s="307"/>
      <c r="Y49" s="308">
        <f t="shared" si="20"/>
        <v>0</v>
      </c>
      <c r="Z49" s="309"/>
      <c r="AA49" s="306">
        <f t="shared" si="21"/>
        <v>0</v>
      </c>
      <c r="AB49" s="310"/>
      <c r="AC49" s="311" t="s">
        <v>63</v>
      </c>
      <c r="AD49" s="312"/>
      <c r="AE49" s="92"/>
      <c r="AF49" s="92"/>
      <c r="AG49" s="92"/>
      <c r="AH49" s="92"/>
      <c r="AI49" s="92"/>
      <c r="AJ49" s="92"/>
      <c r="AK49" s="92"/>
      <c r="AL49" s="88"/>
    </row>
    <row r="50" spans="1:38" ht="15.75" customHeight="1">
      <c r="C50" s="55" t="s">
        <v>45</v>
      </c>
      <c r="D50" s="64">
        <v>1</v>
      </c>
      <c r="E50" s="65">
        <v>0</v>
      </c>
      <c r="F50" s="135">
        <f t="shared" si="13"/>
        <v>1</v>
      </c>
      <c r="G50" s="227">
        <v>3</v>
      </c>
      <c r="H50" s="224">
        <v>3</v>
      </c>
      <c r="I50" s="228">
        <v>3</v>
      </c>
      <c r="J50" s="113">
        <f t="shared" si="14"/>
        <v>9</v>
      </c>
      <c r="K50" s="262">
        <v>0</v>
      </c>
      <c r="L50" s="262">
        <v>4</v>
      </c>
      <c r="M50" s="140">
        <f t="shared" si="15"/>
        <v>13</v>
      </c>
      <c r="N50" s="264">
        <v>43</v>
      </c>
      <c r="O50" s="260">
        <v>51</v>
      </c>
      <c r="P50" s="116">
        <f t="shared" si="16"/>
        <v>94</v>
      </c>
      <c r="Q50" s="266">
        <v>50</v>
      </c>
      <c r="R50" s="260">
        <v>39</v>
      </c>
      <c r="S50" s="116">
        <f t="shared" si="17"/>
        <v>89</v>
      </c>
      <c r="T50" s="266">
        <v>51</v>
      </c>
      <c r="U50" s="260">
        <v>37</v>
      </c>
      <c r="V50" s="116">
        <f t="shared" si="18"/>
        <v>88</v>
      </c>
      <c r="W50" s="306">
        <f t="shared" si="19"/>
        <v>144</v>
      </c>
      <c r="X50" s="307"/>
      <c r="Y50" s="308">
        <f t="shared" si="20"/>
        <v>127</v>
      </c>
      <c r="Z50" s="309"/>
      <c r="AA50" s="306">
        <f t="shared" si="21"/>
        <v>271</v>
      </c>
      <c r="AB50" s="310"/>
      <c r="AC50" s="311" t="s">
        <v>64</v>
      </c>
      <c r="AD50" s="312"/>
      <c r="AE50" s="92"/>
      <c r="AF50" s="92"/>
      <c r="AG50" s="92"/>
      <c r="AH50" s="92"/>
      <c r="AI50" s="92"/>
      <c r="AJ50" s="92"/>
      <c r="AK50" s="92"/>
      <c r="AL50" s="88"/>
    </row>
    <row r="51" spans="1:38" ht="15.75" customHeight="1">
      <c r="A51" s="54"/>
      <c r="B51" s="54"/>
      <c r="C51" s="55" t="s">
        <v>46</v>
      </c>
      <c r="D51" s="64">
        <v>3</v>
      </c>
      <c r="E51" s="65">
        <v>0</v>
      </c>
      <c r="F51" s="135">
        <f t="shared" si="13"/>
        <v>3</v>
      </c>
      <c r="G51" s="227">
        <v>6</v>
      </c>
      <c r="H51" s="224">
        <v>6</v>
      </c>
      <c r="I51" s="228">
        <v>7</v>
      </c>
      <c r="J51" s="113">
        <f t="shared" si="14"/>
        <v>19</v>
      </c>
      <c r="K51" s="262">
        <v>0</v>
      </c>
      <c r="L51" s="262">
        <v>11</v>
      </c>
      <c r="M51" s="140">
        <f t="shared" si="15"/>
        <v>30</v>
      </c>
      <c r="N51" s="264">
        <v>93</v>
      </c>
      <c r="O51" s="260">
        <v>101</v>
      </c>
      <c r="P51" s="113">
        <f t="shared" si="16"/>
        <v>194</v>
      </c>
      <c r="Q51" s="259">
        <v>107</v>
      </c>
      <c r="R51" s="260">
        <v>94</v>
      </c>
      <c r="S51" s="113">
        <f t="shared" si="17"/>
        <v>201</v>
      </c>
      <c r="T51" s="266">
        <v>107</v>
      </c>
      <c r="U51" s="260">
        <v>98</v>
      </c>
      <c r="V51" s="116">
        <f t="shared" si="18"/>
        <v>205</v>
      </c>
      <c r="W51" s="306">
        <f t="shared" si="19"/>
        <v>307</v>
      </c>
      <c r="X51" s="307"/>
      <c r="Y51" s="308">
        <f t="shared" si="20"/>
        <v>293</v>
      </c>
      <c r="Z51" s="309"/>
      <c r="AA51" s="306">
        <f t="shared" si="21"/>
        <v>600</v>
      </c>
      <c r="AB51" s="310"/>
      <c r="AC51" s="311" t="s">
        <v>65</v>
      </c>
      <c r="AD51" s="312"/>
      <c r="AE51" s="92"/>
      <c r="AF51" s="92"/>
      <c r="AG51" s="92"/>
      <c r="AH51" s="92"/>
      <c r="AI51" s="92"/>
      <c r="AJ51" s="92"/>
      <c r="AK51" s="92"/>
      <c r="AL51" s="88"/>
    </row>
    <row r="52" spans="1:38" ht="15.75" customHeight="1" thickBot="1">
      <c r="A52" s="54"/>
      <c r="B52" s="54"/>
      <c r="C52" s="77" t="s">
        <v>47</v>
      </c>
      <c r="D52" s="93">
        <v>2</v>
      </c>
      <c r="E52" s="94">
        <v>0</v>
      </c>
      <c r="F52" s="136">
        <f t="shared" si="13"/>
        <v>2</v>
      </c>
      <c r="G52" s="237">
        <v>2</v>
      </c>
      <c r="H52" s="234">
        <v>2</v>
      </c>
      <c r="I52" s="238">
        <v>3</v>
      </c>
      <c r="J52" s="138">
        <f t="shared" si="14"/>
        <v>7</v>
      </c>
      <c r="K52" s="281">
        <v>0</v>
      </c>
      <c r="L52" s="281">
        <v>5</v>
      </c>
      <c r="M52" s="141">
        <f t="shared" si="15"/>
        <v>12</v>
      </c>
      <c r="N52" s="282">
        <v>33</v>
      </c>
      <c r="O52" s="283">
        <v>28</v>
      </c>
      <c r="P52" s="138">
        <f t="shared" si="16"/>
        <v>61</v>
      </c>
      <c r="Q52" s="284">
        <v>30</v>
      </c>
      <c r="R52" s="283">
        <v>33</v>
      </c>
      <c r="S52" s="138">
        <f t="shared" si="17"/>
        <v>63</v>
      </c>
      <c r="T52" s="285">
        <v>46</v>
      </c>
      <c r="U52" s="283">
        <v>35</v>
      </c>
      <c r="V52" s="143">
        <f t="shared" si="18"/>
        <v>81</v>
      </c>
      <c r="W52" s="313">
        <f t="shared" si="19"/>
        <v>109</v>
      </c>
      <c r="X52" s="314"/>
      <c r="Y52" s="315">
        <f t="shared" si="20"/>
        <v>96</v>
      </c>
      <c r="Z52" s="316"/>
      <c r="AA52" s="313">
        <f t="shared" si="21"/>
        <v>205</v>
      </c>
      <c r="AB52" s="317"/>
      <c r="AC52" s="318" t="s">
        <v>66</v>
      </c>
      <c r="AD52" s="319"/>
      <c r="AE52" s="92"/>
      <c r="AF52" s="92"/>
      <c r="AG52" s="92"/>
      <c r="AH52" s="92"/>
      <c r="AI52" s="92"/>
      <c r="AJ52" s="92"/>
      <c r="AK52" s="92"/>
      <c r="AL52" s="88"/>
    </row>
    <row r="53" spans="1:38" s="95" customFormat="1" ht="21.75" customHeight="1" thickBot="1">
      <c r="C53" s="77" t="s">
        <v>18</v>
      </c>
      <c r="D53" s="124">
        <f t="shared" ref="D53:W53" si="22">SUM(D33:D52)</f>
        <v>84</v>
      </c>
      <c r="E53" s="125">
        <f t="shared" si="22"/>
        <v>1</v>
      </c>
      <c r="F53" s="126">
        <f t="shared" si="22"/>
        <v>85</v>
      </c>
      <c r="G53" s="30">
        <f t="shared" si="22"/>
        <v>225</v>
      </c>
      <c r="H53" s="26">
        <f t="shared" si="22"/>
        <v>220</v>
      </c>
      <c r="I53" s="31">
        <f t="shared" si="22"/>
        <v>222</v>
      </c>
      <c r="J53" s="127">
        <f t="shared" si="22"/>
        <v>667</v>
      </c>
      <c r="K53" s="127">
        <f t="shared" si="22"/>
        <v>3</v>
      </c>
      <c r="L53" s="127">
        <f t="shared" si="22"/>
        <v>240</v>
      </c>
      <c r="M53" s="128">
        <f t="shared" si="22"/>
        <v>910</v>
      </c>
      <c r="N53" s="129">
        <f t="shared" si="22"/>
        <v>3641</v>
      </c>
      <c r="O53" s="130">
        <f t="shared" si="22"/>
        <v>3641</v>
      </c>
      <c r="P53" s="127">
        <f t="shared" si="22"/>
        <v>7282</v>
      </c>
      <c r="Q53" s="131">
        <f t="shared" si="22"/>
        <v>3751</v>
      </c>
      <c r="R53" s="130">
        <f t="shared" si="22"/>
        <v>3532</v>
      </c>
      <c r="S53" s="127">
        <f t="shared" si="22"/>
        <v>7283</v>
      </c>
      <c r="T53" s="132">
        <f t="shared" si="22"/>
        <v>3797</v>
      </c>
      <c r="U53" s="130">
        <f t="shared" si="22"/>
        <v>3415</v>
      </c>
      <c r="V53" s="133">
        <f t="shared" si="22"/>
        <v>7212</v>
      </c>
      <c r="W53" s="299">
        <f t="shared" si="22"/>
        <v>11189</v>
      </c>
      <c r="X53" s="300"/>
      <c r="Y53" s="301">
        <f>SUM(Y33:Y52)</f>
        <v>10588</v>
      </c>
      <c r="Z53" s="302"/>
      <c r="AA53" s="299">
        <f>SUM(AA33:AA52)</f>
        <v>21777</v>
      </c>
      <c r="AB53" s="303"/>
      <c r="AC53" s="304" t="s">
        <v>18</v>
      </c>
      <c r="AD53" s="305"/>
      <c r="AE53" s="88"/>
      <c r="AF53" s="88"/>
      <c r="AG53" s="88"/>
      <c r="AH53" s="88"/>
      <c r="AI53" s="88"/>
      <c r="AJ53" s="88"/>
      <c r="AK53" s="88"/>
      <c r="AL53" s="88"/>
    </row>
    <row r="54" spans="1:38">
      <c r="D54" s="96"/>
      <c r="V54" s="96"/>
      <c r="W54" s="97"/>
    </row>
    <row r="55" spans="1:38">
      <c r="G55" s="96"/>
      <c r="W55" s="97"/>
    </row>
    <row r="56" spans="1:38">
      <c r="P56" s="98"/>
      <c r="V56" s="96"/>
      <c r="W56" s="97"/>
    </row>
    <row r="57" spans="1:38">
      <c r="W57" s="97"/>
    </row>
    <row r="58" spans="1:38">
      <c r="W58" s="97"/>
    </row>
    <row r="59" spans="1:38">
      <c r="W59" s="97"/>
    </row>
    <row r="60" spans="1:38">
      <c r="W60" s="97"/>
    </row>
    <row r="61" spans="1:38">
      <c r="W61" s="97"/>
    </row>
    <row r="62" spans="1:38">
      <c r="W62" s="97"/>
    </row>
    <row r="63" spans="1:38">
      <c r="W63" s="97"/>
    </row>
    <row r="64" spans="1:38">
      <c r="W64" s="97"/>
    </row>
    <row r="65" spans="23:23">
      <c r="W65" s="97"/>
    </row>
    <row r="66" spans="23:23">
      <c r="W66" s="97"/>
    </row>
    <row r="67" spans="23:23">
      <c r="W67" s="97"/>
    </row>
    <row r="68" spans="23:23">
      <c r="W68" s="97"/>
    </row>
    <row r="69" spans="23:23">
      <c r="W69" s="97"/>
    </row>
    <row r="70" spans="23:23">
      <c r="W70" s="97"/>
    </row>
    <row r="71" spans="23:23">
      <c r="W71" s="97"/>
    </row>
    <row r="72" spans="23:23">
      <c r="W72" s="97"/>
    </row>
    <row r="73" spans="23:23">
      <c r="W73" s="97"/>
    </row>
    <row r="74" spans="23:23">
      <c r="W74" s="97"/>
    </row>
    <row r="75" spans="23:23">
      <c r="W75" s="97"/>
    </row>
    <row r="76" spans="23:23">
      <c r="W76" s="97"/>
    </row>
    <row r="77" spans="23:23">
      <c r="W77" s="97"/>
    </row>
    <row r="78" spans="23:23">
      <c r="W78" s="97"/>
    </row>
    <row r="79" spans="23:23">
      <c r="W79" s="97"/>
    </row>
    <row r="80" spans="23:23">
      <c r="W80" s="97"/>
    </row>
  </sheetData>
  <sheetProtection algorithmName="SHA-512" hashValue="7PzfAvm2VAMmfHCKCo6fO5glgPNlpXy83D4JtMQRko0fd5gvZXipTyNoip6DY6V+QkRRa/PUgnAiWOYK2DpwYA==" saltValue="4VHMp96RKLQcII51cpqhsQ==" spinCount="100000" sheet="1" objects="1" scenarios="1"/>
  <mergeCells count="124">
    <mergeCell ref="C1:U1"/>
    <mergeCell ref="C3:C5"/>
    <mergeCell ref="D3:F3"/>
    <mergeCell ref="G3:P3"/>
    <mergeCell ref="Q3:AK3"/>
    <mergeCell ref="AL3:AL5"/>
    <mergeCell ref="D4:D5"/>
    <mergeCell ref="E4:E5"/>
    <mergeCell ref="F4:F5"/>
    <mergeCell ref="G4:M4"/>
    <mergeCell ref="AI4:AK4"/>
    <mergeCell ref="AF4:AH4"/>
    <mergeCell ref="C28:U28"/>
    <mergeCell ref="C30:C32"/>
    <mergeCell ref="D30:F30"/>
    <mergeCell ref="G30:M30"/>
    <mergeCell ref="N30:AB30"/>
    <mergeCell ref="AC30:AD32"/>
    <mergeCell ref="N4:N5"/>
    <mergeCell ref="O4:O5"/>
    <mergeCell ref="P4:P5"/>
    <mergeCell ref="Q4:S4"/>
    <mergeCell ref="T4:V4"/>
    <mergeCell ref="W4:Y4"/>
    <mergeCell ref="D31:D32"/>
    <mergeCell ref="E31:E32"/>
    <mergeCell ref="F31:F32"/>
    <mergeCell ref="G31:J31"/>
    <mergeCell ref="K31:K32"/>
    <mergeCell ref="L31:L32"/>
    <mergeCell ref="Z4:AB4"/>
    <mergeCell ref="AC4:AE4"/>
    <mergeCell ref="W33:X33"/>
    <mergeCell ref="Y33:Z33"/>
    <mergeCell ref="AA33:AB33"/>
    <mergeCell ref="AC33:AD33"/>
    <mergeCell ref="W34:X34"/>
    <mergeCell ref="Y34:Z34"/>
    <mergeCell ref="AA34:AB34"/>
    <mergeCell ref="AC34:AD34"/>
    <mergeCell ref="M31:M32"/>
    <mergeCell ref="N31:P31"/>
    <mergeCell ref="Q31:S31"/>
    <mergeCell ref="T31:V31"/>
    <mergeCell ref="W31:AB31"/>
    <mergeCell ref="W32:X32"/>
    <mergeCell ref="Y32:Z32"/>
    <mergeCell ref="AA32:AB32"/>
    <mergeCell ref="W37:X37"/>
    <mergeCell ref="Y37:Z37"/>
    <mergeCell ref="AA37:AB37"/>
    <mergeCell ref="AC37:AD37"/>
    <mergeCell ref="W38:X38"/>
    <mergeCell ref="Y38:Z38"/>
    <mergeCell ref="AA38:AB38"/>
    <mergeCell ref="AC38:AD38"/>
    <mergeCell ref="W35:X35"/>
    <mergeCell ref="Y35:Z35"/>
    <mergeCell ref="AA35:AB35"/>
    <mergeCell ref="AC35:AD35"/>
    <mergeCell ref="W36:X36"/>
    <mergeCell ref="Y36:Z36"/>
    <mergeCell ref="AA36:AB36"/>
    <mergeCell ref="AC36:AD36"/>
    <mergeCell ref="W41:X41"/>
    <mergeCell ref="Y41:Z41"/>
    <mergeCell ref="AA41:AB41"/>
    <mergeCell ref="AC41:AD41"/>
    <mergeCell ref="W42:X42"/>
    <mergeCell ref="Y42:Z42"/>
    <mergeCell ref="AA42:AB42"/>
    <mergeCell ref="AC42:AD42"/>
    <mergeCell ref="W39:X39"/>
    <mergeCell ref="Y39:Z39"/>
    <mergeCell ref="AA39:AB39"/>
    <mergeCell ref="AC39:AD39"/>
    <mergeCell ref="W40:X40"/>
    <mergeCell ref="Y40:Z40"/>
    <mergeCell ref="AA40:AB40"/>
    <mergeCell ref="AC40:AD40"/>
    <mergeCell ref="W45:X45"/>
    <mergeCell ref="Y45:Z45"/>
    <mergeCell ref="AA45:AB45"/>
    <mergeCell ref="AC45:AD45"/>
    <mergeCell ref="W46:X46"/>
    <mergeCell ref="Y46:Z46"/>
    <mergeCell ref="AA46:AB46"/>
    <mergeCell ref="AC46:AD46"/>
    <mergeCell ref="W43:X43"/>
    <mergeCell ref="Y43:Z43"/>
    <mergeCell ref="AA43:AB43"/>
    <mergeCell ref="AC43:AD43"/>
    <mergeCell ref="W44:X44"/>
    <mergeCell ref="Y44:Z44"/>
    <mergeCell ref="AA44:AB44"/>
    <mergeCell ref="AC44:AD44"/>
    <mergeCell ref="W49:X49"/>
    <mergeCell ref="Y49:Z49"/>
    <mergeCell ref="AA49:AB49"/>
    <mergeCell ref="AC49:AD49"/>
    <mergeCell ref="W50:X50"/>
    <mergeCell ref="Y50:Z50"/>
    <mergeCell ref="AA50:AB50"/>
    <mergeCell ref="AC50:AD50"/>
    <mergeCell ref="W47:X47"/>
    <mergeCell ref="Y47:Z47"/>
    <mergeCell ref="AA47:AB47"/>
    <mergeCell ref="AC47:AD47"/>
    <mergeCell ref="W48:X48"/>
    <mergeCell ref="Y48:Z48"/>
    <mergeCell ref="AA48:AB48"/>
    <mergeCell ref="AC48:AD48"/>
    <mergeCell ref="W53:X53"/>
    <mergeCell ref="Y53:Z53"/>
    <mergeCell ref="AA53:AB53"/>
    <mergeCell ref="AC53:AD53"/>
    <mergeCell ref="W51:X51"/>
    <mergeCell ref="Y51:Z51"/>
    <mergeCell ref="AA51:AB51"/>
    <mergeCell ref="AC51:AD51"/>
    <mergeCell ref="W52:X52"/>
    <mergeCell ref="Y52:Z52"/>
    <mergeCell ref="AA52:AB52"/>
    <mergeCell ref="AC52:AD52"/>
  </mergeCells>
  <phoneticPr fontId="3"/>
  <pageMargins left="0.70866141732283472" right="0.70866141732283472" top="0.55118110236220474" bottom="0.55118110236220474" header="0.31496062992125984" footer="0.31496062992125984"/>
  <pageSetup paperSize="9" scale="93" fitToWidth="2" orientation="portrait" r:id="rId1"/>
  <headerFooter alignWithMargins="0"/>
  <colBreaks count="1" manualBreakCount="1">
    <brk id="22" max="5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X78"/>
  <sheetViews>
    <sheetView view="pageBreakPreview" topLeftCell="P10" zoomScale="80" zoomScaleNormal="86" zoomScaleSheetLayoutView="80" workbookViewId="0">
      <selection activeCell="AG47" activeCellId="2" sqref="AG35 AG45 AG47"/>
    </sheetView>
  </sheetViews>
  <sheetFormatPr defaultRowHeight="13.5"/>
  <cols>
    <col min="1" max="1" width="2.75" style="39" customWidth="1"/>
    <col min="2" max="2" width="5.875" style="39" hidden="1" customWidth="1"/>
    <col min="3" max="3" width="9.125" style="39" customWidth="1"/>
    <col min="4" max="33" width="4.75" style="39" customWidth="1"/>
    <col min="34" max="34" width="9.125" style="39" customWidth="1"/>
    <col min="35" max="46" width="4.75" style="39" customWidth="1"/>
    <col min="47" max="49" width="5.75" style="39" customWidth="1"/>
    <col min="50" max="50" width="9" style="39" customWidth="1"/>
    <col min="51" max="16384" width="9" style="39"/>
  </cols>
  <sheetData>
    <row r="1" spans="1:47" ht="16.5" customHeight="1">
      <c r="A1" s="38"/>
      <c r="B1" s="38"/>
      <c r="C1" s="341" t="s">
        <v>67</v>
      </c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  <c r="X1" s="341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</row>
    <row r="2" spans="1:47" ht="2.25" customHeight="1" thickBot="1">
      <c r="A2" s="38"/>
      <c r="B2" s="38"/>
      <c r="C2" s="38"/>
      <c r="D2" s="40">
        <v>33</v>
      </c>
      <c r="E2" s="40">
        <v>34</v>
      </c>
      <c r="F2" s="40">
        <v>35</v>
      </c>
      <c r="G2" s="40">
        <v>36</v>
      </c>
      <c r="H2" s="40">
        <v>37</v>
      </c>
      <c r="I2" s="40">
        <v>38</v>
      </c>
      <c r="J2" s="40"/>
      <c r="K2" s="41">
        <v>10</v>
      </c>
      <c r="L2" s="41">
        <v>11</v>
      </c>
      <c r="M2" s="41"/>
      <c r="N2" s="41"/>
      <c r="O2" s="41"/>
      <c r="P2" s="40"/>
      <c r="Q2" s="41">
        <v>3</v>
      </c>
      <c r="R2" s="41">
        <v>4</v>
      </c>
      <c r="S2" s="41">
        <v>5</v>
      </c>
      <c r="T2" s="41">
        <v>6</v>
      </c>
      <c r="U2" s="41">
        <v>7</v>
      </c>
      <c r="V2" s="41">
        <v>8</v>
      </c>
      <c r="W2" s="41">
        <v>9</v>
      </c>
      <c r="X2" s="41">
        <v>10</v>
      </c>
      <c r="Y2" s="41">
        <v>11</v>
      </c>
      <c r="Z2" s="41">
        <v>12</v>
      </c>
      <c r="AA2" s="41">
        <v>13</v>
      </c>
      <c r="AB2" s="41">
        <v>14</v>
      </c>
      <c r="AC2" s="41">
        <v>15</v>
      </c>
      <c r="AD2" s="41">
        <v>16</v>
      </c>
      <c r="AE2" s="41">
        <v>17</v>
      </c>
      <c r="AF2" s="41">
        <v>18</v>
      </c>
      <c r="AG2" s="41">
        <v>19</v>
      </c>
      <c r="AH2" s="41">
        <v>20</v>
      </c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</row>
    <row r="3" spans="1:47" ht="21" customHeight="1">
      <c r="A3" s="38"/>
      <c r="B3" s="38"/>
      <c r="C3" s="342" t="s">
        <v>4</v>
      </c>
      <c r="D3" s="345" t="s">
        <v>268</v>
      </c>
      <c r="E3" s="346"/>
      <c r="F3" s="347"/>
      <c r="G3" s="348" t="s">
        <v>2</v>
      </c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5" t="s">
        <v>68</v>
      </c>
      <c r="U3" s="351"/>
    </row>
    <row r="4" spans="1:47" ht="18" customHeight="1">
      <c r="A4" s="38"/>
      <c r="B4" s="38"/>
      <c r="C4" s="343"/>
      <c r="D4" s="369" t="s">
        <v>5</v>
      </c>
      <c r="E4" s="364" t="s">
        <v>6</v>
      </c>
      <c r="F4" s="366" t="s">
        <v>7</v>
      </c>
      <c r="G4" s="332" t="s">
        <v>8</v>
      </c>
      <c r="H4" s="330"/>
      <c r="I4" s="330"/>
      <c r="J4" s="330"/>
      <c r="K4" s="330"/>
      <c r="L4" s="330"/>
      <c r="M4" s="330"/>
      <c r="N4" s="330"/>
      <c r="O4" s="330"/>
      <c r="P4" s="331"/>
      <c r="Q4" s="358" t="s">
        <v>9</v>
      </c>
      <c r="R4" s="358" t="s">
        <v>10</v>
      </c>
      <c r="S4" s="380" t="s">
        <v>11</v>
      </c>
      <c r="T4" s="384"/>
      <c r="U4" s="335"/>
    </row>
    <row r="5" spans="1:47" ht="18" customHeight="1" thickBot="1">
      <c r="A5" s="43"/>
      <c r="B5" s="43"/>
      <c r="C5" s="344"/>
      <c r="D5" s="370"/>
      <c r="E5" s="365"/>
      <c r="F5" s="367"/>
      <c r="G5" s="44" t="s">
        <v>69</v>
      </c>
      <c r="H5" s="45" t="s">
        <v>20</v>
      </c>
      <c r="I5" s="45" t="s">
        <v>21</v>
      </c>
      <c r="J5" s="45" t="s">
        <v>22</v>
      </c>
      <c r="K5" s="45" t="s">
        <v>23</v>
      </c>
      <c r="L5" s="144" t="s">
        <v>24</v>
      </c>
      <c r="M5" s="45" t="s">
        <v>70</v>
      </c>
      <c r="N5" s="45" t="s">
        <v>71</v>
      </c>
      <c r="O5" s="46" t="s">
        <v>72</v>
      </c>
      <c r="P5" s="47" t="s">
        <v>18</v>
      </c>
      <c r="Q5" s="359"/>
      <c r="R5" s="359"/>
      <c r="S5" s="381"/>
      <c r="T5" s="385"/>
      <c r="U5" s="340"/>
    </row>
    <row r="6" spans="1:47" ht="15.75" customHeight="1">
      <c r="A6" s="54"/>
      <c r="B6" s="54"/>
      <c r="C6" s="55" t="s">
        <v>28</v>
      </c>
      <c r="D6" s="56">
        <v>0</v>
      </c>
      <c r="E6" s="57">
        <v>0</v>
      </c>
      <c r="F6" s="58">
        <f>SUM(D6:E6)</f>
        <v>0</v>
      </c>
      <c r="G6" s="59">
        <v>0</v>
      </c>
      <c r="H6" s="60">
        <v>0</v>
      </c>
      <c r="I6" s="60">
        <v>0</v>
      </c>
      <c r="J6" s="60">
        <v>0</v>
      </c>
      <c r="K6" s="60">
        <v>0</v>
      </c>
      <c r="L6" s="145">
        <v>0</v>
      </c>
      <c r="M6" s="60">
        <v>0</v>
      </c>
      <c r="N6" s="60">
        <v>0</v>
      </c>
      <c r="O6" s="62">
        <v>0</v>
      </c>
      <c r="P6" s="112">
        <f>SUM(G6:O6)</f>
        <v>0</v>
      </c>
      <c r="Q6" s="61">
        <v>0</v>
      </c>
      <c r="R6" s="62">
        <v>0</v>
      </c>
      <c r="S6" s="114">
        <f>SUM(P6,Q6,R6)</f>
        <v>0</v>
      </c>
      <c r="T6" s="382" t="s">
        <v>28</v>
      </c>
      <c r="U6" s="383"/>
    </row>
    <row r="7" spans="1:47" ht="15.75" customHeight="1">
      <c r="A7" s="54"/>
      <c r="B7" s="54"/>
      <c r="C7" s="55" t="s">
        <v>29</v>
      </c>
      <c r="D7" s="64">
        <v>0</v>
      </c>
      <c r="E7" s="65">
        <v>0</v>
      </c>
      <c r="F7" s="66">
        <f t="shared" ref="F7:F25" si="0">SUM(D7:E7)</f>
        <v>0</v>
      </c>
      <c r="G7" s="67">
        <v>0</v>
      </c>
      <c r="H7" s="68">
        <v>0</v>
      </c>
      <c r="I7" s="68">
        <v>0</v>
      </c>
      <c r="J7" s="68">
        <v>0</v>
      </c>
      <c r="K7" s="68">
        <v>0</v>
      </c>
      <c r="L7" s="146">
        <v>0</v>
      </c>
      <c r="M7" s="68">
        <v>0</v>
      </c>
      <c r="N7" s="68">
        <v>0</v>
      </c>
      <c r="O7" s="70">
        <v>0</v>
      </c>
      <c r="P7" s="113">
        <f t="shared" ref="P7:P25" si="1">SUM(G7:O7)</f>
        <v>0</v>
      </c>
      <c r="Q7" s="70">
        <v>0</v>
      </c>
      <c r="R7" s="70">
        <v>0</v>
      </c>
      <c r="S7" s="115">
        <f t="shared" ref="S7:S25" si="2">SUM(P7,Q7,R7)</f>
        <v>0</v>
      </c>
      <c r="T7" s="311" t="s">
        <v>29</v>
      </c>
      <c r="U7" s="312"/>
    </row>
    <row r="8" spans="1:47" ht="15.75" customHeight="1">
      <c r="A8" s="54"/>
      <c r="B8" s="54"/>
      <c r="C8" s="55" t="s">
        <v>30</v>
      </c>
      <c r="D8" s="64">
        <v>0</v>
      </c>
      <c r="E8" s="65">
        <v>0</v>
      </c>
      <c r="F8" s="66">
        <f t="shared" si="0"/>
        <v>0</v>
      </c>
      <c r="G8" s="67">
        <v>0</v>
      </c>
      <c r="H8" s="68">
        <v>0</v>
      </c>
      <c r="I8" s="68">
        <v>0</v>
      </c>
      <c r="J8" s="68">
        <v>0</v>
      </c>
      <c r="K8" s="68">
        <v>0</v>
      </c>
      <c r="L8" s="146">
        <v>0</v>
      </c>
      <c r="M8" s="68">
        <v>0</v>
      </c>
      <c r="N8" s="68">
        <v>0</v>
      </c>
      <c r="O8" s="70">
        <v>0</v>
      </c>
      <c r="P8" s="113">
        <f t="shared" si="1"/>
        <v>0</v>
      </c>
      <c r="Q8" s="70">
        <v>0</v>
      </c>
      <c r="R8" s="70">
        <v>0</v>
      </c>
      <c r="S8" s="115">
        <f t="shared" si="2"/>
        <v>0</v>
      </c>
      <c r="T8" s="311" t="s">
        <v>30</v>
      </c>
      <c r="U8" s="312"/>
    </row>
    <row r="9" spans="1:47" ht="15.75" customHeight="1">
      <c r="A9" s="54"/>
      <c r="B9" s="54"/>
      <c r="C9" s="55" t="s">
        <v>31</v>
      </c>
      <c r="D9" s="64">
        <v>3</v>
      </c>
      <c r="E9" s="65">
        <v>0</v>
      </c>
      <c r="F9" s="66">
        <f t="shared" si="0"/>
        <v>3</v>
      </c>
      <c r="G9" s="279">
        <v>5</v>
      </c>
      <c r="H9" s="259">
        <v>5</v>
      </c>
      <c r="I9" s="259">
        <v>5</v>
      </c>
      <c r="J9" s="259">
        <v>5</v>
      </c>
      <c r="K9" s="259">
        <v>5</v>
      </c>
      <c r="L9" s="286">
        <v>5</v>
      </c>
      <c r="M9" s="259">
        <v>6</v>
      </c>
      <c r="N9" s="259">
        <v>6</v>
      </c>
      <c r="O9" s="262">
        <v>5</v>
      </c>
      <c r="P9" s="113">
        <f t="shared" si="1"/>
        <v>47</v>
      </c>
      <c r="Q9" s="262">
        <v>0</v>
      </c>
      <c r="R9" s="262">
        <v>35</v>
      </c>
      <c r="S9" s="115">
        <f t="shared" si="2"/>
        <v>82</v>
      </c>
      <c r="T9" s="311" t="s">
        <v>31</v>
      </c>
      <c r="U9" s="312"/>
    </row>
    <row r="10" spans="1:47" ht="15.75" customHeight="1">
      <c r="A10" s="54"/>
      <c r="B10" s="54"/>
      <c r="C10" s="55" t="s">
        <v>32</v>
      </c>
      <c r="D10" s="64">
        <v>1</v>
      </c>
      <c r="E10" s="65">
        <v>0</v>
      </c>
      <c r="F10" s="66">
        <f t="shared" si="0"/>
        <v>1</v>
      </c>
      <c r="G10" s="279">
        <v>1</v>
      </c>
      <c r="H10" s="259">
        <v>1</v>
      </c>
      <c r="I10" s="259">
        <v>1</v>
      </c>
      <c r="J10" s="259">
        <v>1</v>
      </c>
      <c r="K10" s="259">
        <v>1</v>
      </c>
      <c r="L10" s="286">
        <v>1</v>
      </c>
      <c r="M10" s="259">
        <v>1</v>
      </c>
      <c r="N10" s="259">
        <v>1</v>
      </c>
      <c r="O10" s="262">
        <v>1</v>
      </c>
      <c r="P10" s="113">
        <f t="shared" si="1"/>
        <v>9</v>
      </c>
      <c r="Q10" s="262">
        <v>0</v>
      </c>
      <c r="R10" s="262">
        <v>4</v>
      </c>
      <c r="S10" s="115">
        <f t="shared" si="2"/>
        <v>13</v>
      </c>
      <c r="T10" s="311" t="s">
        <v>32</v>
      </c>
      <c r="U10" s="312"/>
    </row>
    <row r="11" spans="1:47" ht="15.75" customHeight="1">
      <c r="A11" s="54"/>
      <c r="B11" s="54"/>
      <c r="C11" s="55" t="s">
        <v>33</v>
      </c>
      <c r="D11" s="64">
        <v>0</v>
      </c>
      <c r="E11" s="65">
        <v>0</v>
      </c>
      <c r="F11" s="66">
        <f t="shared" si="0"/>
        <v>0</v>
      </c>
      <c r="G11" s="67">
        <v>0</v>
      </c>
      <c r="H11" s="68">
        <v>0</v>
      </c>
      <c r="I11" s="68">
        <v>0</v>
      </c>
      <c r="J11" s="68">
        <v>0</v>
      </c>
      <c r="K11" s="68">
        <v>0</v>
      </c>
      <c r="L11" s="146">
        <v>0</v>
      </c>
      <c r="M11" s="68">
        <v>0</v>
      </c>
      <c r="N11" s="68">
        <v>0</v>
      </c>
      <c r="O11" s="70">
        <v>0</v>
      </c>
      <c r="P11" s="113">
        <f t="shared" si="1"/>
        <v>0</v>
      </c>
      <c r="Q11" s="70">
        <v>0</v>
      </c>
      <c r="R11" s="70">
        <v>0</v>
      </c>
      <c r="S11" s="115">
        <f t="shared" si="2"/>
        <v>0</v>
      </c>
      <c r="T11" s="311" t="s">
        <v>33</v>
      </c>
      <c r="U11" s="312"/>
    </row>
    <row r="12" spans="1:47" ht="15.75" customHeight="1">
      <c r="A12" s="54"/>
      <c r="B12" s="54"/>
      <c r="C12" s="55" t="s">
        <v>34</v>
      </c>
      <c r="D12" s="64">
        <v>0</v>
      </c>
      <c r="E12" s="65">
        <v>0</v>
      </c>
      <c r="F12" s="66">
        <f t="shared" si="0"/>
        <v>0</v>
      </c>
      <c r="G12" s="67">
        <v>0</v>
      </c>
      <c r="H12" s="68">
        <v>0</v>
      </c>
      <c r="I12" s="68">
        <v>0</v>
      </c>
      <c r="J12" s="68">
        <v>0</v>
      </c>
      <c r="K12" s="68">
        <v>0</v>
      </c>
      <c r="L12" s="146">
        <v>0</v>
      </c>
      <c r="M12" s="68">
        <v>0</v>
      </c>
      <c r="N12" s="68">
        <v>0</v>
      </c>
      <c r="O12" s="70">
        <v>0</v>
      </c>
      <c r="P12" s="113">
        <f t="shared" si="1"/>
        <v>0</v>
      </c>
      <c r="Q12" s="70">
        <v>0</v>
      </c>
      <c r="R12" s="70">
        <v>0</v>
      </c>
      <c r="S12" s="115">
        <f t="shared" si="2"/>
        <v>0</v>
      </c>
      <c r="T12" s="311" t="s">
        <v>34</v>
      </c>
      <c r="U12" s="312"/>
    </row>
    <row r="13" spans="1:47" ht="15.75" customHeight="1">
      <c r="A13" s="54"/>
      <c r="B13" s="54"/>
      <c r="C13" s="55" t="s">
        <v>35</v>
      </c>
      <c r="D13" s="64">
        <v>0</v>
      </c>
      <c r="E13" s="65">
        <v>0</v>
      </c>
      <c r="F13" s="66">
        <f t="shared" si="0"/>
        <v>0</v>
      </c>
      <c r="G13" s="67">
        <v>0</v>
      </c>
      <c r="H13" s="68">
        <v>0</v>
      </c>
      <c r="I13" s="68">
        <v>0</v>
      </c>
      <c r="J13" s="68">
        <v>0</v>
      </c>
      <c r="K13" s="68">
        <v>0</v>
      </c>
      <c r="L13" s="146">
        <v>0</v>
      </c>
      <c r="M13" s="68">
        <v>0</v>
      </c>
      <c r="N13" s="68">
        <v>0</v>
      </c>
      <c r="O13" s="70">
        <v>0</v>
      </c>
      <c r="P13" s="113">
        <f t="shared" si="1"/>
        <v>0</v>
      </c>
      <c r="Q13" s="70">
        <v>0</v>
      </c>
      <c r="R13" s="70">
        <v>0</v>
      </c>
      <c r="S13" s="115">
        <f t="shared" si="2"/>
        <v>0</v>
      </c>
      <c r="T13" s="311" t="s">
        <v>35</v>
      </c>
      <c r="U13" s="312"/>
    </row>
    <row r="14" spans="1:47" ht="15.75" customHeight="1">
      <c r="A14" s="54"/>
      <c r="B14" s="54"/>
      <c r="C14" s="55" t="s">
        <v>36</v>
      </c>
      <c r="D14" s="64">
        <v>0</v>
      </c>
      <c r="E14" s="65">
        <v>0</v>
      </c>
      <c r="F14" s="66">
        <f t="shared" si="0"/>
        <v>0</v>
      </c>
      <c r="G14" s="67">
        <v>0</v>
      </c>
      <c r="H14" s="68">
        <v>0</v>
      </c>
      <c r="I14" s="68">
        <v>0</v>
      </c>
      <c r="J14" s="68">
        <v>0</v>
      </c>
      <c r="K14" s="68">
        <v>0</v>
      </c>
      <c r="L14" s="146">
        <v>0</v>
      </c>
      <c r="M14" s="68">
        <v>0</v>
      </c>
      <c r="N14" s="68">
        <v>0</v>
      </c>
      <c r="O14" s="70">
        <v>0</v>
      </c>
      <c r="P14" s="113">
        <f t="shared" si="1"/>
        <v>0</v>
      </c>
      <c r="Q14" s="70">
        <v>0</v>
      </c>
      <c r="R14" s="70">
        <v>0</v>
      </c>
      <c r="S14" s="115">
        <f t="shared" si="2"/>
        <v>0</v>
      </c>
      <c r="T14" s="311" t="s">
        <v>36</v>
      </c>
      <c r="U14" s="312"/>
    </row>
    <row r="15" spans="1:47" ht="15.75" customHeight="1">
      <c r="A15" s="54"/>
      <c r="B15" s="54"/>
      <c r="C15" s="55" t="s">
        <v>37</v>
      </c>
      <c r="D15" s="64">
        <v>0</v>
      </c>
      <c r="E15" s="65">
        <v>0</v>
      </c>
      <c r="F15" s="66">
        <f t="shared" si="0"/>
        <v>0</v>
      </c>
      <c r="G15" s="67">
        <v>0</v>
      </c>
      <c r="H15" s="68">
        <v>0</v>
      </c>
      <c r="I15" s="68">
        <v>0</v>
      </c>
      <c r="J15" s="68">
        <v>0</v>
      </c>
      <c r="K15" s="68">
        <v>0</v>
      </c>
      <c r="L15" s="146">
        <v>0</v>
      </c>
      <c r="M15" s="68">
        <v>0</v>
      </c>
      <c r="N15" s="68">
        <v>0</v>
      </c>
      <c r="O15" s="70">
        <v>0</v>
      </c>
      <c r="P15" s="113">
        <f t="shared" si="1"/>
        <v>0</v>
      </c>
      <c r="Q15" s="70">
        <v>0</v>
      </c>
      <c r="R15" s="70">
        <v>0</v>
      </c>
      <c r="S15" s="115">
        <f t="shared" si="2"/>
        <v>0</v>
      </c>
      <c r="T15" s="311" t="s">
        <v>37</v>
      </c>
      <c r="U15" s="312"/>
    </row>
    <row r="16" spans="1:47" ht="15.75" customHeight="1">
      <c r="A16" s="54"/>
      <c r="B16" s="54"/>
      <c r="C16" s="73" t="s">
        <v>38</v>
      </c>
      <c r="D16" s="74">
        <v>0</v>
      </c>
      <c r="E16" s="75">
        <v>0</v>
      </c>
      <c r="F16" s="76">
        <f t="shared" si="0"/>
        <v>0</v>
      </c>
      <c r="G16" s="67">
        <v>0</v>
      </c>
      <c r="H16" s="68">
        <v>0</v>
      </c>
      <c r="I16" s="68">
        <v>0</v>
      </c>
      <c r="J16" s="68">
        <v>0</v>
      </c>
      <c r="K16" s="68">
        <v>0</v>
      </c>
      <c r="L16" s="146">
        <v>0</v>
      </c>
      <c r="M16" s="68">
        <v>0</v>
      </c>
      <c r="N16" s="68">
        <v>0</v>
      </c>
      <c r="O16" s="70">
        <v>0</v>
      </c>
      <c r="P16" s="113">
        <f t="shared" si="1"/>
        <v>0</v>
      </c>
      <c r="Q16" s="70">
        <v>0</v>
      </c>
      <c r="R16" s="70">
        <v>0</v>
      </c>
      <c r="S16" s="115">
        <f t="shared" si="2"/>
        <v>0</v>
      </c>
      <c r="T16" s="374" t="s">
        <v>38</v>
      </c>
      <c r="U16" s="375"/>
    </row>
    <row r="17" spans="1:50" ht="15.75" customHeight="1">
      <c r="A17" s="54"/>
      <c r="B17" s="54"/>
      <c r="C17" s="55" t="s">
        <v>39</v>
      </c>
      <c r="D17" s="64">
        <v>0</v>
      </c>
      <c r="E17" s="65">
        <v>0</v>
      </c>
      <c r="F17" s="66">
        <f t="shared" si="0"/>
        <v>0</v>
      </c>
      <c r="G17" s="67">
        <v>0</v>
      </c>
      <c r="H17" s="68">
        <v>0</v>
      </c>
      <c r="I17" s="68">
        <v>0</v>
      </c>
      <c r="J17" s="68">
        <v>0</v>
      </c>
      <c r="K17" s="68">
        <v>0</v>
      </c>
      <c r="L17" s="146">
        <v>0</v>
      </c>
      <c r="M17" s="68">
        <v>0</v>
      </c>
      <c r="N17" s="68">
        <v>0</v>
      </c>
      <c r="O17" s="70">
        <v>0</v>
      </c>
      <c r="P17" s="113">
        <f t="shared" si="1"/>
        <v>0</v>
      </c>
      <c r="Q17" s="70">
        <v>0</v>
      </c>
      <c r="R17" s="70">
        <v>0</v>
      </c>
      <c r="S17" s="115">
        <f t="shared" si="2"/>
        <v>0</v>
      </c>
      <c r="T17" s="311" t="s">
        <v>39</v>
      </c>
      <c r="U17" s="312"/>
    </row>
    <row r="18" spans="1:50" ht="15.75" customHeight="1">
      <c r="C18" s="55" t="s">
        <v>40</v>
      </c>
      <c r="D18" s="64">
        <v>0</v>
      </c>
      <c r="E18" s="65">
        <v>0</v>
      </c>
      <c r="F18" s="66">
        <f t="shared" si="0"/>
        <v>0</v>
      </c>
      <c r="G18" s="67">
        <v>0</v>
      </c>
      <c r="H18" s="68">
        <v>0</v>
      </c>
      <c r="I18" s="68">
        <v>0</v>
      </c>
      <c r="J18" s="68">
        <v>0</v>
      </c>
      <c r="K18" s="68">
        <v>0</v>
      </c>
      <c r="L18" s="146">
        <v>0</v>
      </c>
      <c r="M18" s="68">
        <v>0</v>
      </c>
      <c r="N18" s="68">
        <v>0</v>
      </c>
      <c r="O18" s="70">
        <v>0</v>
      </c>
      <c r="P18" s="113">
        <f t="shared" si="1"/>
        <v>0</v>
      </c>
      <c r="Q18" s="70">
        <v>0</v>
      </c>
      <c r="R18" s="70">
        <v>0</v>
      </c>
      <c r="S18" s="115">
        <f t="shared" si="2"/>
        <v>0</v>
      </c>
      <c r="T18" s="311" t="s">
        <v>40</v>
      </c>
      <c r="U18" s="312"/>
    </row>
    <row r="19" spans="1:50" ht="15.75" customHeight="1">
      <c r="A19" s="54"/>
      <c r="B19" s="54"/>
      <c r="C19" s="55" t="s">
        <v>41</v>
      </c>
      <c r="D19" s="64">
        <v>0</v>
      </c>
      <c r="E19" s="65">
        <v>0</v>
      </c>
      <c r="F19" s="66">
        <f t="shared" si="0"/>
        <v>0</v>
      </c>
      <c r="G19" s="67">
        <v>0</v>
      </c>
      <c r="H19" s="68">
        <v>0</v>
      </c>
      <c r="I19" s="68">
        <v>0</v>
      </c>
      <c r="J19" s="68">
        <v>0</v>
      </c>
      <c r="K19" s="68">
        <v>0</v>
      </c>
      <c r="L19" s="146">
        <v>0</v>
      </c>
      <c r="M19" s="68">
        <v>0</v>
      </c>
      <c r="N19" s="68">
        <v>0</v>
      </c>
      <c r="O19" s="70">
        <v>0</v>
      </c>
      <c r="P19" s="113">
        <f t="shared" si="1"/>
        <v>0</v>
      </c>
      <c r="Q19" s="70">
        <v>0</v>
      </c>
      <c r="R19" s="70">
        <v>0</v>
      </c>
      <c r="S19" s="115">
        <f t="shared" si="2"/>
        <v>0</v>
      </c>
      <c r="T19" s="311" t="s">
        <v>41</v>
      </c>
      <c r="U19" s="312"/>
    </row>
    <row r="20" spans="1:50" ht="15.75" customHeight="1">
      <c r="A20" s="54"/>
      <c r="B20" s="54"/>
      <c r="C20" s="55" t="s">
        <v>42</v>
      </c>
      <c r="D20" s="64">
        <v>1</v>
      </c>
      <c r="E20" s="65">
        <v>0</v>
      </c>
      <c r="F20" s="66">
        <f t="shared" si="0"/>
        <v>1</v>
      </c>
      <c r="G20" s="279">
        <v>2</v>
      </c>
      <c r="H20" s="259">
        <v>2</v>
      </c>
      <c r="I20" s="259">
        <v>2</v>
      </c>
      <c r="J20" s="259">
        <v>2</v>
      </c>
      <c r="K20" s="259">
        <v>2</v>
      </c>
      <c r="L20" s="286">
        <v>2</v>
      </c>
      <c r="M20" s="259">
        <v>2</v>
      </c>
      <c r="N20" s="259">
        <v>2</v>
      </c>
      <c r="O20" s="262">
        <v>2</v>
      </c>
      <c r="P20" s="113">
        <f t="shared" si="1"/>
        <v>18</v>
      </c>
      <c r="Q20" s="262">
        <v>0</v>
      </c>
      <c r="R20" s="262">
        <v>6</v>
      </c>
      <c r="S20" s="115">
        <f t="shared" si="2"/>
        <v>24</v>
      </c>
      <c r="T20" s="311" t="s">
        <v>42</v>
      </c>
      <c r="U20" s="312"/>
    </row>
    <row r="21" spans="1:50" ht="15.75" customHeight="1">
      <c r="A21" s="54"/>
      <c r="B21" s="54"/>
      <c r="C21" s="55" t="s">
        <v>43</v>
      </c>
      <c r="D21" s="64">
        <v>0</v>
      </c>
      <c r="E21" s="65">
        <v>0</v>
      </c>
      <c r="F21" s="66">
        <f t="shared" si="0"/>
        <v>0</v>
      </c>
      <c r="G21" s="67">
        <v>0</v>
      </c>
      <c r="H21" s="68">
        <v>0</v>
      </c>
      <c r="I21" s="68">
        <v>0</v>
      </c>
      <c r="J21" s="68">
        <v>0</v>
      </c>
      <c r="K21" s="68">
        <v>0</v>
      </c>
      <c r="L21" s="146">
        <v>0</v>
      </c>
      <c r="M21" s="68">
        <v>0</v>
      </c>
      <c r="N21" s="68">
        <v>0</v>
      </c>
      <c r="O21" s="70">
        <v>0</v>
      </c>
      <c r="P21" s="113">
        <f t="shared" si="1"/>
        <v>0</v>
      </c>
      <c r="Q21" s="70">
        <v>0</v>
      </c>
      <c r="R21" s="70">
        <v>0</v>
      </c>
      <c r="S21" s="115">
        <f t="shared" si="2"/>
        <v>0</v>
      </c>
      <c r="T21" s="311" t="s">
        <v>43</v>
      </c>
      <c r="U21" s="312"/>
    </row>
    <row r="22" spans="1:50" ht="15.75" customHeight="1">
      <c r="C22" s="55" t="s">
        <v>44</v>
      </c>
      <c r="D22" s="64">
        <v>1</v>
      </c>
      <c r="E22" s="65">
        <v>0</v>
      </c>
      <c r="F22" s="66">
        <f t="shared" si="0"/>
        <v>1</v>
      </c>
      <c r="G22" s="279">
        <v>2</v>
      </c>
      <c r="H22" s="259">
        <v>2</v>
      </c>
      <c r="I22" s="259">
        <v>2</v>
      </c>
      <c r="J22" s="259">
        <v>2</v>
      </c>
      <c r="K22" s="259">
        <v>2</v>
      </c>
      <c r="L22" s="286">
        <v>2</v>
      </c>
      <c r="M22" s="259">
        <v>2</v>
      </c>
      <c r="N22" s="259">
        <v>2</v>
      </c>
      <c r="O22" s="262">
        <v>2</v>
      </c>
      <c r="P22" s="113">
        <f t="shared" si="1"/>
        <v>18</v>
      </c>
      <c r="Q22" s="262">
        <v>0</v>
      </c>
      <c r="R22" s="262">
        <v>7</v>
      </c>
      <c r="S22" s="115">
        <f t="shared" si="2"/>
        <v>25</v>
      </c>
      <c r="T22" s="311" t="s">
        <v>44</v>
      </c>
      <c r="U22" s="312"/>
    </row>
    <row r="23" spans="1:50" ht="15.75" customHeight="1">
      <c r="C23" s="55" t="s">
        <v>45</v>
      </c>
      <c r="D23" s="64">
        <v>0</v>
      </c>
      <c r="E23" s="65">
        <v>0</v>
      </c>
      <c r="F23" s="66">
        <f t="shared" si="0"/>
        <v>0</v>
      </c>
      <c r="G23" s="67">
        <v>0</v>
      </c>
      <c r="H23" s="68">
        <v>0</v>
      </c>
      <c r="I23" s="68">
        <v>0</v>
      </c>
      <c r="J23" s="68">
        <v>0</v>
      </c>
      <c r="K23" s="68">
        <v>0</v>
      </c>
      <c r="L23" s="146">
        <v>0</v>
      </c>
      <c r="M23" s="68">
        <v>0</v>
      </c>
      <c r="N23" s="68">
        <v>0</v>
      </c>
      <c r="O23" s="70">
        <v>0</v>
      </c>
      <c r="P23" s="113">
        <f t="shared" si="1"/>
        <v>0</v>
      </c>
      <c r="Q23" s="70">
        <v>0</v>
      </c>
      <c r="R23" s="70">
        <v>0</v>
      </c>
      <c r="S23" s="115">
        <f t="shared" si="2"/>
        <v>0</v>
      </c>
      <c r="T23" s="311" t="s">
        <v>45</v>
      </c>
      <c r="U23" s="312"/>
    </row>
    <row r="24" spans="1:50" ht="15.75" customHeight="1">
      <c r="A24" s="54"/>
      <c r="B24" s="54"/>
      <c r="C24" s="55" t="s">
        <v>46</v>
      </c>
      <c r="D24" s="64">
        <v>0</v>
      </c>
      <c r="E24" s="65">
        <v>0</v>
      </c>
      <c r="F24" s="66">
        <f t="shared" si="0"/>
        <v>0</v>
      </c>
      <c r="G24" s="67">
        <v>0</v>
      </c>
      <c r="H24" s="68">
        <v>0</v>
      </c>
      <c r="I24" s="68">
        <v>0</v>
      </c>
      <c r="J24" s="68">
        <v>0</v>
      </c>
      <c r="K24" s="68">
        <v>0</v>
      </c>
      <c r="L24" s="146">
        <v>0</v>
      </c>
      <c r="M24" s="68">
        <v>0</v>
      </c>
      <c r="N24" s="68">
        <v>0</v>
      </c>
      <c r="O24" s="70">
        <v>0</v>
      </c>
      <c r="P24" s="113">
        <f t="shared" si="1"/>
        <v>0</v>
      </c>
      <c r="Q24" s="70">
        <v>0</v>
      </c>
      <c r="R24" s="70">
        <v>0</v>
      </c>
      <c r="S24" s="115">
        <f t="shared" si="2"/>
        <v>0</v>
      </c>
      <c r="T24" s="311" t="s">
        <v>46</v>
      </c>
      <c r="U24" s="312"/>
    </row>
    <row r="25" spans="1:50" ht="15.75" customHeight="1" thickBot="1">
      <c r="A25" s="54"/>
      <c r="B25" s="54"/>
      <c r="C25" s="77" t="s">
        <v>47</v>
      </c>
      <c r="D25" s="78">
        <v>0</v>
      </c>
      <c r="E25" s="79">
        <v>0</v>
      </c>
      <c r="F25" s="80">
        <f t="shared" si="0"/>
        <v>0</v>
      </c>
      <c r="G25" s="81">
        <v>0</v>
      </c>
      <c r="H25" s="82">
        <v>0</v>
      </c>
      <c r="I25" s="82">
        <v>0</v>
      </c>
      <c r="J25" s="82">
        <v>0</v>
      </c>
      <c r="K25" s="82">
        <v>0</v>
      </c>
      <c r="L25" s="147">
        <v>0</v>
      </c>
      <c r="M25" s="82">
        <v>0</v>
      </c>
      <c r="N25" s="82">
        <v>0</v>
      </c>
      <c r="O25" s="84">
        <v>0</v>
      </c>
      <c r="P25" s="105">
        <f t="shared" si="1"/>
        <v>0</v>
      </c>
      <c r="Q25" s="84">
        <v>0</v>
      </c>
      <c r="R25" s="84">
        <v>0</v>
      </c>
      <c r="S25" s="106">
        <f t="shared" si="2"/>
        <v>0</v>
      </c>
      <c r="T25" s="376" t="s">
        <v>47</v>
      </c>
      <c r="U25" s="377"/>
    </row>
    <row r="26" spans="1:50" ht="21.75" customHeight="1" thickBot="1">
      <c r="A26" s="54"/>
      <c r="B26" s="54"/>
      <c r="C26" s="77" t="s">
        <v>18</v>
      </c>
      <c r="D26" s="101">
        <f t="shared" ref="D26:S26" si="3">SUM(D6:D25)</f>
        <v>6</v>
      </c>
      <c r="E26" s="102">
        <f t="shared" si="3"/>
        <v>0</v>
      </c>
      <c r="F26" s="103">
        <f t="shared" si="3"/>
        <v>6</v>
      </c>
      <c r="G26" s="104">
        <f t="shared" si="3"/>
        <v>10</v>
      </c>
      <c r="H26" s="102">
        <f t="shared" si="3"/>
        <v>10</v>
      </c>
      <c r="I26" s="102">
        <f t="shared" si="3"/>
        <v>10</v>
      </c>
      <c r="J26" s="102">
        <f t="shared" si="3"/>
        <v>10</v>
      </c>
      <c r="K26" s="102">
        <f t="shared" si="3"/>
        <v>10</v>
      </c>
      <c r="L26" s="149">
        <f t="shared" si="3"/>
        <v>10</v>
      </c>
      <c r="M26" s="131">
        <f t="shared" si="3"/>
        <v>11</v>
      </c>
      <c r="N26" s="131">
        <f t="shared" si="3"/>
        <v>11</v>
      </c>
      <c r="O26" s="105">
        <f t="shared" si="3"/>
        <v>10</v>
      </c>
      <c r="P26" s="105">
        <f t="shared" si="3"/>
        <v>92</v>
      </c>
      <c r="Q26" s="105">
        <f t="shared" si="3"/>
        <v>0</v>
      </c>
      <c r="R26" s="105">
        <f t="shared" si="3"/>
        <v>52</v>
      </c>
      <c r="S26" s="106">
        <f t="shared" si="3"/>
        <v>144</v>
      </c>
      <c r="T26" s="378" t="s">
        <v>18</v>
      </c>
      <c r="U26" s="379"/>
    </row>
    <row r="27" spans="1:50" s="89" customFormat="1" ht="13.5" customHeight="1" thickBot="1">
      <c r="A27" s="54"/>
      <c r="B27" s="54"/>
      <c r="C27" s="86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6"/>
      <c r="AV27" s="88"/>
      <c r="AW27" s="88"/>
      <c r="AX27" s="88"/>
    </row>
    <row r="28" spans="1:50" ht="21" customHeight="1">
      <c r="A28" s="38"/>
      <c r="B28" s="38"/>
      <c r="C28" s="342" t="s">
        <v>4</v>
      </c>
      <c r="D28" s="372" t="s">
        <v>73</v>
      </c>
      <c r="E28" s="372"/>
      <c r="F28" s="372"/>
      <c r="G28" s="372"/>
      <c r="H28" s="372"/>
      <c r="I28" s="372"/>
      <c r="J28" s="372"/>
      <c r="K28" s="372"/>
      <c r="L28" s="372"/>
      <c r="M28" s="372"/>
      <c r="N28" s="372"/>
      <c r="O28" s="372"/>
      <c r="P28" s="372"/>
      <c r="Q28" s="372"/>
      <c r="R28" s="372"/>
      <c r="S28" s="372"/>
      <c r="T28" s="372"/>
      <c r="U28" s="372"/>
      <c r="V28" s="372"/>
      <c r="W28" s="372"/>
      <c r="X28" s="372"/>
      <c r="Y28" s="372"/>
      <c r="Z28" s="372"/>
      <c r="AA28" s="372"/>
      <c r="AB28" s="372"/>
      <c r="AC28" s="372"/>
      <c r="AD28" s="372"/>
      <c r="AE28" s="372"/>
      <c r="AF28" s="372"/>
      <c r="AG28" s="373"/>
      <c r="AH28" s="342" t="s">
        <v>4</v>
      </c>
    </row>
    <row r="29" spans="1:50" ht="18" customHeight="1">
      <c r="A29" s="38"/>
      <c r="B29" s="38"/>
      <c r="C29" s="343"/>
      <c r="D29" s="330" t="s">
        <v>12</v>
      </c>
      <c r="E29" s="330"/>
      <c r="F29" s="331"/>
      <c r="G29" s="332" t="s">
        <v>13</v>
      </c>
      <c r="H29" s="330"/>
      <c r="I29" s="331"/>
      <c r="J29" s="332" t="s">
        <v>14</v>
      </c>
      <c r="K29" s="330"/>
      <c r="L29" s="331"/>
      <c r="M29" s="332" t="s">
        <v>15</v>
      </c>
      <c r="N29" s="330"/>
      <c r="O29" s="331"/>
      <c r="P29" s="332" t="s">
        <v>16</v>
      </c>
      <c r="Q29" s="330"/>
      <c r="R29" s="331"/>
      <c r="S29" s="332" t="s">
        <v>17</v>
      </c>
      <c r="T29" s="330"/>
      <c r="U29" s="331"/>
      <c r="V29" s="332" t="s">
        <v>74</v>
      </c>
      <c r="W29" s="330"/>
      <c r="X29" s="331"/>
      <c r="Y29" s="332" t="s">
        <v>75</v>
      </c>
      <c r="Z29" s="330"/>
      <c r="AA29" s="331"/>
      <c r="AB29" s="332" t="s">
        <v>76</v>
      </c>
      <c r="AC29" s="330"/>
      <c r="AD29" s="331"/>
      <c r="AE29" s="332" t="s">
        <v>18</v>
      </c>
      <c r="AF29" s="330"/>
      <c r="AG29" s="371"/>
      <c r="AH29" s="343"/>
    </row>
    <row r="30" spans="1:50" ht="18" customHeight="1" thickBot="1">
      <c r="A30" s="43"/>
      <c r="B30" s="43"/>
      <c r="C30" s="344"/>
      <c r="D30" s="148" t="s">
        <v>25</v>
      </c>
      <c r="E30" s="49" t="s">
        <v>26</v>
      </c>
      <c r="F30" s="50" t="s">
        <v>27</v>
      </c>
      <c r="G30" s="51" t="s">
        <v>25</v>
      </c>
      <c r="H30" s="49" t="s">
        <v>26</v>
      </c>
      <c r="I30" s="52" t="s">
        <v>27</v>
      </c>
      <c r="J30" s="51" t="s">
        <v>25</v>
      </c>
      <c r="K30" s="49" t="s">
        <v>26</v>
      </c>
      <c r="L30" s="50" t="s">
        <v>27</v>
      </c>
      <c r="M30" s="51" t="s">
        <v>25</v>
      </c>
      <c r="N30" s="49" t="s">
        <v>26</v>
      </c>
      <c r="O30" s="50" t="s">
        <v>27</v>
      </c>
      <c r="P30" s="51" t="s">
        <v>25</v>
      </c>
      <c r="Q30" s="49" t="s">
        <v>26</v>
      </c>
      <c r="R30" s="50" t="s">
        <v>27</v>
      </c>
      <c r="S30" s="51" t="s">
        <v>25</v>
      </c>
      <c r="T30" s="49" t="s">
        <v>26</v>
      </c>
      <c r="U30" s="150" t="s">
        <v>27</v>
      </c>
      <c r="V30" s="51" t="s">
        <v>25</v>
      </c>
      <c r="W30" s="49" t="s">
        <v>26</v>
      </c>
      <c r="X30" s="50" t="s">
        <v>27</v>
      </c>
      <c r="Y30" s="51" t="s">
        <v>25</v>
      </c>
      <c r="Z30" s="49" t="s">
        <v>26</v>
      </c>
      <c r="AA30" s="50" t="s">
        <v>27</v>
      </c>
      <c r="AB30" s="51" t="s">
        <v>25</v>
      </c>
      <c r="AC30" s="49" t="s">
        <v>26</v>
      </c>
      <c r="AD30" s="50" t="s">
        <v>27</v>
      </c>
      <c r="AE30" s="51" t="s">
        <v>25</v>
      </c>
      <c r="AF30" s="49" t="s">
        <v>26</v>
      </c>
      <c r="AG30" s="53" t="s">
        <v>27</v>
      </c>
      <c r="AH30" s="344"/>
    </row>
    <row r="31" spans="1:50" ht="15.75" customHeight="1">
      <c r="A31" s="54"/>
      <c r="B31" s="54"/>
      <c r="C31" s="55" t="s">
        <v>28</v>
      </c>
      <c r="D31" s="59">
        <v>0</v>
      </c>
      <c r="E31" s="61">
        <v>0</v>
      </c>
      <c r="F31" s="112">
        <f>SUM(D31:E31)</f>
        <v>0</v>
      </c>
      <c r="G31" s="63">
        <v>0</v>
      </c>
      <c r="H31" s="61">
        <v>0</v>
      </c>
      <c r="I31" s="117">
        <f>SUM(G31:H31)</f>
        <v>0</v>
      </c>
      <c r="J31" s="63">
        <v>0</v>
      </c>
      <c r="K31" s="61">
        <v>0</v>
      </c>
      <c r="L31" s="112">
        <f>SUM(J31:K31)</f>
        <v>0</v>
      </c>
      <c r="M31" s="63">
        <v>0</v>
      </c>
      <c r="N31" s="61">
        <v>0</v>
      </c>
      <c r="O31" s="112">
        <f>SUM(M31:N31)</f>
        <v>0</v>
      </c>
      <c r="P31" s="63">
        <v>0</v>
      </c>
      <c r="Q31" s="61">
        <v>0</v>
      </c>
      <c r="R31" s="112">
        <f>SUM(P31:Q31)</f>
        <v>0</v>
      </c>
      <c r="S31" s="63">
        <v>0</v>
      </c>
      <c r="T31" s="61">
        <v>0</v>
      </c>
      <c r="U31" s="112">
        <f>SUM(S31:T31)</f>
        <v>0</v>
      </c>
      <c r="V31" s="63">
        <v>0</v>
      </c>
      <c r="W31" s="61">
        <v>0</v>
      </c>
      <c r="X31" s="112">
        <f>SUM(V31:W31)</f>
        <v>0</v>
      </c>
      <c r="Y31" s="63">
        <v>0</v>
      </c>
      <c r="Z31" s="61">
        <v>0</v>
      </c>
      <c r="AA31" s="112">
        <f>SUM(Y31:Z31)</f>
        <v>0</v>
      </c>
      <c r="AB31" s="63">
        <v>0</v>
      </c>
      <c r="AC31" s="61">
        <v>0</v>
      </c>
      <c r="AD31" s="112">
        <f>SUM(AB31:AC31)</f>
        <v>0</v>
      </c>
      <c r="AE31" s="118">
        <f>SUM(D31,G31,J31,M31,P31,S31,V31,Y31,AB31)</f>
        <v>0</v>
      </c>
      <c r="AF31" s="119">
        <f>SUM(E31,H31,K31,N31,Q31,T31,W31,Z31,AC31)</f>
        <v>0</v>
      </c>
      <c r="AG31" s="120">
        <f>SUM(AE31:AF31)</f>
        <v>0</v>
      </c>
      <c r="AH31" s="55" t="s">
        <v>28</v>
      </c>
    </row>
    <row r="32" spans="1:50" ht="15.75" customHeight="1">
      <c r="A32" s="54"/>
      <c r="B32" s="54"/>
      <c r="C32" s="55" t="s">
        <v>29</v>
      </c>
      <c r="D32" s="67">
        <v>0</v>
      </c>
      <c r="E32" s="69">
        <v>0</v>
      </c>
      <c r="F32" s="113">
        <f t="shared" ref="F32:F50" si="4">SUM(D32:E32)</f>
        <v>0</v>
      </c>
      <c r="G32" s="72">
        <v>0</v>
      </c>
      <c r="H32" s="69">
        <v>0</v>
      </c>
      <c r="I32" s="116">
        <f t="shared" ref="I32:I50" si="5">SUM(G32:H32)</f>
        <v>0</v>
      </c>
      <c r="J32" s="72">
        <v>0</v>
      </c>
      <c r="K32" s="69">
        <v>0</v>
      </c>
      <c r="L32" s="113">
        <f t="shared" ref="L32:L50" si="6">SUM(J32:K32)</f>
        <v>0</v>
      </c>
      <c r="M32" s="72">
        <v>0</v>
      </c>
      <c r="N32" s="69">
        <v>0</v>
      </c>
      <c r="O32" s="113">
        <f t="shared" ref="O32:O50" si="7">SUM(M32:N32)</f>
        <v>0</v>
      </c>
      <c r="P32" s="72">
        <v>0</v>
      </c>
      <c r="Q32" s="69">
        <v>0</v>
      </c>
      <c r="R32" s="113">
        <f t="shared" ref="R32:R50" si="8">SUM(P32:Q32)</f>
        <v>0</v>
      </c>
      <c r="S32" s="72">
        <v>0</v>
      </c>
      <c r="T32" s="69">
        <v>0</v>
      </c>
      <c r="U32" s="113">
        <f t="shared" ref="U32:U50" si="9">SUM(S32:T32)</f>
        <v>0</v>
      </c>
      <c r="V32" s="72">
        <v>0</v>
      </c>
      <c r="W32" s="69">
        <v>0</v>
      </c>
      <c r="X32" s="113">
        <f t="shared" ref="X32:X50" si="10">SUM(V32:W32)</f>
        <v>0</v>
      </c>
      <c r="Y32" s="72">
        <v>0</v>
      </c>
      <c r="Z32" s="69">
        <v>0</v>
      </c>
      <c r="AA32" s="113">
        <f t="shared" ref="AA32:AA50" si="11">SUM(Y32:Z32)</f>
        <v>0</v>
      </c>
      <c r="AB32" s="72">
        <v>0</v>
      </c>
      <c r="AC32" s="69">
        <v>0</v>
      </c>
      <c r="AD32" s="113">
        <f t="shared" ref="AD32:AD50" si="12">SUM(AB32:AC32)</f>
        <v>0</v>
      </c>
      <c r="AE32" s="121">
        <f t="shared" ref="AE32:AE50" si="13">SUM(D32,G32,J32,M32,P32,S32,V32,Y32,AB32)</f>
        <v>0</v>
      </c>
      <c r="AF32" s="122">
        <f t="shared" ref="AF32:AF50" si="14">SUM(E32,H32,K32,N32,Q32,T32,W32,Z32,AC32)</f>
        <v>0</v>
      </c>
      <c r="AG32" s="123">
        <f t="shared" ref="AG32:AG50" si="15">SUM(AE32:AF32)</f>
        <v>0</v>
      </c>
      <c r="AH32" s="55" t="s">
        <v>29</v>
      </c>
    </row>
    <row r="33" spans="1:34" ht="15.75" customHeight="1">
      <c r="A33" s="54"/>
      <c r="B33" s="54"/>
      <c r="C33" s="55" t="s">
        <v>30</v>
      </c>
      <c r="D33" s="67">
        <v>0</v>
      </c>
      <c r="E33" s="69">
        <v>0</v>
      </c>
      <c r="F33" s="113">
        <f t="shared" si="4"/>
        <v>0</v>
      </c>
      <c r="G33" s="72">
        <v>0</v>
      </c>
      <c r="H33" s="69">
        <v>0</v>
      </c>
      <c r="I33" s="116">
        <f t="shared" si="5"/>
        <v>0</v>
      </c>
      <c r="J33" s="72">
        <v>0</v>
      </c>
      <c r="K33" s="69">
        <v>0</v>
      </c>
      <c r="L33" s="113">
        <f t="shared" si="6"/>
        <v>0</v>
      </c>
      <c r="M33" s="72">
        <v>0</v>
      </c>
      <c r="N33" s="69">
        <v>0</v>
      </c>
      <c r="O33" s="113">
        <f t="shared" si="7"/>
        <v>0</v>
      </c>
      <c r="P33" s="72">
        <v>0</v>
      </c>
      <c r="Q33" s="69">
        <v>0</v>
      </c>
      <c r="R33" s="113">
        <f t="shared" si="8"/>
        <v>0</v>
      </c>
      <c r="S33" s="72">
        <v>0</v>
      </c>
      <c r="T33" s="69">
        <v>0</v>
      </c>
      <c r="U33" s="113">
        <f t="shared" si="9"/>
        <v>0</v>
      </c>
      <c r="V33" s="72">
        <v>0</v>
      </c>
      <c r="W33" s="69">
        <v>0</v>
      </c>
      <c r="X33" s="113">
        <f t="shared" si="10"/>
        <v>0</v>
      </c>
      <c r="Y33" s="72">
        <v>0</v>
      </c>
      <c r="Z33" s="69">
        <v>0</v>
      </c>
      <c r="AA33" s="113">
        <f t="shared" si="11"/>
        <v>0</v>
      </c>
      <c r="AB33" s="72">
        <v>0</v>
      </c>
      <c r="AC33" s="69">
        <v>0</v>
      </c>
      <c r="AD33" s="113">
        <f t="shared" si="12"/>
        <v>0</v>
      </c>
      <c r="AE33" s="121">
        <f t="shared" si="13"/>
        <v>0</v>
      </c>
      <c r="AF33" s="122">
        <f t="shared" si="14"/>
        <v>0</v>
      </c>
      <c r="AG33" s="123">
        <f t="shared" si="15"/>
        <v>0</v>
      </c>
      <c r="AH33" s="55" t="s">
        <v>30</v>
      </c>
    </row>
    <row r="34" spans="1:34" ht="15.75" customHeight="1">
      <c r="A34" s="54"/>
      <c r="B34" s="54"/>
      <c r="C34" s="55" t="s">
        <v>31</v>
      </c>
      <c r="D34" s="279">
        <v>72</v>
      </c>
      <c r="E34" s="260">
        <v>80</v>
      </c>
      <c r="F34" s="113">
        <f t="shared" si="4"/>
        <v>152</v>
      </c>
      <c r="G34" s="266">
        <v>65</v>
      </c>
      <c r="H34" s="260">
        <v>81</v>
      </c>
      <c r="I34" s="116">
        <f t="shared" si="5"/>
        <v>146</v>
      </c>
      <c r="J34" s="266">
        <v>77</v>
      </c>
      <c r="K34" s="260">
        <v>87</v>
      </c>
      <c r="L34" s="113">
        <f t="shared" si="6"/>
        <v>164</v>
      </c>
      <c r="M34" s="266">
        <v>66</v>
      </c>
      <c r="N34" s="260">
        <v>78</v>
      </c>
      <c r="O34" s="113">
        <f t="shared" si="7"/>
        <v>144</v>
      </c>
      <c r="P34" s="266">
        <v>85</v>
      </c>
      <c r="Q34" s="260">
        <v>65</v>
      </c>
      <c r="R34" s="113">
        <f t="shared" si="8"/>
        <v>150</v>
      </c>
      <c r="S34" s="266">
        <v>75</v>
      </c>
      <c r="T34" s="260">
        <v>92</v>
      </c>
      <c r="U34" s="113">
        <f t="shared" si="9"/>
        <v>167</v>
      </c>
      <c r="V34" s="266">
        <v>64</v>
      </c>
      <c r="W34" s="260">
        <v>90</v>
      </c>
      <c r="X34" s="113">
        <f t="shared" si="10"/>
        <v>154</v>
      </c>
      <c r="Y34" s="266">
        <v>69</v>
      </c>
      <c r="Z34" s="260">
        <v>88</v>
      </c>
      <c r="AA34" s="113">
        <f t="shared" si="11"/>
        <v>157</v>
      </c>
      <c r="AB34" s="266">
        <v>72</v>
      </c>
      <c r="AC34" s="260">
        <v>82</v>
      </c>
      <c r="AD34" s="113">
        <f t="shared" si="12"/>
        <v>154</v>
      </c>
      <c r="AE34" s="121">
        <f t="shared" si="13"/>
        <v>645</v>
      </c>
      <c r="AF34" s="122">
        <f t="shared" si="14"/>
        <v>743</v>
      </c>
      <c r="AG34" s="123">
        <f t="shared" si="15"/>
        <v>1388</v>
      </c>
      <c r="AH34" s="55" t="s">
        <v>31</v>
      </c>
    </row>
    <row r="35" spans="1:34" ht="15.75" customHeight="1">
      <c r="A35" s="54"/>
      <c r="B35" s="54"/>
      <c r="C35" s="55" t="s">
        <v>32</v>
      </c>
      <c r="D35" s="279">
        <v>7</v>
      </c>
      <c r="E35" s="260">
        <v>7</v>
      </c>
      <c r="F35" s="113">
        <f t="shared" si="4"/>
        <v>14</v>
      </c>
      <c r="G35" s="266">
        <v>9</v>
      </c>
      <c r="H35" s="260">
        <v>11</v>
      </c>
      <c r="I35" s="116">
        <f t="shared" si="5"/>
        <v>20</v>
      </c>
      <c r="J35" s="266">
        <v>8</v>
      </c>
      <c r="K35" s="260">
        <v>13</v>
      </c>
      <c r="L35" s="113">
        <f t="shared" si="6"/>
        <v>21</v>
      </c>
      <c r="M35" s="266">
        <v>5</v>
      </c>
      <c r="N35" s="260">
        <v>7</v>
      </c>
      <c r="O35" s="113">
        <f t="shared" si="7"/>
        <v>12</v>
      </c>
      <c r="P35" s="266">
        <v>12</v>
      </c>
      <c r="Q35" s="260">
        <v>14</v>
      </c>
      <c r="R35" s="113">
        <f t="shared" si="8"/>
        <v>26</v>
      </c>
      <c r="S35" s="266">
        <v>10</v>
      </c>
      <c r="T35" s="260">
        <v>13</v>
      </c>
      <c r="U35" s="113">
        <f t="shared" si="9"/>
        <v>23</v>
      </c>
      <c r="V35" s="266">
        <v>14</v>
      </c>
      <c r="W35" s="260">
        <v>13</v>
      </c>
      <c r="X35" s="113">
        <f t="shared" si="10"/>
        <v>27</v>
      </c>
      <c r="Y35" s="266">
        <v>12</v>
      </c>
      <c r="Z35" s="260">
        <v>11</v>
      </c>
      <c r="AA35" s="113">
        <f t="shared" si="11"/>
        <v>23</v>
      </c>
      <c r="AB35" s="266">
        <v>9</v>
      </c>
      <c r="AC35" s="260">
        <v>11</v>
      </c>
      <c r="AD35" s="113">
        <f t="shared" si="12"/>
        <v>20</v>
      </c>
      <c r="AE35" s="121">
        <f t="shared" si="13"/>
        <v>86</v>
      </c>
      <c r="AF35" s="122">
        <f t="shared" si="14"/>
        <v>100</v>
      </c>
      <c r="AG35" s="123">
        <f t="shared" si="15"/>
        <v>186</v>
      </c>
      <c r="AH35" s="55" t="s">
        <v>32</v>
      </c>
    </row>
    <row r="36" spans="1:34" ht="15.75" customHeight="1">
      <c r="A36" s="54"/>
      <c r="B36" s="54"/>
      <c r="C36" s="55" t="s">
        <v>33</v>
      </c>
      <c r="D36" s="67">
        <v>0</v>
      </c>
      <c r="E36" s="69">
        <v>0</v>
      </c>
      <c r="F36" s="113">
        <f t="shared" si="4"/>
        <v>0</v>
      </c>
      <c r="G36" s="72">
        <v>0</v>
      </c>
      <c r="H36" s="69">
        <v>0</v>
      </c>
      <c r="I36" s="116">
        <f t="shared" si="5"/>
        <v>0</v>
      </c>
      <c r="J36" s="72">
        <v>0</v>
      </c>
      <c r="K36" s="69">
        <v>0</v>
      </c>
      <c r="L36" s="113">
        <f t="shared" si="6"/>
        <v>0</v>
      </c>
      <c r="M36" s="72">
        <v>0</v>
      </c>
      <c r="N36" s="69">
        <v>0</v>
      </c>
      <c r="O36" s="113">
        <f t="shared" si="7"/>
        <v>0</v>
      </c>
      <c r="P36" s="72">
        <v>0</v>
      </c>
      <c r="Q36" s="69">
        <v>0</v>
      </c>
      <c r="R36" s="113">
        <f t="shared" si="8"/>
        <v>0</v>
      </c>
      <c r="S36" s="72">
        <v>0</v>
      </c>
      <c r="T36" s="69">
        <v>0</v>
      </c>
      <c r="U36" s="113">
        <f t="shared" si="9"/>
        <v>0</v>
      </c>
      <c r="V36" s="72">
        <v>0</v>
      </c>
      <c r="W36" s="69">
        <v>0</v>
      </c>
      <c r="X36" s="113">
        <f t="shared" si="10"/>
        <v>0</v>
      </c>
      <c r="Y36" s="72">
        <v>0</v>
      </c>
      <c r="Z36" s="69">
        <v>0</v>
      </c>
      <c r="AA36" s="113">
        <f t="shared" si="11"/>
        <v>0</v>
      </c>
      <c r="AB36" s="72">
        <v>0</v>
      </c>
      <c r="AC36" s="69">
        <v>0</v>
      </c>
      <c r="AD36" s="113">
        <f t="shared" si="12"/>
        <v>0</v>
      </c>
      <c r="AE36" s="121">
        <f t="shared" si="13"/>
        <v>0</v>
      </c>
      <c r="AF36" s="122">
        <f t="shared" si="14"/>
        <v>0</v>
      </c>
      <c r="AG36" s="123">
        <f t="shared" si="15"/>
        <v>0</v>
      </c>
      <c r="AH36" s="55" t="s">
        <v>33</v>
      </c>
    </row>
    <row r="37" spans="1:34" ht="15.75" customHeight="1">
      <c r="A37" s="54"/>
      <c r="B37" s="54"/>
      <c r="C37" s="55" t="s">
        <v>34</v>
      </c>
      <c r="D37" s="67">
        <v>0</v>
      </c>
      <c r="E37" s="69">
        <v>0</v>
      </c>
      <c r="F37" s="113">
        <f t="shared" si="4"/>
        <v>0</v>
      </c>
      <c r="G37" s="72">
        <v>0</v>
      </c>
      <c r="H37" s="69">
        <v>0</v>
      </c>
      <c r="I37" s="116">
        <f t="shared" si="5"/>
        <v>0</v>
      </c>
      <c r="J37" s="72">
        <v>0</v>
      </c>
      <c r="K37" s="69">
        <v>0</v>
      </c>
      <c r="L37" s="113">
        <f t="shared" si="6"/>
        <v>0</v>
      </c>
      <c r="M37" s="72">
        <v>0</v>
      </c>
      <c r="N37" s="69">
        <v>0</v>
      </c>
      <c r="O37" s="113">
        <f t="shared" si="7"/>
        <v>0</v>
      </c>
      <c r="P37" s="72">
        <v>0</v>
      </c>
      <c r="Q37" s="69">
        <v>0</v>
      </c>
      <c r="R37" s="113">
        <f t="shared" si="8"/>
        <v>0</v>
      </c>
      <c r="S37" s="72">
        <v>0</v>
      </c>
      <c r="T37" s="69">
        <v>0</v>
      </c>
      <c r="U37" s="113">
        <f t="shared" si="9"/>
        <v>0</v>
      </c>
      <c r="V37" s="72">
        <v>0</v>
      </c>
      <c r="W37" s="69">
        <v>0</v>
      </c>
      <c r="X37" s="113">
        <f t="shared" si="10"/>
        <v>0</v>
      </c>
      <c r="Y37" s="72">
        <v>0</v>
      </c>
      <c r="Z37" s="69">
        <v>0</v>
      </c>
      <c r="AA37" s="113">
        <f t="shared" si="11"/>
        <v>0</v>
      </c>
      <c r="AB37" s="72">
        <v>0</v>
      </c>
      <c r="AC37" s="69">
        <v>0</v>
      </c>
      <c r="AD37" s="113">
        <f t="shared" si="12"/>
        <v>0</v>
      </c>
      <c r="AE37" s="121">
        <f t="shared" si="13"/>
        <v>0</v>
      </c>
      <c r="AF37" s="122">
        <f t="shared" si="14"/>
        <v>0</v>
      </c>
      <c r="AG37" s="123">
        <f t="shared" si="15"/>
        <v>0</v>
      </c>
      <c r="AH37" s="55" t="s">
        <v>34</v>
      </c>
    </row>
    <row r="38" spans="1:34" ht="15.75" customHeight="1">
      <c r="A38" s="54"/>
      <c r="B38" s="54"/>
      <c r="C38" s="55" t="s">
        <v>35</v>
      </c>
      <c r="D38" s="67">
        <v>0</v>
      </c>
      <c r="E38" s="69">
        <v>0</v>
      </c>
      <c r="F38" s="113">
        <f t="shared" si="4"/>
        <v>0</v>
      </c>
      <c r="G38" s="72">
        <v>0</v>
      </c>
      <c r="H38" s="69">
        <v>0</v>
      </c>
      <c r="I38" s="116">
        <f t="shared" si="5"/>
        <v>0</v>
      </c>
      <c r="J38" s="72">
        <v>0</v>
      </c>
      <c r="K38" s="69">
        <v>0</v>
      </c>
      <c r="L38" s="113">
        <f t="shared" si="6"/>
        <v>0</v>
      </c>
      <c r="M38" s="72">
        <v>0</v>
      </c>
      <c r="N38" s="69">
        <v>0</v>
      </c>
      <c r="O38" s="113">
        <f t="shared" si="7"/>
        <v>0</v>
      </c>
      <c r="P38" s="72">
        <v>0</v>
      </c>
      <c r="Q38" s="69">
        <v>0</v>
      </c>
      <c r="R38" s="113">
        <f t="shared" si="8"/>
        <v>0</v>
      </c>
      <c r="S38" s="72">
        <v>0</v>
      </c>
      <c r="T38" s="69">
        <v>0</v>
      </c>
      <c r="U38" s="113">
        <f t="shared" si="9"/>
        <v>0</v>
      </c>
      <c r="V38" s="72">
        <v>0</v>
      </c>
      <c r="W38" s="69">
        <v>0</v>
      </c>
      <c r="X38" s="113">
        <f t="shared" si="10"/>
        <v>0</v>
      </c>
      <c r="Y38" s="72">
        <v>0</v>
      </c>
      <c r="Z38" s="69">
        <v>0</v>
      </c>
      <c r="AA38" s="113">
        <f t="shared" si="11"/>
        <v>0</v>
      </c>
      <c r="AB38" s="72">
        <v>0</v>
      </c>
      <c r="AC38" s="69">
        <v>0</v>
      </c>
      <c r="AD38" s="113">
        <f t="shared" si="12"/>
        <v>0</v>
      </c>
      <c r="AE38" s="121">
        <f t="shared" si="13"/>
        <v>0</v>
      </c>
      <c r="AF38" s="122">
        <f t="shared" si="14"/>
        <v>0</v>
      </c>
      <c r="AG38" s="123">
        <f t="shared" si="15"/>
        <v>0</v>
      </c>
      <c r="AH38" s="55" t="s">
        <v>35</v>
      </c>
    </row>
    <row r="39" spans="1:34" ht="15.75" customHeight="1">
      <c r="A39" s="54"/>
      <c r="B39" s="54"/>
      <c r="C39" s="55" t="s">
        <v>36</v>
      </c>
      <c r="D39" s="67">
        <v>0</v>
      </c>
      <c r="E39" s="69">
        <v>0</v>
      </c>
      <c r="F39" s="113">
        <f t="shared" si="4"/>
        <v>0</v>
      </c>
      <c r="G39" s="72">
        <v>0</v>
      </c>
      <c r="H39" s="69">
        <v>0</v>
      </c>
      <c r="I39" s="116">
        <f t="shared" si="5"/>
        <v>0</v>
      </c>
      <c r="J39" s="72">
        <v>0</v>
      </c>
      <c r="K39" s="69">
        <v>0</v>
      </c>
      <c r="L39" s="113">
        <f t="shared" si="6"/>
        <v>0</v>
      </c>
      <c r="M39" s="72">
        <v>0</v>
      </c>
      <c r="N39" s="69">
        <v>0</v>
      </c>
      <c r="O39" s="113">
        <f t="shared" si="7"/>
        <v>0</v>
      </c>
      <c r="P39" s="72">
        <v>0</v>
      </c>
      <c r="Q39" s="69">
        <v>0</v>
      </c>
      <c r="R39" s="113">
        <f t="shared" si="8"/>
        <v>0</v>
      </c>
      <c r="S39" s="72">
        <v>0</v>
      </c>
      <c r="T39" s="69">
        <v>0</v>
      </c>
      <c r="U39" s="113">
        <f t="shared" si="9"/>
        <v>0</v>
      </c>
      <c r="V39" s="72">
        <v>0</v>
      </c>
      <c r="W39" s="69">
        <v>0</v>
      </c>
      <c r="X39" s="113">
        <f t="shared" si="10"/>
        <v>0</v>
      </c>
      <c r="Y39" s="72">
        <v>0</v>
      </c>
      <c r="Z39" s="69">
        <v>0</v>
      </c>
      <c r="AA39" s="113">
        <f t="shared" si="11"/>
        <v>0</v>
      </c>
      <c r="AB39" s="72">
        <v>0</v>
      </c>
      <c r="AC39" s="69">
        <v>0</v>
      </c>
      <c r="AD39" s="113">
        <f t="shared" si="12"/>
        <v>0</v>
      </c>
      <c r="AE39" s="121">
        <f t="shared" si="13"/>
        <v>0</v>
      </c>
      <c r="AF39" s="122">
        <f t="shared" si="14"/>
        <v>0</v>
      </c>
      <c r="AG39" s="123">
        <f t="shared" si="15"/>
        <v>0</v>
      </c>
      <c r="AH39" s="55" t="s">
        <v>36</v>
      </c>
    </row>
    <row r="40" spans="1:34" ht="15.75" customHeight="1">
      <c r="A40" s="54"/>
      <c r="B40" s="54"/>
      <c r="C40" s="55" t="s">
        <v>37</v>
      </c>
      <c r="D40" s="67">
        <v>0</v>
      </c>
      <c r="E40" s="69">
        <v>0</v>
      </c>
      <c r="F40" s="113">
        <f t="shared" si="4"/>
        <v>0</v>
      </c>
      <c r="G40" s="72">
        <v>0</v>
      </c>
      <c r="H40" s="69">
        <v>0</v>
      </c>
      <c r="I40" s="116">
        <f t="shared" si="5"/>
        <v>0</v>
      </c>
      <c r="J40" s="72">
        <v>0</v>
      </c>
      <c r="K40" s="69">
        <v>0</v>
      </c>
      <c r="L40" s="113">
        <f t="shared" si="6"/>
        <v>0</v>
      </c>
      <c r="M40" s="72">
        <v>0</v>
      </c>
      <c r="N40" s="69">
        <v>0</v>
      </c>
      <c r="O40" s="113">
        <f t="shared" si="7"/>
        <v>0</v>
      </c>
      <c r="P40" s="72">
        <v>0</v>
      </c>
      <c r="Q40" s="69">
        <v>0</v>
      </c>
      <c r="R40" s="113">
        <f t="shared" si="8"/>
        <v>0</v>
      </c>
      <c r="S40" s="72">
        <v>0</v>
      </c>
      <c r="T40" s="69">
        <v>0</v>
      </c>
      <c r="U40" s="113">
        <f t="shared" si="9"/>
        <v>0</v>
      </c>
      <c r="V40" s="72">
        <v>0</v>
      </c>
      <c r="W40" s="69">
        <v>0</v>
      </c>
      <c r="X40" s="113">
        <f t="shared" si="10"/>
        <v>0</v>
      </c>
      <c r="Y40" s="72">
        <v>0</v>
      </c>
      <c r="Z40" s="69">
        <v>0</v>
      </c>
      <c r="AA40" s="113">
        <f t="shared" si="11"/>
        <v>0</v>
      </c>
      <c r="AB40" s="72">
        <v>0</v>
      </c>
      <c r="AC40" s="69">
        <v>0</v>
      </c>
      <c r="AD40" s="113">
        <f t="shared" si="12"/>
        <v>0</v>
      </c>
      <c r="AE40" s="121">
        <f t="shared" si="13"/>
        <v>0</v>
      </c>
      <c r="AF40" s="122">
        <f t="shared" si="14"/>
        <v>0</v>
      </c>
      <c r="AG40" s="123">
        <f t="shared" si="15"/>
        <v>0</v>
      </c>
      <c r="AH40" s="55" t="s">
        <v>37</v>
      </c>
    </row>
    <row r="41" spans="1:34" ht="15.75" customHeight="1">
      <c r="A41" s="54"/>
      <c r="B41" s="54"/>
      <c r="C41" s="73" t="s">
        <v>38</v>
      </c>
      <c r="D41" s="67">
        <v>0</v>
      </c>
      <c r="E41" s="69">
        <v>0</v>
      </c>
      <c r="F41" s="113">
        <f t="shared" si="4"/>
        <v>0</v>
      </c>
      <c r="G41" s="72">
        <v>0</v>
      </c>
      <c r="H41" s="69">
        <v>0</v>
      </c>
      <c r="I41" s="116">
        <f t="shared" si="5"/>
        <v>0</v>
      </c>
      <c r="J41" s="72">
        <v>0</v>
      </c>
      <c r="K41" s="69">
        <v>0</v>
      </c>
      <c r="L41" s="113">
        <f t="shared" si="6"/>
        <v>0</v>
      </c>
      <c r="M41" s="72">
        <v>0</v>
      </c>
      <c r="N41" s="69">
        <v>0</v>
      </c>
      <c r="O41" s="113">
        <f t="shared" si="7"/>
        <v>0</v>
      </c>
      <c r="P41" s="72">
        <v>0</v>
      </c>
      <c r="Q41" s="69">
        <v>0</v>
      </c>
      <c r="R41" s="113">
        <f t="shared" si="8"/>
        <v>0</v>
      </c>
      <c r="S41" s="72">
        <v>0</v>
      </c>
      <c r="T41" s="69">
        <v>0</v>
      </c>
      <c r="U41" s="113">
        <f t="shared" si="9"/>
        <v>0</v>
      </c>
      <c r="V41" s="72">
        <v>0</v>
      </c>
      <c r="W41" s="69">
        <v>0</v>
      </c>
      <c r="X41" s="113">
        <f t="shared" si="10"/>
        <v>0</v>
      </c>
      <c r="Y41" s="72">
        <v>0</v>
      </c>
      <c r="Z41" s="69">
        <v>0</v>
      </c>
      <c r="AA41" s="113">
        <f t="shared" si="11"/>
        <v>0</v>
      </c>
      <c r="AB41" s="72">
        <v>0</v>
      </c>
      <c r="AC41" s="69">
        <v>0</v>
      </c>
      <c r="AD41" s="113">
        <f t="shared" si="12"/>
        <v>0</v>
      </c>
      <c r="AE41" s="121">
        <f t="shared" si="13"/>
        <v>0</v>
      </c>
      <c r="AF41" s="122">
        <f t="shared" si="14"/>
        <v>0</v>
      </c>
      <c r="AG41" s="123">
        <f t="shared" si="15"/>
        <v>0</v>
      </c>
      <c r="AH41" s="73" t="s">
        <v>38</v>
      </c>
    </row>
    <row r="42" spans="1:34" ht="15.75" customHeight="1">
      <c r="A42" s="54"/>
      <c r="B42" s="54"/>
      <c r="C42" s="55" t="s">
        <v>39</v>
      </c>
      <c r="D42" s="67">
        <v>0</v>
      </c>
      <c r="E42" s="69">
        <v>0</v>
      </c>
      <c r="F42" s="113">
        <f t="shared" si="4"/>
        <v>0</v>
      </c>
      <c r="G42" s="72">
        <v>0</v>
      </c>
      <c r="H42" s="69">
        <v>0</v>
      </c>
      <c r="I42" s="116">
        <f t="shared" si="5"/>
        <v>0</v>
      </c>
      <c r="J42" s="72">
        <v>0</v>
      </c>
      <c r="K42" s="69">
        <v>0</v>
      </c>
      <c r="L42" s="113">
        <f t="shared" si="6"/>
        <v>0</v>
      </c>
      <c r="M42" s="72">
        <v>0</v>
      </c>
      <c r="N42" s="69">
        <v>0</v>
      </c>
      <c r="O42" s="113">
        <f t="shared" si="7"/>
        <v>0</v>
      </c>
      <c r="P42" s="72">
        <v>0</v>
      </c>
      <c r="Q42" s="69">
        <v>0</v>
      </c>
      <c r="R42" s="113">
        <f t="shared" si="8"/>
        <v>0</v>
      </c>
      <c r="S42" s="72">
        <v>0</v>
      </c>
      <c r="T42" s="69">
        <v>0</v>
      </c>
      <c r="U42" s="113">
        <f t="shared" si="9"/>
        <v>0</v>
      </c>
      <c r="V42" s="72">
        <v>0</v>
      </c>
      <c r="W42" s="69">
        <v>0</v>
      </c>
      <c r="X42" s="113">
        <f t="shared" si="10"/>
        <v>0</v>
      </c>
      <c r="Y42" s="72">
        <v>0</v>
      </c>
      <c r="Z42" s="69">
        <v>0</v>
      </c>
      <c r="AA42" s="113">
        <f t="shared" si="11"/>
        <v>0</v>
      </c>
      <c r="AB42" s="72">
        <v>0</v>
      </c>
      <c r="AC42" s="69">
        <v>0</v>
      </c>
      <c r="AD42" s="113">
        <f t="shared" si="12"/>
        <v>0</v>
      </c>
      <c r="AE42" s="121">
        <f t="shared" si="13"/>
        <v>0</v>
      </c>
      <c r="AF42" s="122">
        <f t="shared" si="14"/>
        <v>0</v>
      </c>
      <c r="AG42" s="123">
        <f t="shared" si="15"/>
        <v>0</v>
      </c>
      <c r="AH42" s="55" t="s">
        <v>39</v>
      </c>
    </row>
    <row r="43" spans="1:34" ht="15.75" customHeight="1">
      <c r="C43" s="55" t="s">
        <v>40</v>
      </c>
      <c r="D43" s="67">
        <v>0</v>
      </c>
      <c r="E43" s="69">
        <v>0</v>
      </c>
      <c r="F43" s="116">
        <f t="shared" si="4"/>
        <v>0</v>
      </c>
      <c r="G43" s="72">
        <v>0</v>
      </c>
      <c r="H43" s="69">
        <v>0</v>
      </c>
      <c r="I43" s="116">
        <f t="shared" si="5"/>
        <v>0</v>
      </c>
      <c r="J43" s="72">
        <v>0</v>
      </c>
      <c r="K43" s="69">
        <v>0</v>
      </c>
      <c r="L43" s="113">
        <f t="shared" si="6"/>
        <v>0</v>
      </c>
      <c r="M43" s="72">
        <v>0</v>
      </c>
      <c r="N43" s="69">
        <v>0</v>
      </c>
      <c r="O43" s="113">
        <f t="shared" si="7"/>
        <v>0</v>
      </c>
      <c r="P43" s="72">
        <v>0</v>
      </c>
      <c r="Q43" s="69">
        <v>0</v>
      </c>
      <c r="R43" s="113">
        <f t="shared" si="8"/>
        <v>0</v>
      </c>
      <c r="S43" s="72">
        <v>0</v>
      </c>
      <c r="T43" s="69">
        <v>0</v>
      </c>
      <c r="U43" s="113">
        <f t="shared" si="9"/>
        <v>0</v>
      </c>
      <c r="V43" s="72">
        <v>0</v>
      </c>
      <c r="W43" s="69">
        <v>0</v>
      </c>
      <c r="X43" s="113">
        <f t="shared" si="10"/>
        <v>0</v>
      </c>
      <c r="Y43" s="72">
        <v>0</v>
      </c>
      <c r="Z43" s="69">
        <v>0</v>
      </c>
      <c r="AA43" s="113">
        <f t="shared" si="11"/>
        <v>0</v>
      </c>
      <c r="AB43" s="72">
        <v>0</v>
      </c>
      <c r="AC43" s="69">
        <v>0</v>
      </c>
      <c r="AD43" s="113">
        <f t="shared" si="12"/>
        <v>0</v>
      </c>
      <c r="AE43" s="121">
        <f t="shared" si="13"/>
        <v>0</v>
      </c>
      <c r="AF43" s="122">
        <f t="shared" si="14"/>
        <v>0</v>
      </c>
      <c r="AG43" s="123">
        <f t="shared" si="15"/>
        <v>0</v>
      </c>
      <c r="AH43" s="55" t="s">
        <v>40</v>
      </c>
    </row>
    <row r="44" spans="1:34" ht="15.75" customHeight="1">
      <c r="A44" s="54"/>
      <c r="B44" s="54"/>
      <c r="C44" s="55" t="s">
        <v>41</v>
      </c>
      <c r="D44" s="67">
        <v>0</v>
      </c>
      <c r="E44" s="69">
        <v>0</v>
      </c>
      <c r="F44" s="113">
        <f t="shared" si="4"/>
        <v>0</v>
      </c>
      <c r="G44" s="72">
        <v>0</v>
      </c>
      <c r="H44" s="69">
        <v>0</v>
      </c>
      <c r="I44" s="116">
        <f t="shared" si="5"/>
        <v>0</v>
      </c>
      <c r="J44" s="72">
        <v>0</v>
      </c>
      <c r="K44" s="69">
        <v>0</v>
      </c>
      <c r="L44" s="113">
        <f t="shared" si="6"/>
        <v>0</v>
      </c>
      <c r="M44" s="72">
        <v>0</v>
      </c>
      <c r="N44" s="69">
        <v>0</v>
      </c>
      <c r="O44" s="113">
        <f t="shared" si="7"/>
        <v>0</v>
      </c>
      <c r="P44" s="72">
        <v>0</v>
      </c>
      <c r="Q44" s="69">
        <v>0</v>
      </c>
      <c r="R44" s="113">
        <f t="shared" si="8"/>
        <v>0</v>
      </c>
      <c r="S44" s="72">
        <v>0</v>
      </c>
      <c r="T44" s="69">
        <v>0</v>
      </c>
      <c r="U44" s="113">
        <f t="shared" si="9"/>
        <v>0</v>
      </c>
      <c r="V44" s="72">
        <v>0</v>
      </c>
      <c r="W44" s="69">
        <v>0</v>
      </c>
      <c r="X44" s="113">
        <f t="shared" si="10"/>
        <v>0</v>
      </c>
      <c r="Y44" s="72">
        <v>0</v>
      </c>
      <c r="Z44" s="69">
        <v>0</v>
      </c>
      <c r="AA44" s="113">
        <f t="shared" si="11"/>
        <v>0</v>
      </c>
      <c r="AB44" s="72">
        <v>0</v>
      </c>
      <c r="AC44" s="69">
        <v>0</v>
      </c>
      <c r="AD44" s="113">
        <f t="shared" si="12"/>
        <v>0</v>
      </c>
      <c r="AE44" s="121">
        <f t="shared" si="13"/>
        <v>0</v>
      </c>
      <c r="AF44" s="122">
        <f t="shared" si="14"/>
        <v>0</v>
      </c>
      <c r="AG44" s="123">
        <f t="shared" si="15"/>
        <v>0</v>
      </c>
      <c r="AH44" s="55" t="s">
        <v>41</v>
      </c>
    </row>
    <row r="45" spans="1:34" ht="15.75" customHeight="1">
      <c r="A45" s="54"/>
      <c r="B45" s="54"/>
      <c r="C45" s="55" t="s">
        <v>42</v>
      </c>
      <c r="D45" s="279">
        <v>22</v>
      </c>
      <c r="E45" s="260">
        <v>21</v>
      </c>
      <c r="F45" s="113">
        <f t="shared" si="4"/>
        <v>43</v>
      </c>
      <c r="G45" s="266">
        <v>21</v>
      </c>
      <c r="H45" s="260">
        <v>21</v>
      </c>
      <c r="I45" s="116">
        <f t="shared" si="5"/>
        <v>42</v>
      </c>
      <c r="J45" s="266">
        <v>19</v>
      </c>
      <c r="K45" s="260">
        <v>20</v>
      </c>
      <c r="L45" s="113">
        <f t="shared" si="6"/>
        <v>39</v>
      </c>
      <c r="M45" s="266">
        <v>24</v>
      </c>
      <c r="N45" s="260">
        <v>24</v>
      </c>
      <c r="O45" s="113">
        <f t="shared" si="7"/>
        <v>48</v>
      </c>
      <c r="P45" s="266">
        <v>28</v>
      </c>
      <c r="Q45" s="260">
        <v>29</v>
      </c>
      <c r="R45" s="113">
        <f t="shared" si="8"/>
        <v>57</v>
      </c>
      <c r="S45" s="266">
        <v>24</v>
      </c>
      <c r="T45" s="260">
        <v>25</v>
      </c>
      <c r="U45" s="113">
        <f t="shared" si="9"/>
        <v>49</v>
      </c>
      <c r="V45" s="266">
        <v>26</v>
      </c>
      <c r="W45" s="260">
        <v>27</v>
      </c>
      <c r="X45" s="113">
        <f t="shared" si="10"/>
        <v>53</v>
      </c>
      <c r="Y45" s="266">
        <v>21</v>
      </c>
      <c r="Z45" s="260">
        <v>21</v>
      </c>
      <c r="AA45" s="113">
        <f t="shared" si="11"/>
        <v>42</v>
      </c>
      <c r="AB45" s="266">
        <v>23</v>
      </c>
      <c r="AC45" s="260">
        <v>23</v>
      </c>
      <c r="AD45" s="113">
        <f t="shared" si="12"/>
        <v>46</v>
      </c>
      <c r="AE45" s="121">
        <f t="shared" si="13"/>
        <v>208</v>
      </c>
      <c r="AF45" s="122">
        <f t="shared" si="14"/>
        <v>211</v>
      </c>
      <c r="AG45" s="123">
        <f t="shared" si="15"/>
        <v>419</v>
      </c>
      <c r="AH45" s="55" t="s">
        <v>42</v>
      </c>
    </row>
    <row r="46" spans="1:34" ht="15.75" customHeight="1">
      <c r="A46" s="54"/>
      <c r="B46" s="54"/>
      <c r="C46" s="55" t="s">
        <v>43</v>
      </c>
      <c r="D46" s="67">
        <v>0</v>
      </c>
      <c r="E46" s="69">
        <v>0</v>
      </c>
      <c r="F46" s="113">
        <f t="shared" si="4"/>
        <v>0</v>
      </c>
      <c r="G46" s="72">
        <v>0</v>
      </c>
      <c r="H46" s="69">
        <v>0</v>
      </c>
      <c r="I46" s="116">
        <f t="shared" si="5"/>
        <v>0</v>
      </c>
      <c r="J46" s="72">
        <v>0</v>
      </c>
      <c r="K46" s="69">
        <v>0</v>
      </c>
      <c r="L46" s="113">
        <f t="shared" si="6"/>
        <v>0</v>
      </c>
      <c r="M46" s="72">
        <v>0</v>
      </c>
      <c r="N46" s="69">
        <v>0</v>
      </c>
      <c r="O46" s="113">
        <f t="shared" si="7"/>
        <v>0</v>
      </c>
      <c r="P46" s="72">
        <v>0</v>
      </c>
      <c r="Q46" s="69">
        <v>0</v>
      </c>
      <c r="R46" s="113">
        <f t="shared" si="8"/>
        <v>0</v>
      </c>
      <c r="S46" s="72">
        <v>0</v>
      </c>
      <c r="T46" s="69">
        <v>0</v>
      </c>
      <c r="U46" s="113">
        <f t="shared" si="9"/>
        <v>0</v>
      </c>
      <c r="V46" s="72">
        <v>0</v>
      </c>
      <c r="W46" s="69">
        <v>0</v>
      </c>
      <c r="X46" s="113">
        <f t="shared" si="10"/>
        <v>0</v>
      </c>
      <c r="Y46" s="72">
        <v>0</v>
      </c>
      <c r="Z46" s="69">
        <v>0</v>
      </c>
      <c r="AA46" s="113">
        <f t="shared" si="11"/>
        <v>0</v>
      </c>
      <c r="AB46" s="72">
        <v>0</v>
      </c>
      <c r="AC46" s="69">
        <v>0</v>
      </c>
      <c r="AD46" s="113">
        <f t="shared" si="12"/>
        <v>0</v>
      </c>
      <c r="AE46" s="121">
        <f t="shared" si="13"/>
        <v>0</v>
      </c>
      <c r="AF46" s="122">
        <f t="shared" si="14"/>
        <v>0</v>
      </c>
      <c r="AG46" s="123">
        <f t="shared" si="15"/>
        <v>0</v>
      </c>
      <c r="AH46" s="55" t="s">
        <v>43</v>
      </c>
    </row>
    <row r="47" spans="1:34" ht="15.75" customHeight="1">
      <c r="C47" s="55" t="s">
        <v>44</v>
      </c>
      <c r="D47" s="279">
        <v>22</v>
      </c>
      <c r="E47" s="260">
        <v>24</v>
      </c>
      <c r="F47" s="116">
        <f t="shared" si="4"/>
        <v>46</v>
      </c>
      <c r="G47" s="266">
        <v>24</v>
      </c>
      <c r="H47" s="260">
        <v>23</v>
      </c>
      <c r="I47" s="116">
        <f t="shared" si="5"/>
        <v>47</v>
      </c>
      <c r="J47" s="266">
        <v>24</v>
      </c>
      <c r="K47" s="260">
        <v>16</v>
      </c>
      <c r="L47" s="113">
        <f t="shared" si="6"/>
        <v>40</v>
      </c>
      <c r="M47" s="266">
        <v>26</v>
      </c>
      <c r="N47" s="260">
        <v>26</v>
      </c>
      <c r="O47" s="113">
        <f t="shared" si="7"/>
        <v>52</v>
      </c>
      <c r="P47" s="266">
        <v>17</v>
      </c>
      <c r="Q47" s="260">
        <v>24</v>
      </c>
      <c r="R47" s="113">
        <f t="shared" si="8"/>
        <v>41</v>
      </c>
      <c r="S47" s="266">
        <v>23</v>
      </c>
      <c r="T47" s="260">
        <v>28</v>
      </c>
      <c r="U47" s="113">
        <f t="shared" si="9"/>
        <v>51</v>
      </c>
      <c r="V47" s="266">
        <v>21</v>
      </c>
      <c r="W47" s="260">
        <v>17</v>
      </c>
      <c r="X47" s="113">
        <f t="shared" si="10"/>
        <v>38</v>
      </c>
      <c r="Y47" s="266">
        <v>23</v>
      </c>
      <c r="Z47" s="260">
        <v>29</v>
      </c>
      <c r="AA47" s="113">
        <f t="shared" si="11"/>
        <v>52</v>
      </c>
      <c r="AB47" s="266">
        <v>23</v>
      </c>
      <c r="AC47" s="260">
        <v>17</v>
      </c>
      <c r="AD47" s="113">
        <f t="shared" si="12"/>
        <v>40</v>
      </c>
      <c r="AE47" s="121">
        <f t="shared" si="13"/>
        <v>203</v>
      </c>
      <c r="AF47" s="122">
        <f t="shared" si="14"/>
        <v>204</v>
      </c>
      <c r="AG47" s="123">
        <f t="shared" si="15"/>
        <v>407</v>
      </c>
      <c r="AH47" s="55" t="s">
        <v>44</v>
      </c>
    </row>
    <row r="48" spans="1:34" ht="15.75" customHeight="1">
      <c r="C48" s="55" t="s">
        <v>45</v>
      </c>
      <c r="D48" s="67">
        <v>0</v>
      </c>
      <c r="E48" s="69">
        <v>0</v>
      </c>
      <c r="F48" s="116">
        <f t="shared" si="4"/>
        <v>0</v>
      </c>
      <c r="G48" s="72">
        <v>0</v>
      </c>
      <c r="H48" s="69">
        <v>0</v>
      </c>
      <c r="I48" s="116">
        <f t="shared" si="5"/>
        <v>0</v>
      </c>
      <c r="J48" s="72">
        <v>0</v>
      </c>
      <c r="K48" s="69">
        <v>0</v>
      </c>
      <c r="L48" s="113">
        <f t="shared" si="6"/>
        <v>0</v>
      </c>
      <c r="M48" s="72">
        <v>0</v>
      </c>
      <c r="N48" s="69">
        <v>0</v>
      </c>
      <c r="O48" s="113">
        <f t="shared" si="7"/>
        <v>0</v>
      </c>
      <c r="P48" s="72">
        <v>0</v>
      </c>
      <c r="Q48" s="69">
        <v>0</v>
      </c>
      <c r="R48" s="113">
        <f t="shared" si="8"/>
        <v>0</v>
      </c>
      <c r="S48" s="72">
        <v>0</v>
      </c>
      <c r="T48" s="69">
        <v>0</v>
      </c>
      <c r="U48" s="113">
        <f t="shared" si="9"/>
        <v>0</v>
      </c>
      <c r="V48" s="72">
        <v>0</v>
      </c>
      <c r="W48" s="69">
        <v>0</v>
      </c>
      <c r="X48" s="113">
        <f t="shared" si="10"/>
        <v>0</v>
      </c>
      <c r="Y48" s="72">
        <v>0</v>
      </c>
      <c r="Z48" s="69">
        <v>0</v>
      </c>
      <c r="AA48" s="113">
        <f t="shared" si="11"/>
        <v>0</v>
      </c>
      <c r="AB48" s="72">
        <v>0</v>
      </c>
      <c r="AC48" s="69">
        <v>0</v>
      </c>
      <c r="AD48" s="113">
        <f t="shared" si="12"/>
        <v>0</v>
      </c>
      <c r="AE48" s="121">
        <f t="shared" si="13"/>
        <v>0</v>
      </c>
      <c r="AF48" s="122">
        <f t="shared" si="14"/>
        <v>0</v>
      </c>
      <c r="AG48" s="123">
        <f t="shared" si="15"/>
        <v>0</v>
      </c>
      <c r="AH48" s="55" t="s">
        <v>45</v>
      </c>
    </row>
    <row r="49" spans="1:34" ht="15.75" customHeight="1">
      <c r="A49" s="54"/>
      <c r="B49" s="54"/>
      <c r="C49" s="55" t="s">
        <v>46</v>
      </c>
      <c r="D49" s="67">
        <v>0</v>
      </c>
      <c r="E49" s="69">
        <v>0</v>
      </c>
      <c r="F49" s="113">
        <f t="shared" si="4"/>
        <v>0</v>
      </c>
      <c r="G49" s="72">
        <v>0</v>
      </c>
      <c r="H49" s="69">
        <v>0</v>
      </c>
      <c r="I49" s="116">
        <f t="shared" si="5"/>
        <v>0</v>
      </c>
      <c r="J49" s="72">
        <v>0</v>
      </c>
      <c r="K49" s="69">
        <v>0</v>
      </c>
      <c r="L49" s="113">
        <f t="shared" si="6"/>
        <v>0</v>
      </c>
      <c r="M49" s="72">
        <v>0</v>
      </c>
      <c r="N49" s="69">
        <v>0</v>
      </c>
      <c r="O49" s="113">
        <f t="shared" si="7"/>
        <v>0</v>
      </c>
      <c r="P49" s="72">
        <v>0</v>
      </c>
      <c r="Q49" s="69">
        <v>0</v>
      </c>
      <c r="R49" s="113">
        <f t="shared" si="8"/>
        <v>0</v>
      </c>
      <c r="S49" s="72">
        <v>0</v>
      </c>
      <c r="T49" s="69">
        <v>0</v>
      </c>
      <c r="U49" s="113">
        <f t="shared" si="9"/>
        <v>0</v>
      </c>
      <c r="V49" s="72">
        <v>0</v>
      </c>
      <c r="W49" s="69">
        <v>0</v>
      </c>
      <c r="X49" s="113">
        <f t="shared" si="10"/>
        <v>0</v>
      </c>
      <c r="Y49" s="72">
        <v>0</v>
      </c>
      <c r="Z49" s="69">
        <v>0</v>
      </c>
      <c r="AA49" s="113">
        <f t="shared" si="11"/>
        <v>0</v>
      </c>
      <c r="AB49" s="72">
        <v>0</v>
      </c>
      <c r="AC49" s="69">
        <v>0</v>
      </c>
      <c r="AD49" s="113">
        <f t="shared" si="12"/>
        <v>0</v>
      </c>
      <c r="AE49" s="121">
        <f t="shared" si="13"/>
        <v>0</v>
      </c>
      <c r="AF49" s="122">
        <f t="shared" si="14"/>
        <v>0</v>
      </c>
      <c r="AG49" s="123">
        <f t="shared" si="15"/>
        <v>0</v>
      </c>
      <c r="AH49" s="55" t="s">
        <v>46</v>
      </c>
    </row>
    <row r="50" spans="1:34" ht="15.75" customHeight="1" thickBot="1">
      <c r="A50" s="54"/>
      <c r="B50" s="54"/>
      <c r="C50" s="77" t="s">
        <v>47</v>
      </c>
      <c r="D50" s="81">
        <v>0</v>
      </c>
      <c r="E50" s="83">
        <v>0</v>
      </c>
      <c r="F50" s="105">
        <f t="shared" si="4"/>
        <v>0</v>
      </c>
      <c r="G50" s="85">
        <v>0</v>
      </c>
      <c r="H50" s="83">
        <v>0</v>
      </c>
      <c r="I50" s="109">
        <f t="shared" si="5"/>
        <v>0</v>
      </c>
      <c r="J50" s="85">
        <v>0</v>
      </c>
      <c r="K50" s="83">
        <v>0</v>
      </c>
      <c r="L50" s="105">
        <f t="shared" si="6"/>
        <v>0</v>
      </c>
      <c r="M50" s="85">
        <v>0</v>
      </c>
      <c r="N50" s="83">
        <v>0</v>
      </c>
      <c r="O50" s="105">
        <f t="shared" si="7"/>
        <v>0</v>
      </c>
      <c r="P50" s="85">
        <v>0</v>
      </c>
      <c r="Q50" s="83">
        <v>0</v>
      </c>
      <c r="R50" s="105">
        <f t="shared" si="8"/>
        <v>0</v>
      </c>
      <c r="S50" s="85">
        <v>0</v>
      </c>
      <c r="T50" s="83">
        <v>0</v>
      </c>
      <c r="U50" s="105">
        <f t="shared" si="9"/>
        <v>0</v>
      </c>
      <c r="V50" s="85">
        <v>0</v>
      </c>
      <c r="W50" s="83">
        <v>0</v>
      </c>
      <c r="X50" s="105">
        <f t="shared" si="10"/>
        <v>0</v>
      </c>
      <c r="Y50" s="85">
        <v>0</v>
      </c>
      <c r="Z50" s="83">
        <v>0</v>
      </c>
      <c r="AA50" s="84">
        <f t="shared" si="11"/>
        <v>0</v>
      </c>
      <c r="AB50" s="85">
        <v>0</v>
      </c>
      <c r="AC50" s="83">
        <v>0</v>
      </c>
      <c r="AD50" s="105">
        <f t="shared" si="12"/>
        <v>0</v>
      </c>
      <c r="AE50" s="108">
        <f t="shared" si="13"/>
        <v>0</v>
      </c>
      <c r="AF50" s="103">
        <f t="shared" si="14"/>
        <v>0</v>
      </c>
      <c r="AG50" s="110">
        <f t="shared" si="15"/>
        <v>0</v>
      </c>
      <c r="AH50" s="77" t="s">
        <v>47</v>
      </c>
    </row>
    <row r="51" spans="1:34" ht="21.75" customHeight="1" thickBot="1">
      <c r="A51" s="54"/>
      <c r="B51" s="54"/>
      <c r="C51" s="77" t="s">
        <v>18</v>
      </c>
      <c r="D51" s="104">
        <f t="shared" ref="D51:AG51" si="16">SUM(D31:D50)</f>
        <v>123</v>
      </c>
      <c r="E51" s="103">
        <f t="shared" si="16"/>
        <v>132</v>
      </c>
      <c r="F51" s="105">
        <f t="shared" si="16"/>
        <v>255</v>
      </c>
      <c r="G51" s="108">
        <f t="shared" si="16"/>
        <v>119</v>
      </c>
      <c r="H51" s="103">
        <f t="shared" si="16"/>
        <v>136</v>
      </c>
      <c r="I51" s="109">
        <f t="shared" si="16"/>
        <v>255</v>
      </c>
      <c r="J51" s="108">
        <f t="shared" si="16"/>
        <v>128</v>
      </c>
      <c r="K51" s="103">
        <f t="shared" si="16"/>
        <v>136</v>
      </c>
      <c r="L51" s="105">
        <f t="shared" si="16"/>
        <v>264</v>
      </c>
      <c r="M51" s="108">
        <f t="shared" si="16"/>
        <v>121</v>
      </c>
      <c r="N51" s="103">
        <f t="shared" si="16"/>
        <v>135</v>
      </c>
      <c r="O51" s="105">
        <f t="shared" si="16"/>
        <v>256</v>
      </c>
      <c r="P51" s="108">
        <f t="shared" si="16"/>
        <v>142</v>
      </c>
      <c r="Q51" s="103">
        <f t="shared" si="16"/>
        <v>132</v>
      </c>
      <c r="R51" s="105">
        <f t="shared" si="16"/>
        <v>274</v>
      </c>
      <c r="S51" s="108">
        <f t="shared" si="16"/>
        <v>132</v>
      </c>
      <c r="T51" s="103">
        <f t="shared" si="16"/>
        <v>158</v>
      </c>
      <c r="U51" s="105">
        <f t="shared" si="16"/>
        <v>290</v>
      </c>
      <c r="V51" s="108">
        <f t="shared" si="16"/>
        <v>125</v>
      </c>
      <c r="W51" s="103">
        <f t="shared" si="16"/>
        <v>147</v>
      </c>
      <c r="X51" s="105">
        <f t="shared" si="16"/>
        <v>272</v>
      </c>
      <c r="Y51" s="108">
        <f t="shared" si="16"/>
        <v>125</v>
      </c>
      <c r="Z51" s="103">
        <f t="shared" si="16"/>
        <v>149</v>
      </c>
      <c r="AA51" s="105">
        <f t="shared" si="16"/>
        <v>274</v>
      </c>
      <c r="AB51" s="108">
        <f t="shared" si="16"/>
        <v>127</v>
      </c>
      <c r="AC51" s="103">
        <f t="shared" si="16"/>
        <v>133</v>
      </c>
      <c r="AD51" s="105">
        <f t="shared" si="16"/>
        <v>260</v>
      </c>
      <c r="AE51" s="108">
        <f t="shared" si="16"/>
        <v>1142</v>
      </c>
      <c r="AF51" s="103">
        <f t="shared" si="16"/>
        <v>1258</v>
      </c>
      <c r="AG51" s="110">
        <f t="shared" si="16"/>
        <v>2400</v>
      </c>
      <c r="AH51" s="77" t="s">
        <v>18</v>
      </c>
    </row>
    <row r="52" spans="1:34">
      <c r="D52" s="96"/>
      <c r="Y52" s="96"/>
      <c r="Z52" s="97"/>
    </row>
    <row r="53" spans="1:34">
      <c r="G53" s="96"/>
      <c r="Z53" s="97"/>
    </row>
    <row r="54" spans="1:34">
      <c r="S54" s="98"/>
      <c r="Y54" s="96"/>
      <c r="Z54" s="97"/>
    </row>
    <row r="55" spans="1:34">
      <c r="Z55" s="97"/>
    </row>
    <row r="56" spans="1:34">
      <c r="Z56" s="97"/>
    </row>
    <row r="57" spans="1:34">
      <c r="Z57" s="97"/>
    </row>
    <row r="58" spans="1:34">
      <c r="Z58" s="97"/>
    </row>
    <row r="59" spans="1:34">
      <c r="Z59" s="97"/>
    </row>
    <row r="60" spans="1:34">
      <c r="Z60" s="97"/>
    </row>
    <row r="61" spans="1:34">
      <c r="Z61" s="97"/>
    </row>
    <row r="62" spans="1:34">
      <c r="Z62" s="97"/>
    </row>
    <row r="63" spans="1:34">
      <c r="Z63" s="97"/>
    </row>
    <row r="64" spans="1:34">
      <c r="Z64" s="97"/>
    </row>
    <row r="65" spans="26:26">
      <c r="Z65" s="97"/>
    </row>
    <row r="66" spans="26:26">
      <c r="Z66" s="97"/>
    </row>
    <row r="67" spans="26:26">
      <c r="Z67" s="97"/>
    </row>
    <row r="68" spans="26:26">
      <c r="Z68" s="97"/>
    </row>
    <row r="69" spans="26:26">
      <c r="Z69" s="97"/>
    </row>
    <row r="70" spans="26:26">
      <c r="Z70" s="97"/>
    </row>
    <row r="71" spans="26:26">
      <c r="Z71" s="97"/>
    </row>
    <row r="72" spans="26:26">
      <c r="Z72" s="97"/>
    </row>
    <row r="73" spans="26:26">
      <c r="Z73" s="97"/>
    </row>
    <row r="74" spans="26:26">
      <c r="Z74" s="97"/>
    </row>
    <row r="75" spans="26:26">
      <c r="Z75" s="97"/>
    </row>
    <row r="76" spans="26:26">
      <c r="Z76" s="97"/>
    </row>
    <row r="77" spans="26:26">
      <c r="Z77" s="97"/>
    </row>
    <row r="78" spans="26:26">
      <c r="Z78" s="97"/>
    </row>
  </sheetData>
  <sheetProtection algorithmName="SHA-512" hashValue="Xe56WgQH9+u6lU0zDODH7yQn2q87xCpmp0+IvN6meDK8hyP302SkuU3gzS+diKlB6+Jl8vNlb/oCMiNH/f/a3A==" saltValue="Joq5C1R9BEqbTcbz2BWzpQ==" spinCount="100000" sheet="1" objects="1" scenarios="1"/>
  <mergeCells count="46">
    <mergeCell ref="C1:X1"/>
    <mergeCell ref="C3:C5"/>
    <mergeCell ref="D3:F3"/>
    <mergeCell ref="G3:S3"/>
    <mergeCell ref="T3:U5"/>
    <mergeCell ref="D4:D5"/>
    <mergeCell ref="E4:E5"/>
    <mergeCell ref="F4:F5"/>
    <mergeCell ref="G4:P4"/>
    <mergeCell ref="Q4:Q5"/>
    <mergeCell ref="T15:U15"/>
    <mergeCell ref="R4:R5"/>
    <mergeCell ref="S4:S5"/>
    <mergeCell ref="T6:U6"/>
    <mergeCell ref="T7:U7"/>
    <mergeCell ref="T8:U8"/>
    <mergeCell ref="T9:U9"/>
    <mergeCell ref="T10:U10"/>
    <mergeCell ref="T11:U11"/>
    <mergeCell ref="T12:U12"/>
    <mergeCell ref="T13:U13"/>
    <mergeCell ref="T14:U14"/>
    <mergeCell ref="C28:C30"/>
    <mergeCell ref="D28:AG28"/>
    <mergeCell ref="AE29:AG29"/>
    <mergeCell ref="T16:U16"/>
    <mergeCell ref="T17:U17"/>
    <mergeCell ref="T18:U18"/>
    <mergeCell ref="T19:U19"/>
    <mergeCell ref="T20:U20"/>
    <mergeCell ref="T21:U21"/>
    <mergeCell ref="T22:U22"/>
    <mergeCell ref="T23:U23"/>
    <mergeCell ref="T24:U24"/>
    <mergeCell ref="T25:U25"/>
    <mergeCell ref="T26:U26"/>
    <mergeCell ref="AH28:AH30"/>
    <mergeCell ref="D29:F29"/>
    <mergeCell ref="G29:I29"/>
    <mergeCell ref="J29:L29"/>
    <mergeCell ref="M29:O29"/>
    <mergeCell ref="P29:R29"/>
    <mergeCell ref="S29:U29"/>
    <mergeCell ref="V29:X29"/>
    <mergeCell ref="Y29:AA29"/>
    <mergeCell ref="AB29:AD29"/>
  </mergeCells>
  <phoneticPr fontId="4"/>
  <pageMargins left="0.70866141732283472" right="0.70866141732283472" top="0.55118110236220474" bottom="0.55118110236220474" header="0.31496062992125984" footer="0.31496062992125984"/>
  <pageSetup paperSize="9" scale="95" fitToWidth="2" orientation="portrait" r:id="rId1"/>
  <headerFooter alignWithMargins="0"/>
  <colBreaks count="1" manualBreakCount="1">
    <brk id="21" max="5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O53"/>
  <sheetViews>
    <sheetView tabSelected="1" view="pageBreakPreview" zoomScaleNormal="85" zoomScaleSheetLayoutView="100" workbookViewId="0">
      <pane xSplit="3" topLeftCell="D1" activePane="topRight" state="frozenSplit"/>
      <selection activeCell="J33" sqref="J33"/>
      <selection pane="topRight" activeCell="O57" sqref="O57"/>
    </sheetView>
  </sheetViews>
  <sheetFormatPr defaultRowHeight="13.5"/>
  <cols>
    <col min="1" max="1" width="8.875" style="39" hidden="1" customWidth="1"/>
    <col min="2" max="2" width="7.625" style="39" hidden="1" customWidth="1"/>
    <col min="3" max="3" width="13.125" style="39" customWidth="1"/>
    <col min="4" max="8" width="3.875" style="39" customWidth="1"/>
    <col min="9" max="9" width="6" style="39" customWidth="1"/>
    <col min="10" max="14" width="3.875" style="39" customWidth="1"/>
    <col min="15" max="15" width="6" style="39" customWidth="1"/>
    <col min="16" max="16" width="3.875" style="39" customWidth="1"/>
    <col min="17" max="17" width="3.875" style="97" customWidth="1"/>
    <col min="18" max="25" width="3.875" style="39" customWidth="1"/>
    <col min="26" max="26" width="4.25" style="39" customWidth="1"/>
    <col min="27" max="40" width="3.875" style="39" customWidth="1"/>
    <col min="41" max="41" width="13.125" style="39" customWidth="1"/>
    <col min="42" max="42" width="7.125" style="39" customWidth="1"/>
    <col min="43" max="16384" width="9" style="39"/>
  </cols>
  <sheetData>
    <row r="1" spans="1:41" ht="16.5" customHeight="1" thickBot="1">
      <c r="C1" s="151" t="s">
        <v>77</v>
      </c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3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4" t="s">
        <v>78</v>
      </c>
    </row>
    <row r="2" spans="1:41" ht="12.75" customHeight="1">
      <c r="C2" s="155"/>
      <c r="D2" s="400" t="s">
        <v>79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1"/>
      <c r="P2" s="389" t="s">
        <v>80</v>
      </c>
      <c r="Q2" s="390"/>
      <c r="R2" s="390"/>
      <c r="S2" s="390"/>
      <c r="T2" s="390"/>
      <c r="U2" s="390"/>
      <c r="V2" s="390"/>
      <c r="W2" s="390"/>
      <c r="X2" s="390"/>
      <c r="Y2" s="390"/>
      <c r="Z2" s="391"/>
      <c r="AA2" s="389" t="s">
        <v>81</v>
      </c>
      <c r="AB2" s="390"/>
      <c r="AC2" s="391"/>
      <c r="AD2" s="156" t="s">
        <v>82</v>
      </c>
      <c r="AE2" s="157"/>
      <c r="AF2" s="157"/>
      <c r="AG2" s="389" t="s">
        <v>269</v>
      </c>
      <c r="AH2" s="390"/>
      <c r="AI2" s="390"/>
      <c r="AJ2" s="390"/>
      <c r="AK2" s="391"/>
      <c r="AL2" s="407" t="s">
        <v>83</v>
      </c>
      <c r="AM2" s="408"/>
      <c r="AN2" s="409"/>
      <c r="AO2" s="158"/>
    </row>
    <row r="3" spans="1:41" ht="12.75" customHeight="1">
      <c r="C3" s="159"/>
      <c r="D3" s="401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402"/>
      <c r="P3" s="386"/>
      <c r="Q3" s="387"/>
      <c r="R3" s="387"/>
      <c r="S3" s="387"/>
      <c r="T3" s="387"/>
      <c r="U3" s="387"/>
      <c r="V3" s="387"/>
      <c r="W3" s="387"/>
      <c r="X3" s="387"/>
      <c r="Y3" s="387"/>
      <c r="Z3" s="402"/>
      <c r="AA3" s="386"/>
      <c r="AB3" s="387"/>
      <c r="AC3" s="388"/>
      <c r="AD3" s="160" t="s">
        <v>84</v>
      </c>
      <c r="AE3" s="161"/>
      <c r="AF3" s="161"/>
      <c r="AG3" s="386" t="s">
        <v>271</v>
      </c>
      <c r="AH3" s="387"/>
      <c r="AI3" s="387"/>
      <c r="AJ3" s="387"/>
      <c r="AK3" s="388"/>
      <c r="AL3" s="410"/>
      <c r="AM3" s="411"/>
      <c r="AN3" s="412"/>
      <c r="AO3" s="162"/>
    </row>
    <row r="4" spans="1:41" ht="12.75" customHeight="1">
      <c r="C4" s="159"/>
      <c r="D4" s="413" t="s">
        <v>85</v>
      </c>
      <c r="E4" s="394" t="s">
        <v>86</v>
      </c>
      <c r="F4" s="394" t="s">
        <v>87</v>
      </c>
      <c r="G4" s="394" t="s">
        <v>88</v>
      </c>
      <c r="H4" s="394" t="s">
        <v>89</v>
      </c>
      <c r="I4" s="394" t="s">
        <v>90</v>
      </c>
      <c r="J4" s="394" t="s">
        <v>91</v>
      </c>
      <c r="K4" s="394" t="s">
        <v>92</v>
      </c>
      <c r="L4" s="394" t="s">
        <v>93</v>
      </c>
      <c r="M4" s="394" t="s">
        <v>94</v>
      </c>
      <c r="N4" s="394" t="s">
        <v>95</v>
      </c>
      <c r="O4" s="398" t="s">
        <v>96</v>
      </c>
      <c r="P4" s="403" t="s">
        <v>97</v>
      </c>
      <c r="Q4" s="404"/>
      <c r="R4" s="163" t="s">
        <v>98</v>
      </c>
      <c r="S4" s="161"/>
      <c r="T4" s="161"/>
      <c r="U4" s="161"/>
      <c r="V4" s="161"/>
      <c r="W4" s="161"/>
      <c r="X4" s="161"/>
      <c r="Y4" s="161"/>
      <c r="Z4" s="418" t="s">
        <v>27</v>
      </c>
      <c r="AA4" s="394" t="s">
        <v>99</v>
      </c>
      <c r="AB4" s="394" t="s">
        <v>100</v>
      </c>
      <c r="AC4" s="394" t="s">
        <v>101</v>
      </c>
      <c r="AD4" s="394" t="s">
        <v>102</v>
      </c>
      <c r="AE4" s="394" t="s">
        <v>103</v>
      </c>
      <c r="AF4" s="394" t="s">
        <v>104</v>
      </c>
      <c r="AG4" s="161" t="s">
        <v>105</v>
      </c>
      <c r="AH4" s="161"/>
      <c r="AI4" s="161"/>
      <c r="AJ4" s="394" t="s">
        <v>274</v>
      </c>
      <c r="AK4" s="394" t="s">
        <v>275</v>
      </c>
      <c r="AL4" s="394" t="s">
        <v>106</v>
      </c>
      <c r="AM4" s="421" t="s">
        <v>107</v>
      </c>
      <c r="AN4" s="416" t="s">
        <v>108</v>
      </c>
      <c r="AO4" s="162"/>
    </row>
    <row r="5" spans="1:41" ht="108.75" customHeight="1" thickBot="1">
      <c r="C5" s="164" t="s">
        <v>4</v>
      </c>
      <c r="D5" s="414"/>
      <c r="E5" s="415"/>
      <c r="F5" s="415"/>
      <c r="G5" s="415"/>
      <c r="H5" s="415"/>
      <c r="I5" s="415"/>
      <c r="J5" s="415"/>
      <c r="K5" s="415"/>
      <c r="L5" s="415"/>
      <c r="M5" s="415"/>
      <c r="N5" s="415"/>
      <c r="O5" s="399"/>
      <c r="P5" s="165" t="s">
        <v>109</v>
      </c>
      <c r="Q5" s="165" t="s">
        <v>110</v>
      </c>
      <c r="R5" s="166" t="s">
        <v>111</v>
      </c>
      <c r="S5" s="167" t="s">
        <v>112</v>
      </c>
      <c r="T5" s="167" t="s">
        <v>113</v>
      </c>
      <c r="U5" s="167" t="s">
        <v>114</v>
      </c>
      <c r="V5" s="168" t="s">
        <v>115</v>
      </c>
      <c r="W5" s="167" t="s">
        <v>116</v>
      </c>
      <c r="X5" s="167" t="s">
        <v>117</v>
      </c>
      <c r="Y5" s="167" t="s">
        <v>118</v>
      </c>
      <c r="Z5" s="419"/>
      <c r="AA5" s="395"/>
      <c r="AB5" s="395"/>
      <c r="AC5" s="395"/>
      <c r="AD5" s="395"/>
      <c r="AE5" s="395"/>
      <c r="AF5" s="395"/>
      <c r="AG5" s="169" t="s">
        <v>119</v>
      </c>
      <c r="AH5" s="169" t="s">
        <v>120</v>
      </c>
      <c r="AI5" s="169" t="s">
        <v>121</v>
      </c>
      <c r="AJ5" s="395"/>
      <c r="AK5" s="395"/>
      <c r="AL5" s="395"/>
      <c r="AM5" s="422"/>
      <c r="AN5" s="417"/>
      <c r="AO5" s="164" t="s">
        <v>4</v>
      </c>
    </row>
    <row r="6" spans="1:41" ht="12" customHeight="1">
      <c r="A6" s="54" t="s">
        <v>122</v>
      </c>
      <c r="B6" s="54">
        <v>2201</v>
      </c>
      <c r="C6" s="170" t="s">
        <v>123</v>
      </c>
      <c r="D6" s="287">
        <v>32</v>
      </c>
      <c r="E6" s="288">
        <v>3</v>
      </c>
      <c r="F6" s="288">
        <v>33</v>
      </c>
      <c r="G6" s="288">
        <v>9</v>
      </c>
      <c r="H6" s="288">
        <v>35</v>
      </c>
      <c r="I6" s="288">
        <v>618</v>
      </c>
      <c r="J6" s="288">
        <v>0</v>
      </c>
      <c r="K6" s="288">
        <v>31</v>
      </c>
      <c r="L6" s="288">
        <v>9</v>
      </c>
      <c r="M6" s="288">
        <v>15</v>
      </c>
      <c r="N6" s="288">
        <v>106</v>
      </c>
      <c r="O6" s="189">
        <f t="shared" ref="O6:O25" si="0">SUM(D6:N6)</f>
        <v>891</v>
      </c>
      <c r="P6" s="287">
        <v>44</v>
      </c>
      <c r="Q6" s="287">
        <v>3</v>
      </c>
      <c r="R6" s="287">
        <v>0</v>
      </c>
      <c r="S6" s="288">
        <v>0</v>
      </c>
      <c r="T6" s="288">
        <v>0</v>
      </c>
      <c r="U6" s="288">
        <v>0</v>
      </c>
      <c r="V6" s="288">
        <v>0</v>
      </c>
      <c r="W6" s="288">
        <v>10</v>
      </c>
      <c r="X6" s="288">
        <v>6</v>
      </c>
      <c r="Y6" s="288">
        <v>0</v>
      </c>
      <c r="Z6" s="189">
        <f t="shared" ref="Z6:Z25" si="1">SUM(P6:Y6)</f>
        <v>63</v>
      </c>
      <c r="AA6" s="288">
        <v>105</v>
      </c>
      <c r="AB6" s="288">
        <v>38</v>
      </c>
      <c r="AC6" s="288">
        <v>35</v>
      </c>
      <c r="AD6" s="288">
        <v>35</v>
      </c>
      <c r="AE6" s="288">
        <v>194</v>
      </c>
      <c r="AF6" s="288">
        <v>34</v>
      </c>
      <c r="AG6" s="288">
        <v>1</v>
      </c>
      <c r="AH6" s="288">
        <v>0</v>
      </c>
      <c r="AI6" s="288">
        <v>3</v>
      </c>
      <c r="AJ6" s="288">
        <v>33</v>
      </c>
      <c r="AK6" s="288">
        <v>0</v>
      </c>
      <c r="AL6" s="288">
        <v>4</v>
      </c>
      <c r="AM6" s="288">
        <v>0</v>
      </c>
      <c r="AN6" s="288">
        <v>2</v>
      </c>
      <c r="AO6" s="170" t="s">
        <v>123</v>
      </c>
    </row>
    <row r="7" spans="1:41" ht="12" customHeight="1">
      <c r="A7" s="54" t="s">
        <v>124</v>
      </c>
      <c r="B7" s="54">
        <v>2202</v>
      </c>
      <c r="C7" s="171" t="s">
        <v>125</v>
      </c>
      <c r="D7" s="289">
        <v>28</v>
      </c>
      <c r="E7" s="290">
        <v>1</v>
      </c>
      <c r="F7" s="290">
        <v>34</v>
      </c>
      <c r="G7" s="290">
        <v>4</v>
      </c>
      <c r="H7" s="290">
        <v>31</v>
      </c>
      <c r="I7" s="290">
        <v>385</v>
      </c>
      <c r="J7" s="290">
        <v>0</v>
      </c>
      <c r="K7" s="290">
        <v>28</v>
      </c>
      <c r="L7" s="290">
        <v>7</v>
      </c>
      <c r="M7" s="290">
        <v>7</v>
      </c>
      <c r="N7" s="290">
        <v>46</v>
      </c>
      <c r="O7" s="190">
        <f t="shared" si="0"/>
        <v>571</v>
      </c>
      <c r="P7" s="289">
        <v>40</v>
      </c>
      <c r="Q7" s="289">
        <v>4</v>
      </c>
      <c r="R7" s="289">
        <v>10</v>
      </c>
      <c r="S7" s="290">
        <v>10</v>
      </c>
      <c r="T7" s="290">
        <v>29</v>
      </c>
      <c r="U7" s="290">
        <v>0</v>
      </c>
      <c r="V7" s="290">
        <v>0</v>
      </c>
      <c r="W7" s="290">
        <v>25</v>
      </c>
      <c r="X7" s="290">
        <v>33</v>
      </c>
      <c r="Y7" s="290">
        <v>21</v>
      </c>
      <c r="Z7" s="190">
        <f t="shared" si="1"/>
        <v>172</v>
      </c>
      <c r="AA7" s="290">
        <v>86</v>
      </c>
      <c r="AB7" s="290">
        <v>35</v>
      </c>
      <c r="AC7" s="290">
        <v>32</v>
      </c>
      <c r="AD7" s="290">
        <v>33</v>
      </c>
      <c r="AE7" s="290">
        <v>101</v>
      </c>
      <c r="AF7" s="290">
        <v>31</v>
      </c>
      <c r="AG7" s="290">
        <v>0</v>
      </c>
      <c r="AH7" s="290">
        <v>1</v>
      </c>
      <c r="AI7" s="290">
        <v>1</v>
      </c>
      <c r="AJ7" s="290">
        <v>16</v>
      </c>
      <c r="AK7" s="290">
        <v>0</v>
      </c>
      <c r="AL7" s="290">
        <v>2</v>
      </c>
      <c r="AM7" s="290">
        <v>0</v>
      </c>
      <c r="AN7" s="290">
        <v>0</v>
      </c>
      <c r="AO7" s="171" t="s">
        <v>125</v>
      </c>
    </row>
    <row r="8" spans="1:41" ht="12" customHeight="1">
      <c r="A8" s="54" t="s">
        <v>126</v>
      </c>
      <c r="B8" s="54">
        <v>2203</v>
      </c>
      <c r="C8" s="171" t="s">
        <v>127</v>
      </c>
      <c r="D8" s="289">
        <v>8</v>
      </c>
      <c r="E8" s="290">
        <v>0</v>
      </c>
      <c r="F8" s="290">
        <v>10</v>
      </c>
      <c r="G8" s="290">
        <v>5</v>
      </c>
      <c r="H8" s="290">
        <v>11</v>
      </c>
      <c r="I8" s="290">
        <v>247</v>
      </c>
      <c r="J8" s="290">
        <v>0</v>
      </c>
      <c r="K8" s="290">
        <v>9</v>
      </c>
      <c r="L8" s="290">
        <v>2</v>
      </c>
      <c r="M8" s="290">
        <v>3</v>
      </c>
      <c r="N8" s="290">
        <v>37</v>
      </c>
      <c r="O8" s="190">
        <f t="shared" si="0"/>
        <v>332</v>
      </c>
      <c r="P8" s="289">
        <v>14</v>
      </c>
      <c r="Q8" s="289">
        <v>1</v>
      </c>
      <c r="R8" s="289">
        <v>0</v>
      </c>
      <c r="S8" s="290">
        <v>8</v>
      </c>
      <c r="T8" s="290">
        <v>8</v>
      </c>
      <c r="U8" s="290">
        <v>0</v>
      </c>
      <c r="V8" s="290">
        <v>0</v>
      </c>
      <c r="W8" s="290">
        <v>0</v>
      </c>
      <c r="X8" s="290">
        <v>8</v>
      </c>
      <c r="Y8" s="290">
        <v>0</v>
      </c>
      <c r="Z8" s="190">
        <f t="shared" si="1"/>
        <v>39</v>
      </c>
      <c r="AA8" s="290">
        <v>15</v>
      </c>
      <c r="AB8" s="290">
        <v>12</v>
      </c>
      <c r="AC8" s="290">
        <v>8</v>
      </c>
      <c r="AD8" s="290">
        <v>8</v>
      </c>
      <c r="AE8" s="290">
        <v>48</v>
      </c>
      <c r="AF8" s="290">
        <v>8</v>
      </c>
      <c r="AG8" s="290">
        <v>0</v>
      </c>
      <c r="AH8" s="290">
        <v>0</v>
      </c>
      <c r="AI8" s="290">
        <v>2</v>
      </c>
      <c r="AJ8" s="290">
        <v>13</v>
      </c>
      <c r="AK8" s="290">
        <v>0</v>
      </c>
      <c r="AL8" s="290">
        <v>0</v>
      </c>
      <c r="AM8" s="290">
        <v>0</v>
      </c>
      <c r="AN8" s="290">
        <v>1</v>
      </c>
      <c r="AO8" s="171" t="s">
        <v>128</v>
      </c>
    </row>
    <row r="9" spans="1:41" ht="12" customHeight="1">
      <c r="A9" s="54" t="s">
        <v>122</v>
      </c>
      <c r="B9" s="54">
        <v>2204</v>
      </c>
      <c r="C9" s="171" t="s">
        <v>129</v>
      </c>
      <c r="D9" s="172">
        <v>0</v>
      </c>
      <c r="E9" s="173">
        <v>0</v>
      </c>
      <c r="F9" s="173">
        <v>0</v>
      </c>
      <c r="G9" s="173">
        <v>0</v>
      </c>
      <c r="H9" s="173">
        <v>0</v>
      </c>
      <c r="I9" s="173">
        <v>0</v>
      </c>
      <c r="J9" s="173">
        <v>0</v>
      </c>
      <c r="K9" s="173">
        <v>0</v>
      </c>
      <c r="L9" s="173">
        <v>0</v>
      </c>
      <c r="M9" s="173">
        <v>0</v>
      </c>
      <c r="N9" s="173">
        <v>0</v>
      </c>
      <c r="O9" s="190">
        <f t="shared" si="0"/>
        <v>0</v>
      </c>
      <c r="P9" s="172">
        <v>0</v>
      </c>
      <c r="Q9" s="172">
        <v>0</v>
      </c>
      <c r="R9" s="172">
        <v>0</v>
      </c>
      <c r="S9" s="173">
        <v>0</v>
      </c>
      <c r="T9" s="173">
        <v>0</v>
      </c>
      <c r="U9" s="173">
        <v>0</v>
      </c>
      <c r="V9" s="173">
        <v>0</v>
      </c>
      <c r="W9" s="173">
        <v>0</v>
      </c>
      <c r="X9" s="173">
        <v>0</v>
      </c>
      <c r="Y9" s="173">
        <v>0</v>
      </c>
      <c r="Z9" s="190">
        <f t="shared" si="1"/>
        <v>0</v>
      </c>
      <c r="AA9" s="173">
        <v>0</v>
      </c>
      <c r="AB9" s="173">
        <v>0</v>
      </c>
      <c r="AC9" s="173">
        <v>0</v>
      </c>
      <c r="AD9" s="173">
        <v>0</v>
      </c>
      <c r="AE9" s="173">
        <v>0</v>
      </c>
      <c r="AF9" s="173">
        <v>0</v>
      </c>
      <c r="AG9" s="173">
        <v>0</v>
      </c>
      <c r="AH9" s="173">
        <v>0</v>
      </c>
      <c r="AI9" s="173">
        <v>0</v>
      </c>
      <c r="AJ9" s="173">
        <v>0</v>
      </c>
      <c r="AK9" s="173"/>
      <c r="AL9" s="173">
        <v>0</v>
      </c>
      <c r="AM9" s="173">
        <v>0</v>
      </c>
      <c r="AN9" s="173">
        <v>0</v>
      </c>
      <c r="AO9" s="171" t="s">
        <v>130</v>
      </c>
    </row>
    <row r="10" spans="1:41" ht="12" customHeight="1">
      <c r="A10" s="54" t="s">
        <v>131</v>
      </c>
      <c r="B10" s="54">
        <v>2205</v>
      </c>
      <c r="C10" s="171" t="s">
        <v>132</v>
      </c>
      <c r="D10" s="289">
        <v>13</v>
      </c>
      <c r="E10" s="290">
        <v>0</v>
      </c>
      <c r="F10" s="290">
        <v>14</v>
      </c>
      <c r="G10" s="290">
        <v>1</v>
      </c>
      <c r="H10" s="290">
        <v>13</v>
      </c>
      <c r="I10" s="290">
        <v>175</v>
      </c>
      <c r="J10" s="290">
        <v>0</v>
      </c>
      <c r="K10" s="290">
        <v>12</v>
      </c>
      <c r="L10" s="290">
        <v>2</v>
      </c>
      <c r="M10" s="290">
        <v>2</v>
      </c>
      <c r="N10" s="290">
        <v>24</v>
      </c>
      <c r="O10" s="190">
        <f t="shared" si="0"/>
        <v>256</v>
      </c>
      <c r="P10" s="289">
        <v>15</v>
      </c>
      <c r="Q10" s="289">
        <v>1</v>
      </c>
      <c r="R10" s="289">
        <v>0</v>
      </c>
      <c r="S10" s="290">
        <v>0</v>
      </c>
      <c r="T10" s="290">
        <v>3</v>
      </c>
      <c r="U10" s="290">
        <v>0</v>
      </c>
      <c r="V10" s="290">
        <v>0</v>
      </c>
      <c r="W10" s="290">
        <v>0</v>
      </c>
      <c r="X10" s="290">
        <v>12</v>
      </c>
      <c r="Y10" s="290">
        <v>0</v>
      </c>
      <c r="Z10" s="190">
        <f t="shared" si="1"/>
        <v>31</v>
      </c>
      <c r="AA10" s="290">
        <v>14</v>
      </c>
      <c r="AB10" s="290">
        <v>14</v>
      </c>
      <c r="AC10" s="290">
        <v>14</v>
      </c>
      <c r="AD10" s="290">
        <v>14</v>
      </c>
      <c r="AE10" s="290">
        <v>19</v>
      </c>
      <c r="AF10" s="290">
        <v>14</v>
      </c>
      <c r="AG10" s="290">
        <v>0</v>
      </c>
      <c r="AH10" s="290">
        <v>0</v>
      </c>
      <c r="AI10" s="290">
        <v>0</v>
      </c>
      <c r="AJ10" s="290">
        <v>4</v>
      </c>
      <c r="AK10" s="290">
        <v>0</v>
      </c>
      <c r="AL10" s="290">
        <v>0</v>
      </c>
      <c r="AM10" s="290">
        <v>1</v>
      </c>
      <c r="AN10" s="290">
        <v>1</v>
      </c>
      <c r="AO10" s="171" t="s">
        <v>132</v>
      </c>
    </row>
    <row r="11" spans="1:41" ht="12" customHeight="1">
      <c r="A11" s="54" t="s">
        <v>131</v>
      </c>
      <c r="B11" s="54">
        <v>2206</v>
      </c>
      <c r="C11" s="171" t="s">
        <v>133</v>
      </c>
      <c r="D11" s="289">
        <v>11</v>
      </c>
      <c r="E11" s="290">
        <v>0</v>
      </c>
      <c r="F11" s="290">
        <v>11</v>
      </c>
      <c r="G11" s="290">
        <v>1</v>
      </c>
      <c r="H11" s="290">
        <v>12</v>
      </c>
      <c r="I11" s="290">
        <v>163</v>
      </c>
      <c r="J11" s="290">
        <v>0</v>
      </c>
      <c r="K11" s="290">
        <v>11</v>
      </c>
      <c r="L11" s="290">
        <v>1</v>
      </c>
      <c r="M11" s="290">
        <v>3</v>
      </c>
      <c r="N11" s="290">
        <v>22</v>
      </c>
      <c r="O11" s="190">
        <f t="shared" si="0"/>
        <v>235</v>
      </c>
      <c r="P11" s="289">
        <v>14</v>
      </c>
      <c r="Q11" s="289">
        <v>2</v>
      </c>
      <c r="R11" s="289">
        <v>0</v>
      </c>
      <c r="S11" s="290">
        <v>0</v>
      </c>
      <c r="T11" s="290">
        <v>0</v>
      </c>
      <c r="U11" s="290">
        <v>0</v>
      </c>
      <c r="V11" s="290">
        <v>0</v>
      </c>
      <c r="W11" s="290">
        <v>0</v>
      </c>
      <c r="X11" s="290">
        <v>3</v>
      </c>
      <c r="Y11" s="290">
        <v>0</v>
      </c>
      <c r="Z11" s="190">
        <f t="shared" si="1"/>
        <v>19</v>
      </c>
      <c r="AA11" s="290">
        <v>14</v>
      </c>
      <c r="AB11" s="290">
        <v>12</v>
      </c>
      <c r="AC11" s="290">
        <v>11</v>
      </c>
      <c r="AD11" s="290">
        <v>11</v>
      </c>
      <c r="AE11" s="290">
        <v>18</v>
      </c>
      <c r="AF11" s="290">
        <v>11</v>
      </c>
      <c r="AG11" s="290">
        <v>0</v>
      </c>
      <c r="AH11" s="290">
        <v>0</v>
      </c>
      <c r="AI11" s="290">
        <v>1</v>
      </c>
      <c r="AJ11" s="290">
        <v>9</v>
      </c>
      <c r="AK11" s="290">
        <v>1</v>
      </c>
      <c r="AL11" s="290">
        <v>2</v>
      </c>
      <c r="AM11" s="290">
        <v>1</v>
      </c>
      <c r="AN11" s="290">
        <v>0</v>
      </c>
      <c r="AO11" s="171" t="s">
        <v>134</v>
      </c>
    </row>
    <row r="12" spans="1:41" ht="12" customHeight="1">
      <c r="A12" s="54" t="s">
        <v>135</v>
      </c>
      <c r="B12" s="54">
        <v>2207</v>
      </c>
      <c r="C12" s="171" t="s">
        <v>136</v>
      </c>
      <c r="D12" s="289">
        <v>7</v>
      </c>
      <c r="E12" s="290">
        <v>0</v>
      </c>
      <c r="F12" s="290">
        <v>7</v>
      </c>
      <c r="G12" s="290">
        <v>0</v>
      </c>
      <c r="H12" s="290">
        <v>3</v>
      </c>
      <c r="I12" s="290">
        <v>98</v>
      </c>
      <c r="J12" s="290">
        <v>0</v>
      </c>
      <c r="K12" s="290">
        <v>7</v>
      </c>
      <c r="L12" s="290">
        <v>0</v>
      </c>
      <c r="M12" s="290">
        <v>1</v>
      </c>
      <c r="N12" s="290">
        <v>15</v>
      </c>
      <c r="O12" s="190">
        <f t="shared" si="0"/>
        <v>138</v>
      </c>
      <c r="P12" s="289">
        <v>7</v>
      </c>
      <c r="Q12" s="289">
        <v>1</v>
      </c>
      <c r="R12" s="289">
        <v>0</v>
      </c>
      <c r="S12" s="290">
        <v>0</v>
      </c>
      <c r="T12" s="290">
        <v>0</v>
      </c>
      <c r="U12" s="290">
        <v>0</v>
      </c>
      <c r="V12" s="290">
        <v>0</v>
      </c>
      <c r="W12" s="290">
        <v>0</v>
      </c>
      <c r="X12" s="290">
        <v>0</v>
      </c>
      <c r="Y12" s="290">
        <v>0</v>
      </c>
      <c r="Z12" s="190">
        <f t="shared" si="1"/>
        <v>8</v>
      </c>
      <c r="AA12" s="290">
        <v>10</v>
      </c>
      <c r="AB12" s="290">
        <v>10</v>
      </c>
      <c r="AC12" s="290">
        <v>8</v>
      </c>
      <c r="AD12" s="290">
        <v>7</v>
      </c>
      <c r="AE12" s="290">
        <v>44</v>
      </c>
      <c r="AF12" s="290">
        <v>7</v>
      </c>
      <c r="AG12" s="290">
        <v>0</v>
      </c>
      <c r="AH12" s="290">
        <v>1</v>
      </c>
      <c r="AI12" s="290">
        <v>0</v>
      </c>
      <c r="AJ12" s="290">
        <v>4</v>
      </c>
      <c r="AK12" s="290">
        <v>0</v>
      </c>
      <c r="AL12" s="290">
        <v>1</v>
      </c>
      <c r="AM12" s="290">
        <v>0</v>
      </c>
      <c r="AN12" s="290">
        <v>0</v>
      </c>
      <c r="AO12" s="171" t="s">
        <v>137</v>
      </c>
    </row>
    <row r="13" spans="1:41" ht="12" customHeight="1">
      <c r="A13" s="54" t="s">
        <v>122</v>
      </c>
      <c r="B13" s="54">
        <v>2208</v>
      </c>
      <c r="C13" s="171" t="s">
        <v>138</v>
      </c>
      <c r="D13" s="289">
        <v>7</v>
      </c>
      <c r="E13" s="290">
        <v>1</v>
      </c>
      <c r="F13" s="290">
        <v>9</v>
      </c>
      <c r="G13" s="290">
        <v>1</v>
      </c>
      <c r="H13" s="290">
        <v>7</v>
      </c>
      <c r="I13" s="290">
        <v>144</v>
      </c>
      <c r="J13" s="290">
        <v>0</v>
      </c>
      <c r="K13" s="290">
        <v>8</v>
      </c>
      <c r="L13" s="290">
        <v>1</v>
      </c>
      <c r="M13" s="290">
        <v>4</v>
      </c>
      <c r="N13" s="290">
        <v>24</v>
      </c>
      <c r="O13" s="190">
        <f t="shared" si="0"/>
        <v>206</v>
      </c>
      <c r="P13" s="289">
        <v>12</v>
      </c>
      <c r="Q13" s="289">
        <v>0</v>
      </c>
      <c r="R13" s="289">
        <v>0</v>
      </c>
      <c r="S13" s="290">
        <v>0</v>
      </c>
      <c r="T13" s="290">
        <v>1</v>
      </c>
      <c r="U13" s="290">
        <v>0</v>
      </c>
      <c r="V13" s="290">
        <v>1</v>
      </c>
      <c r="W13" s="290">
        <v>19</v>
      </c>
      <c r="X13" s="290">
        <v>1</v>
      </c>
      <c r="Y13" s="290">
        <v>0</v>
      </c>
      <c r="Z13" s="190">
        <f t="shared" si="1"/>
        <v>34</v>
      </c>
      <c r="AA13" s="290">
        <v>25</v>
      </c>
      <c r="AB13" s="290">
        <v>9</v>
      </c>
      <c r="AC13" s="290">
        <v>8</v>
      </c>
      <c r="AD13" s="290">
        <v>8</v>
      </c>
      <c r="AE13" s="290">
        <v>25</v>
      </c>
      <c r="AF13" s="290">
        <v>8</v>
      </c>
      <c r="AG13" s="290">
        <v>0</v>
      </c>
      <c r="AH13" s="290">
        <v>0</v>
      </c>
      <c r="AI13" s="290">
        <v>0</v>
      </c>
      <c r="AJ13" s="290">
        <v>7</v>
      </c>
      <c r="AK13" s="290">
        <v>0</v>
      </c>
      <c r="AL13" s="290">
        <v>1</v>
      </c>
      <c r="AM13" s="290">
        <v>1</v>
      </c>
      <c r="AN13" s="290">
        <v>0</v>
      </c>
      <c r="AO13" s="171" t="s">
        <v>139</v>
      </c>
    </row>
    <row r="14" spans="1:41" ht="12" customHeight="1">
      <c r="A14" s="54" t="s">
        <v>135</v>
      </c>
      <c r="B14" s="54">
        <v>2209</v>
      </c>
      <c r="C14" s="171" t="s">
        <v>140</v>
      </c>
      <c r="D14" s="289">
        <v>7</v>
      </c>
      <c r="E14" s="290">
        <v>0</v>
      </c>
      <c r="F14" s="290">
        <v>8</v>
      </c>
      <c r="G14" s="290">
        <v>0</v>
      </c>
      <c r="H14" s="290">
        <v>7</v>
      </c>
      <c r="I14" s="290">
        <v>88</v>
      </c>
      <c r="J14" s="290">
        <v>0</v>
      </c>
      <c r="K14" s="290">
        <v>8</v>
      </c>
      <c r="L14" s="290">
        <v>1</v>
      </c>
      <c r="M14" s="290">
        <v>1</v>
      </c>
      <c r="N14" s="290">
        <v>14</v>
      </c>
      <c r="O14" s="190">
        <f t="shared" si="0"/>
        <v>134</v>
      </c>
      <c r="P14" s="289">
        <v>8</v>
      </c>
      <c r="Q14" s="289">
        <v>0</v>
      </c>
      <c r="R14" s="289">
        <v>0</v>
      </c>
      <c r="S14" s="290">
        <v>0</v>
      </c>
      <c r="T14" s="290">
        <v>0</v>
      </c>
      <c r="U14" s="290">
        <v>0</v>
      </c>
      <c r="V14" s="290">
        <v>0</v>
      </c>
      <c r="W14" s="290">
        <v>0</v>
      </c>
      <c r="X14" s="290">
        <v>0</v>
      </c>
      <c r="Y14" s="290">
        <v>0</v>
      </c>
      <c r="Z14" s="190">
        <f t="shared" si="1"/>
        <v>8</v>
      </c>
      <c r="AA14" s="290">
        <v>10</v>
      </c>
      <c r="AB14" s="290">
        <v>10</v>
      </c>
      <c r="AC14" s="290">
        <v>9</v>
      </c>
      <c r="AD14" s="290">
        <v>8</v>
      </c>
      <c r="AE14" s="290">
        <v>27</v>
      </c>
      <c r="AF14" s="290">
        <v>7</v>
      </c>
      <c r="AG14" s="290">
        <v>0</v>
      </c>
      <c r="AH14" s="290">
        <v>0</v>
      </c>
      <c r="AI14" s="290">
        <v>0</v>
      </c>
      <c r="AJ14" s="290">
        <v>3</v>
      </c>
      <c r="AK14" s="290">
        <v>0</v>
      </c>
      <c r="AL14" s="290">
        <v>1</v>
      </c>
      <c r="AM14" s="290">
        <v>1</v>
      </c>
      <c r="AN14" s="290">
        <v>0</v>
      </c>
      <c r="AO14" s="171" t="s">
        <v>141</v>
      </c>
    </row>
    <row r="15" spans="1:41" ht="12" customHeight="1">
      <c r="A15" s="54" t="s">
        <v>142</v>
      </c>
      <c r="B15" s="54">
        <v>2210</v>
      </c>
      <c r="C15" s="171" t="s">
        <v>143</v>
      </c>
      <c r="D15" s="289">
        <v>7</v>
      </c>
      <c r="E15" s="290">
        <v>0</v>
      </c>
      <c r="F15" s="290">
        <v>7</v>
      </c>
      <c r="G15" s="290">
        <v>1</v>
      </c>
      <c r="H15" s="290">
        <v>9</v>
      </c>
      <c r="I15" s="290">
        <v>85</v>
      </c>
      <c r="J15" s="290">
        <v>0</v>
      </c>
      <c r="K15" s="290">
        <v>7</v>
      </c>
      <c r="L15" s="290">
        <v>0</v>
      </c>
      <c r="M15" s="290">
        <v>2</v>
      </c>
      <c r="N15" s="290">
        <v>11</v>
      </c>
      <c r="O15" s="190">
        <f t="shared" si="0"/>
        <v>129</v>
      </c>
      <c r="P15" s="289">
        <v>8</v>
      </c>
      <c r="Q15" s="289">
        <v>1</v>
      </c>
      <c r="R15" s="289">
        <v>6</v>
      </c>
      <c r="S15" s="290">
        <v>5</v>
      </c>
      <c r="T15" s="290">
        <v>5</v>
      </c>
      <c r="U15" s="290">
        <v>0</v>
      </c>
      <c r="V15" s="290">
        <v>0</v>
      </c>
      <c r="W15" s="290">
        <v>0</v>
      </c>
      <c r="X15" s="290">
        <v>0</v>
      </c>
      <c r="Y15" s="290">
        <v>7</v>
      </c>
      <c r="Z15" s="190">
        <f t="shared" si="1"/>
        <v>32</v>
      </c>
      <c r="AA15" s="290">
        <v>7</v>
      </c>
      <c r="AB15" s="290">
        <v>7</v>
      </c>
      <c r="AC15" s="290">
        <v>7</v>
      </c>
      <c r="AD15" s="290">
        <v>7</v>
      </c>
      <c r="AE15" s="290">
        <v>41</v>
      </c>
      <c r="AF15" s="290">
        <v>7</v>
      </c>
      <c r="AG15" s="290">
        <v>0</v>
      </c>
      <c r="AH15" s="290">
        <v>0</v>
      </c>
      <c r="AI15" s="290">
        <v>0</v>
      </c>
      <c r="AJ15" s="290">
        <v>3</v>
      </c>
      <c r="AK15" s="290">
        <v>0</v>
      </c>
      <c r="AL15" s="290">
        <v>1</v>
      </c>
      <c r="AM15" s="290">
        <v>2</v>
      </c>
      <c r="AN15" s="290">
        <v>0</v>
      </c>
      <c r="AO15" s="171" t="s">
        <v>144</v>
      </c>
    </row>
    <row r="16" spans="1:41" ht="12" customHeight="1">
      <c r="A16" s="54" t="s">
        <v>142</v>
      </c>
      <c r="B16" s="54">
        <v>3327</v>
      </c>
      <c r="C16" s="171" t="s">
        <v>145</v>
      </c>
      <c r="D16" s="289">
        <v>2</v>
      </c>
      <c r="E16" s="290">
        <v>0</v>
      </c>
      <c r="F16" s="290">
        <v>2</v>
      </c>
      <c r="G16" s="290">
        <v>1</v>
      </c>
      <c r="H16" s="290">
        <v>3</v>
      </c>
      <c r="I16" s="290">
        <v>47</v>
      </c>
      <c r="J16" s="290">
        <v>0</v>
      </c>
      <c r="K16" s="290">
        <v>2</v>
      </c>
      <c r="L16" s="290">
        <v>0</v>
      </c>
      <c r="M16" s="290">
        <v>0</v>
      </c>
      <c r="N16" s="290">
        <v>7</v>
      </c>
      <c r="O16" s="190">
        <f t="shared" si="0"/>
        <v>64</v>
      </c>
      <c r="P16" s="289">
        <v>3</v>
      </c>
      <c r="Q16" s="289">
        <v>0</v>
      </c>
      <c r="R16" s="289">
        <v>0</v>
      </c>
      <c r="S16" s="290">
        <v>1</v>
      </c>
      <c r="T16" s="290">
        <v>1</v>
      </c>
      <c r="U16" s="290">
        <v>0</v>
      </c>
      <c r="V16" s="290">
        <v>0</v>
      </c>
      <c r="W16" s="290">
        <v>0</v>
      </c>
      <c r="X16" s="290">
        <v>1</v>
      </c>
      <c r="Y16" s="290">
        <v>0</v>
      </c>
      <c r="Z16" s="190">
        <f t="shared" si="1"/>
        <v>6</v>
      </c>
      <c r="AA16" s="290">
        <v>2</v>
      </c>
      <c r="AB16" s="290">
        <v>2</v>
      </c>
      <c r="AC16" s="290">
        <v>2</v>
      </c>
      <c r="AD16" s="290">
        <v>1</v>
      </c>
      <c r="AE16" s="290">
        <v>12</v>
      </c>
      <c r="AF16" s="290">
        <v>2</v>
      </c>
      <c r="AG16" s="290">
        <v>0</v>
      </c>
      <c r="AH16" s="290">
        <v>0</v>
      </c>
      <c r="AI16" s="290">
        <v>0</v>
      </c>
      <c r="AJ16" s="290">
        <v>5</v>
      </c>
      <c r="AK16" s="290">
        <v>0</v>
      </c>
      <c r="AL16" s="290">
        <v>0</v>
      </c>
      <c r="AM16" s="290">
        <v>0</v>
      </c>
      <c r="AN16" s="290">
        <v>0</v>
      </c>
      <c r="AO16" s="171" t="s">
        <v>146</v>
      </c>
    </row>
    <row r="17" spans="1:41" ht="12" customHeight="1">
      <c r="A17" s="54" t="s">
        <v>142</v>
      </c>
      <c r="B17" s="54">
        <v>3341</v>
      </c>
      <c r="C17" s="171" t="s">
        <v>147</v>
      </c>
      <c r="D17" s="289">
        <v>2</v>
      </c>
      <c r="E17" s="290">
        <v>0</v>
      </c>
      <c r="F17" s="290">
        <v>2</v>
      </c>
      <c r="G17" s="290">
        <v>1</v>
      </c>
      <c r="H17" s="290">
        <v>3</v>
      </c>
      <c r="I17" s="290">
        <v>48</v>
      </c>
      <c r="J17" s="290">
        <v>0</v>
      </c>
      <c r="K17" s="290">
        <v>2</v>
      </c>
      <c r="L17" s="290">
        <v>0</v>
      </c>
      <c r="M17" s="290">
        <v>1</v>
      </c>
      <c r="N17" s="290">
        <v>9</v>
      </c>
      <c r="O17" s="190">
        <f t="shared" si="0"/>
        <v>68</v>
      </c>
      <c r="P17" s="289">
        <v>2</v>
      </c>
      <c r="Q17" s="289">
        <v>0</v>
      </c>
      <c r="R17" s="289">
        <v>0</v>
      </c>
      <c r="S17" s="290">
        <v>1</v>
      </c>
      <c r="T17" s="290">
        <v>1</v>
      </c>
      <c r="U17" s="290">
        <v>0</v>
      </c>
      <c r="V17" s="290">
        <v>0</v>
      </c>
      <c r="W17" s="290">
        <v>0</v>
      </c>
      <c r="X17" s="290">
        <v>1</v>
      </c>
      <c r="Y17" s="290">
        <v>0</v>
      </c>
      <c r="Z17" s="190">
        <f t="shared" si="1"/>
        <v>5</v>
      </c>
      <c r="AA17" s="290">
        <v>4</v>
      </c>
      <c r="AB17" s="290">
        <v>4</v>
      </c>
      <c r="AC17" s="290">
        <v>2</v>
      </c>
      <c r="AD17" s="290">
        <v>2</v>
      </c>
      <c r="AE17" s="290">
        <v>12</v>
      </c>
      <c r="AF17" s="290">
        <v>2</v>
      </c>
      <c r="AG17" s="290">
        <v>0</v>
      </c>
      <c r="AH17" s="290">
        <v>0</v>
      </c>
      <c r="AI17" s="290">
        <v>0</v>
      </c>
      <c r="AJ17" s="290">
        <v>3</v>
      </c>
      <c r="AK17" s="290">
        <v>0</v>
      </c>
      <c r="AL17" s="290">
        <v>0</v>
      </c>
      <c r="AM17" s="290">
        <v>0</v>
      </c>
      <c r="AN17" s="290">
        <v>0</v>
      </c>
      <c r="AO17" s="171" t="s">
        <v>148</v>
      </c>
    </row>
    <row r="18" spans="1:41" ht="12" customHeight="1">
      <c r="A18" s="174" t="s">
        <v>142</v>
      </c>
      <c r="B18" s="174">
        <v>3345</v>
      </c>
      <c r="C18" s="171" t="s">
        <v>149</v>
      </c>
      <c r="D18" s="289">
        <v>1</v>
      </c>
      <c r="E18" s="290">
        <v>0</v>
      </c>
      <c r="F18" s="290">
        <v>1</v>
      </c>
      <c r="G18" s="290">
        <v>1</v>
      </c>
      <c r="H18" s="290">
        <v>2</v>
      </c>
      <c r="I18" s="290">
        <v>31</v>
      </c>
      <c r="J18" s="290">
        <v>0</v>
      </c>
      <c r="K18" s="290">
        <v>1</v>
      </c>
      <c r="L18" s="290">
        <v>0</v>
      </c>
      <c r="M18" s="290">
        <v>1</v>
      </c>
      <c r="N18" s="290">
        <v>5</v>
      </c>
      <c r="O18" s="190">
        <f t="shared" si="0"/>
        <v>43</v>
      </c>
      <c r="P18" s="289">
        <v>1</v>
      </c>
      <c r="Q18" s="289">
        <v>0</v>
      </c>
      <c r="R18" s="289">
        <v>2</v>
      </c>
      <c r="S18" s="290">
        <v>0</v>
      </c>
      <c r="T18" s="290">
        <v>0</v>
      </c>
      <c r="U18" s="290">
        <v>0</v>
      </c>
      <c r="V18" s="290">
        <v>0</v>
      </c>
      <c r="W18" s="290">
        <v>0</v>
      </c>
      <c r="X18" s="290">
        <v>0</v>
      </c>
      <c r="Y18" s="290">
        <v>0</v>
      </c>
      <c r="Z18" s="190">
        <f t="shared" si="1"/>
        <v>3</v>
      </c>
      <c r="AA18" s="290">
        <v>1</v>
      </c>
      <c r="AB18" s="290">
        <v>1</v>
      </c>
      <c r="AC18" s="290">
        <v>1</v>
      </c>
      <c r="AD18" s="290">
        <v>1</v>
      </c>
      <c r="AE18" s="290">
        <v>6</v>
      </c>
      <c r="AF18" s="290">
        <v>1</v>
      </c>
      <c r="AG18" s="290">
        <v>0</v>
      </c>
      <c r="AH18" s="290">
        <v>0</v>
      </c>
      <c r="AI18" s="290">
        <v>0</v>
      </c>
      <c r="AJ18" s="290">
        <v>3</v>
      </c>
      <c r="AK18" s="290">
        <v>0</v>
      </c>
      <c r="AL18" s="290">
        <v>0</v>
      </c>
      <c r="AM18" s="290">
        <v>0</v>
      </c>
      <c r="AN18" s="290">
        <v>0</v>
      </c>
      <c r="AO18" s="171" t="s">
        <v>150</v>
      </c>
    </row>
    <row r="19" spans="1:41" ht="12" customHeight="1">
      <c r="A19" s="54" t="s">
        <v>142</v>
      </c>
      <c r="B19" s="54">
        <v>3346</v>
      </c>
      <c r="C19" s="171" t="s">
        <v>151</v>
      </c>
      <c r="D19" s="289">
        <v>4</v>
      </c>
      <c r="E19" s="290">
        <v>0</v>
      </c>
      <c r="F19" s="290">
        <v>4</v>
      </c>
      <c r="G19" s="290">
        <v>0</v>
      </c>
      <c r="H19" s="290">
        <v>4</v>
      </c>
      <c r="I19" s="290">
        <v>66</v>
      </c>
      <c r="J19" s="290">
        <v>0</v>
      </c>
      <c r="K19" s="290">
        <v>4</v>
      </c>
      <c r="L19" s="290">
        <v>1</v>
      </c>
      <c r="M19" s="290">
        <v>2</v>
      </c>
      <c r="N19" s="290">
        <v>11</v>
      </c>
      <c r="O19" s="190">
        <f t="shared" si="0"/>
        <v>96</v>
      </c>
      <c r="P19" s="289">
        <v>5</v>
      </c>
      <c r="Q19" s="289">
        <v>1</v>
      </c>
      <c r="R19" s="289">
        <v>0</v>
      </c>
      <c r="S19" s="290">
        <v>0</v>
      </c>
      <c r="T19" s="290">
        <v>0</v>
      </c>
      <c r="U19" s="290">
        <v>0</v>
      </c>
      <c r="V19" s="290">
        <v>0</v>
      </c>
      <c r="W19" s="290">
        <v>0</v>
      </c>
      <c r="X19" s="290">
        <v>0</v>
      </c>
      <c r="Y19" s="290">
        <v>0</v>
      </c>
      <c r="Z19" s="190">
        <f t="shared" si="1"/>
        <v>6</v>
      </c>
      <c r="AA19" s="290">
        <v>4</v>
      </c>
      <c r="AB19" s="290">
        <v>4</v>
      </c>
      <c r="AC19" s="290">
        <v>4</v>
      </c>
      <c r="AD19" s="290">
        <v>4</v>
      </c>
      <c r="AE19" s="290">
        <v>24</v>
      </c>
      <c r="AF19" s="290">
        <v>4</v>
      </c>
      <c r="AG19" s="290">
        <v>0</v>
      </c>
      <c r="AH19" s="290">
        <v>0</v>
      </c>
      <c r="AI19" s="290">
        <v>0</v>
      </c>
      <c r="AJ19" s="290">
        <v>4</v>
      </c>
      <c r="AK19" s="290">
        <v>0</v>
      </c>
      <c r="AL19" s="290">
        <v>0</v>
      </c>
      <c r="AM19" s="290">
        <v>0</v>
      </c>
      <c r="AN19" s="290">
        <v>0</v>
      </c>
      <c r="AO19" s="171" t="s">
        <v>151</v>
      </c>
    </row>
    <row r="20" spans="1:41" ht="12" customHeight="1">
      <c r="A20" s="54" t="s">
        <v>124</v>
      </c>
      <c r="B20" s="54">
        <v>3387</v>
      </c>
      <c r="C20" s="171" t="s">
        <v>152</v>
      </c>
      <c r="D20" s="172">
        <v>0</v>
      </c>
      <c r="E20" s="173">
        <v>0</v>
      </c>
      <c r="F20" s="173">
        <v>0</v>
      </c>
      <c r="G20" s="173">
        <v>0</v>
      </c>
      <c r="H20" s="173">
        <v>0</v>
      </c>
      <c r="I20" s="173">
        <v>0</v>
      </c>
      <c r="J20" s="173">
        <v>0</v>
      </c>
      <c r="K20" s="173">
        <v>0</v>
      </c>
      <c r="L20" s="173">
        <v>0</v>
      </c>
      <c r="M20" s="173">
        <v>0</v>
      </c>
      <c r="N20" s="173">
        <v>0</v>
      </c>
      <c r="O20" s="190">
        <f t="shared" si="0"/>
        <v>0</v>
      </c>
      <c r="P20" s="172">
        <v>0</v>
      </c>
      <c r="Q20" s="172">
        <v>0</v>
      </c>
      <c r="R20" s="172">
        <v>0</v>
      </c>
      <c r="S20" s="173">
        <v>0</v>
      </c>
      <c r="T20" s="173">
        <v>0</v>
      </c>
      <c r="U20" s="173">
        <v>0</v>
      </c>
      <c r="V20" s="173">
        <v>0</v>
      </c>
      <c r="W20" s="173">
        <v>0</v>
      </c>
      <c r="X20" s="173">
        <v>0</v>
      </c>
      <c r="Y20" s="173">
        <v>0</v>
      </c>
      <c r="Z20" s="190">
        <f t="shared" si="1"/>
        <v>0</v>
      </c>
      <c r="AA20" s="173">
        <v>0</v>
      </c>
      <c r="AB20" s="173">
        <v>0</v>
      </c>
      <c r="AC20" s="173">
        <v>0</v>
      </c>
      <c r="AD20" s="173">
        <v>0</v>
      </c>
      <c r="AE20" s="173">
        <v>0</v>
      </c>
      <c r="AF20" s="173">
        <v>0</v>
      </c>
      <c r="AG20" s="173">
        <v>0</v>
      </c>
      <c r="AH20" s="173">
        <v>0</v>
      </c>
      <c r="AI20" s="173">
        <v>0</v>
      </c>
      <c r="AJ20" s="173">
        <v>0</v>
      </c>
      <c r="AK20" s="173"/>
      <c r="AL20" s="173">
        <v>0</v>
      </c>
      <c r="AM20" s="173">
        <v>0</v>
      </c>
      <c r="AN20" s="173">
        <v>0</v>
      </c>
      <c r="AO20" s="171" t="s">
        <v>153</v>
      </c>
    </row>
    <row r="21" spans="1:41" ht="12" customHeight="1">
      <c r="A21" s="54" t="s">
        <v>131</v>
      </c>
      <c r="B21" s="54">
        <v>3401</v>
      </c>
      <c r="C21" s="171" t="s">
        <v>154</v>
      </c>
      <c r="D21" s="289">
        <v>4</v>
      </c>
      <c r="E21" s="290">
        <v>0</v>
      </c>
      <c r="F21" s="290">
        <v>4</v>
      </c>
      <c r="G21" s="290">
        <v>1</v>
      </c>
      <c r="H21" s="290">
        <v>3</v>
      </c>
      <c r="I21" s="290">
        <v>61</v>
      </c>
      <c r="J21" s="290">
        <v>0</v>
      </c>
      <c r="K21" s="290">
        <v>3</v>
      </c>
      <c r="L21" s="290">
        <v>1</v>
      </c>
      <c r="M21" s="290">
        <v>1</v>
      </c>
      <c r="N21" s="290">
        <v>7</v>
      </c>
      <c r="O21" s="190">
        <f t="shared" si="0"/>
        <v>85</v>
      </c>
      <c r="P21" s="289">
        <v>4</v>
      </c>
      <c r="Q21" s="289">
        <v>0</v>
      </c>
      <c r="R21" s="289">
        <v>0</v>
      </c>
      <c r="S21" s="290">
        <v>0</v>
      </c>
      <c r="T21" s="290">
        <v>4</v>
      </c>
      <c r="U21" s="290">
        <v>0</v>
      </c>
      <c r="V21" s="290">
        <v>0</v>
      </c>
      <c r="W21" s="290">
        <v>8</v>
      </c>
      <c r="X21" s="290">
        <v>4</v>
      </c>
      <c r="Y21" s="290">
        <v>14</v>
      </c>
      <c r="Z21" s="190">
        <f t="shared" si="1"/>
        <v>34</v>
      </c>
      <c r="AA21" s="290">
        <v>4</v>
      </c>
      <c r="AB21" s="290">
        <v>4</v>
      </c>
      <c r="AC21" s="290">
        <v>4</v>
      </c>
      <c r="AD21" s="290">
        <v>4</v>
      </c>
      <c r="AE21" s="290">
        <v>12</v>
      </c>
      <c r="AF21" s="290">
        <v>4</v>
      </c>
      <c r="AG21" s="290">
        <v>0</v>
      </c>
      <c r="AH21" s="290">
        <v>0</v>
      </c>
      <c r="AI21" s="290">
        <v>0</v>
      </c>
      <c r="AJ21" s="290">
        <v>1</v>
      </c>
      <c r="AK21" s="290">
        <v>0</v>
      </c>
      <c r="AL21" s="290">
        <v>0</v>
      </c>
      <c r="AM21" s="290">
        <v>0</v>
      </c>
      <c r="AN21" s="290">
        <v>0</v>
      </c>
      <c r="AO21" s="171" t="s">
        <v>155</v>
      </c>
    </row>
    <row r="22" spans="1:41" ht="12" customHeight="1">
      <c r="A22" s="174" t="s">
        <v>131</v>
      </c>
      <c r="B22" s="174">
        <v>3423</v>
      </c>
      <c r="C22" s="171" t="s">
        <v>156</v>
      </c>
      <c r="D22" s="172">
        <v>0</v>
      </c>
      <c r="E22" s="173">
        <v>0</v>
      </c>
      <c r="F22" s="173">
        <v>0</v>
      </c>
      <c r="G22" s="173">
        <v>0</v>
      </c>
      <c r="H22" s="173">
        <v>0</v>
      </c>
      <c r="I22" s="173">
        <v>0</v>
      </c>
      <c r="J22" s="173">
        <v>0</v>
      </c>
      <c r="K22" s="173">
        <v>0</v>
      </c>
      <c r="L22" s="173">
        <v>0</v>
      </c>
      <c r="M22" s="173">
        <v>0</v>
      </c>
      <c r="N22" s="173">
        <v>0</v>
      </c>
      <c r="O22" s="190">
        <f t="shared" si="0"/>
        <v>0</v>
      </c>
      <c r="P22" s="172">
        <v>0</v>
      </c>
      <c r="Q22" s="172">
        <v>0</v>
      </c>
      <c r="R22" s="172">
        <v>0</v>
      </c>
      <c r="S22" s="173">
        <v>0</v>
      </c>
      <c r="T22" s="173">
        <v>0</v>
      </c>
      <c r="U22" s="173">
        <v>0</v>
      </c>
      <c r="V22" s="173">
        <v>0</v>
      </c>
      <c r="W22" s="173">
        <v>0</v>
      </c>
      <c r="X22" s="173">
        <v>0</v>
      </c>
      <c r="Y22" s="173">
        <v>0</v>
      </c>
      <c r="Z22" s="190">
        <f t="shared" si="1"/>
        <v>0</v>
      </c>
      <c r="AA22" s="173">
        <v>0</v>
      </c>
      <c r="AB22" s="173">
        <v>0</v>
      </c>
      <c r="AC22" s="173">
        <v>0</v>
      </c>
      <c r="AD22" s="173">
        <v>0</v>
      </c>
      <c r="AE22" s="173">
        <v>0</v>
      </c>
      <c r="AF22" s="173">
        <v>0</v>
      </c>
      <c r="AG22" s="173">
        <v>0</v>
      </c>
      <c r="AH22" s="173">
        <v>0</v>
      </c>
      <c r="AI22" s="173">
        <v>0</v>
      </c>
      <c r="AJ22" s="173">
        <v>0</v>
      </c>
      <c r="AK22" s="173"/>
      <c r="AL22" s="173">
        <v>0</v>
      </c>
      <c r="AM22" s="173">
        <v>0</v>
      </c>
      <c r="AN22" s="173">
        <v>0</v>
      </c>
      <c r="AO22" s="171" t="s">
        <v>156</v>
      </c>
    </row>
    <row r="23" spans="1:41" ht="12" customHeight="1">
      <c r="A23" s="174" t="s">
        <v>131</v>
      </c>
      <c r="B23" s="174">
        <v>3424</v>
      </c>
      <c r="C23" s="171" t="s">
        <v>157</v>
      </c>
      <c r="D23" s="289">
        <v>1</v>
      </c>
      <c r="E23" s="290">
        <v>0</v>
      </c>
      <c r="F23" s="290">
        <v>1</v>
      </c>
      <c r="G23" s="290">
        <v>1</v>
      </c>
      <c r="H23" s="290">
        <v>1</v>
      </c>
      <c r="I23" s="290">
        <v>29</v>
      </c>
      <c r="J23" s="290">
        <v>0</v>
      </c>
      <c r="K23" s="290">
        <v>1</v>
      </c>
      <c r="L23" s="290">
        <v>0</v>
      </c>
      <c r="M23" s="290">
        <v>1</v>
      </c>
      <c r="N23" s="290">
        <v>3</v>
      </c>
      <c r="O23" s="190">
        <f t="shared" si="0"/>
        <v>38</v>
      </c>
      <c r="P23" s="289">
        <v>1</v>
      </c>
      <c r="Q23" s="289">
        <v>0</v>
      </c>
      <c r="R23" s="289">
        <v>0</v>
      </c>
      <c r="S23" s="290">
        <v>1</v>
      </c>
      <c r="T23" s="290">
        <v>1</v>
      </c>
      <c r="U23" s="290">
        <v>0</v>
      </c>
      <c r="V23" s="290">
        <v>0</v>
      </c>
      <c r="W23" s="290">
        <v>0</v>
      </c>
      <c r="X23" s="290">
        <v>1</v>
      </c>
      <c r="Y23" s="290">
        <v>8</v>
      </c>
      <c r="Z23" s="190">
        <f t="shared" si="1"/>
        <v>12</v>
      </c>
      <c r="AA23" s="290">
        <v>1</v>
      </c>
      <c r="AB23" s="290">
        <v>1</v>
      </c>
      <c r="AC23" s="290">
        <v>1</v>
      </c>
      <c r="AD23" s="290">
        <v>1</v>
      </c>
      <c r="AE23" s="290">
        <v>6</v>
      </c>
      <c r="AF23" s="290">
        <v>1</v>
      </c>
      <c r="AG23" s="290">
        <v>1</v>
      </c>
      <c r="AH23" s="290">
        <v>0</v>
      </c>
      <c r="AI23" s="290">
        <v>0</v>
      </c>
      <c r="AJ23" s="290">
        <v>1</v>
      </c>
      <c r="AK23" s="290">
        <v>0</v>
      </c>
      <c r="AL23" s="290">
        <v>0</v>
      </c>
      <c r="AM23" s="290">
        <v>0</v>
      </c>
      <c r="AN23" s="290">
        <v>0</v>
      </c>
      <c r="AO23" s="171" t="s">
        <v>158</v>
      </c>
    </row>
    <row r="24" spans="1:41" ht="12" customHeight="1">
      <c r="A24" s="54" t="s">
        <v>131</v>
      </c>
      <c r="B24" s="54">
        <v>3425</v>
      </c>
      <c r="C24" s="171" t="s">
        <v>159</v>
      </c>
      <c r="D24" s="289">
        <v>8</v>
      </c>
      <c r="E24" s="290">
        <v>0</v>
      </c>
      <c r="F24" s="290">
        <v>8</v>
      </c>
      <c r="G24" s="290">
        <v>0</v>
      </c>
      <c r="H24" s="290">
        <v>8</v>
      </c>
      <c r="I24" s="290">
        <v>88</v>
      </c>
      <c r="J24" s="290">
        <v>0</v>
      </c>
      <c r="K24" s="290">
        <v>8</v>
      </c>
      <c r="L24" s="290">
        <v>1</v>
      </c>
      <c r="M24" s="290">
        <v>0</v>
      </c>
      <c r="N24" s="290">
        <v>9</v>
      </c>
      <c r="O24" s="190">
        <f t="shared" si="0"/>
        <v>130</v>
      </c>
      <c r="P24" s="289">
        <v>10</v>
      </c>
      <c r="Q24" s="289">
        <v>1</v>
      </c>
      <c r="R24" s="289">
        <v>0</v>
      </c>
      <c r="S24" s="290">
        <v>0</v>
      </c>
      <c r="T24" s="290">
        <v>8</v>
      </c>
      <c r="U24" s="290">
        <v>0</v>
      </c>
      <c r="V24" s="290">
        <v>0</v>
      </c>
      <c r="W24" s="290">
        <v>11</v>
      </c>
      <c r="X24" s="290">
        <v>8</v>
      </c>
      <c r="Y24" s="290">
        <v>0</v>
      </c>
      <c r="Z24" s="190">
        <f t="shared" si="1"/>
        <v>38</v>
      </c>
      <c r="AA24" s="290">
        <v>8</v>
      </c>
      <c r="AB24" s="290">
        <v>8</v>
      </c>
      <c r="AC24" s="290">
        <v>8</v>
      </c>
      <c r="AD24" s="290">
        <v>8</v>
      </c>
      <c r="AE24" s="290">
        <v>6</v>
      </c>
      <c r="AF24" s="290">
        <v>8</v>
      </c>
      <c r="AG24" s="290">
        <v>0</v>
      </c>
      <c r="AH24" s="290">
        <v>0</v>
      </c>
      <c r="AI24" s="290">
        <v>1</v>
      </c>
      <c r="AJ24" s="290">
        <v>3</v>
      </c>
      <c r="AK24" s="290">
        <v>0</v>
      </c>
      <c r="AL24" s="290">
        <v>0</v>
      </c>
      <c r="AM24" s="290">
        <v>2</v>
      </c>
      <c r="AN24" s="290">
        <v>0</v>
      </c>
      <c r="AO24" s="171" t="s">
        <v>65</v>
      </c>
    </row>
    <row r="25" spans="1:41" ht="12" customHeight="1" thickBot="1">
      <c r="A25" s="54" t="s">
        <v>135</v>
      </c>
      <c r="B25" s="54">
        <v>3441</v>
      </c>
      <c r="C25" s="175" t="s">
        <v>160</v>
      </c>
      <c r="D25" s="291">
        <v>2</v>
      </c>
      <c r="E25" s="292">
        <v>0</v>
      </c>
      <c r="F25" s="292">
        <v>2</v>
      </c>
      <c r="G25" s="292">
        <v>0</v>
      </c>
      <c r="H25" s="292">
        <v>2</v>
      </c>
      <c r="I25" s="292">
        <v>22</v>
      </c>
      <c r="J25" s="292">
        <v>0</v>
      </c>
      <c r="K25" s="292">
        <v>2</v>
      </c>
      <c r="L25" s="292">
        <v>0</v>
      </c>
      <c r="M25" s="292">
        <v>1</v>
      </c>
      <c r="N25" s="292">
        <v>3</v>
      </c>
      <c r="O25" s="191">
        <f t="shared" si="0"/>
        <v>34</v>
      </c>
      <c r="P25" s="291">
        <v>2</v>
      </c>
      <c r="Q25" s="291">
        <v>1</v>
      </c>
      <c r="R25" s="291">
        <v>0</v>
      </c>
      <c r="S25" s="292">
        <v>0</v>
      </c>
      <c r="T25" s="292">
        <v>2</v>
      </c>
      <c r="U25" s="292">
        <v>0</v>
      </c>
      <c r="V25" s="292">
        <v>0</v>
      </c>
      <c r="W25" s="292">
        <v>0</v>
      </c>
      <c r="X25" s="292">
        <v>2</v>
      </c>
      <c r="Y25" s="292">
        <v>5</v>
      </c>
      <c r="Z25" s="191">
        <f t="shared" si="1"/>
        <v>12</v>
      </c>
      <c r="AA25" s="292">
        <v>2</v>
      </c>
      <c r="AB25" s="292">
        <v>2</v>
      </c>
      <c r="AC25" s="292">
        <v>2</v>
      </c>
      <c r="AD25" s="292">
        <v>2</v>
      </c>
      <c r="AE25" s="292">
        <v>12</v>
      </c>
      <c r="AF25" s="292">
        <v>2</v>
      </c>
      <c r="AG25" s="292">
        <v>0</v>
      </c>
      <c r="AH25" s="292">
        <v>0</v>
      </c>
      <c r="AI25" s="292">
        <v>0</v>
      </c>
      <c r="AJ25" s="292">
        <v>3</v>
      </c>
      <c r="AK25" s="292">
        <v>0</v>
      </c>
      <c r="AL25" s="292">
        <v>0</v>
      </c>
      <c r="AM25" s="292">
        <v>0</v>
      </c>
      <c r="AN25" s="292">
        <v>0</v>
      </c>
      <c r="AO25" s="175" t="s">
        <v>161</v>
      </c>
    </row>
    <row r="26" spans="1:41" s="176" customFormat="1" ht="12" customHeight="1" thickBot="1">
      <c r="C26" s="177" t="s">
        <v>18</v>
      </c>
      <c r="D26" s="29">
        <f>SUM(D6:D25)</f>
        <v>144</v>
      </c>
      <c r="E26" s="29">
        <f t="shared" ref="E26:AN26" si="2">SUM(E6:E25)</f>
        <v>5</v>
      </c>
      <c r="F26" s="29">
        <f t="shared" si="2"/>
        <v>157</v>
      </c>
      <c r="G26" s="29">
        <f t="shared" si="2"/>
        <v>27</v>
      </c>
      <c r="H26" s="29">
        <f t="shared" si="2"/>
        <v>154</v>
      </c>
      <c r="I26" s="29">
        <f t="shared" si="2"/>
        <v>2395</v>
      </c>
      <c r="J26" s="29">
        <f t="shared" si="2"/>
        <v>0</v>
      </c>
      <c r="K26" s="29">
        <f t="shared" si="2"/>
        <v>144</v>
      </c>
      <c r="L26" s="29">
        <f t="shared" si="2"/>
        <v>26</v>
      </c>
      <c r="M26" s="29">
        <f t="shared" si="2"/>
        <v>45</v>
      </c>
      <c r="N26" s="29">
        <f t="shared" si="2"/>
        <v>353</v>
      </c>
      <c r="O26" s="28">
        <f t="shared" si="2"/>
        <v>3450</v>
      </c>
      <c r="P26" s="29">
        <f t="shared" si="2"/>
        <v>190</v>
      </c>
      <c r="Q26" s="29">
        <f t="shared" si="2"/>
        <v>16</v>
      </c>
      <c r="R26" s="29">
        <f t="shared" si="2"/>
        <v>18</v>
      </c>
      <c r="S26" s="28">
        <f t="shared" si="2"/>
        <v>26</v>
      </c>
      <c r="T26" s="28">
        <f t="shared" si="2"/>
        <v>63</v>
      </c>
      <c r="U26" s="28">
        <f t="shared" si="2"/>
        <v>0</v>
      </c>
      <c r="V26" s="28">
        <f t="shared" si="2"/>
        <v>1</v>
      </c>
      <c r="W26" s="28">
        <f t="shared" si="2"/>
        <v>73</v>
      </c>
      <c r="X26" s="28">
        <f t="shared" si="2"/>
        <v>80</v>
      </c>
      <c r="Y26" s="28">
        <f t="shared" si="2"/>
        <v>55</v>
      </c>
      <c r="Z26" s="28">
        <f t="shared" si="2"/>
        <v>522</v>
      </c>
      <c r="AA26" s="28">
        <f>SUM(AA6:AA25)</f>
        <v>312</v>
      </c>
      <c r="AB26" s="28">
        <f t="shared" si="2"/>
        <v>173</v>
      </c>
      <c r="AC26" s="28">
        <f t="shared" si="2"/>
        <v>156</v>
      </c>
      <c r="AD26" s="28">
        <f t="shared" si="2"/>
        <v>154</v>
      </c>
      <c r="AE26" s="28">
        <f t="shared" si="2"/>
        <v>607</v>
      </c>
      <c r="AF26" s="28">
        <f t="shared" si="2"/>
        <v>151</v>
      </c>
      <c r="AG26" s="28">
        <f>SUM(AG6:AG25)</f>
        <v>2</v>
      </c>
      <c r="AH26" s="28">
        <f t="shared" si="2"/>
        <v>2</v>
      </c>
      <c r="AI26" s="28">
        <f t="shared" si="2"/>
        <v>8</v>
      </c>
      <c r="AJ26" s="28">
        <f t="shared" ref="AJ26" si="3">SUM(AJ6:AJ25)</f>
        <v>115</v>
      </c>
      <c r="AK26" s="28">
        <f t="shared" si="2"/>
        <v>1</v>
      </c>
      <c r="AL26" s="28">
        <f t="shared" si="2"/>
        <v>12</v>
      </c>
      <c r="AM26" s="28">
        <f t="shared" si="2"/>
        <v>8</v>
      </c>
      <c r="AN26" s="28">
        <f t="shared" si="2"/>
        <v>4</v>
      </c>
      <c r="AO26" s="177" t="s">
        <v>18</v>
      </c>
    </row>
    <row r="27" spans="1:41" ht="12.75" customHeight="1">
      <c r="C27" s="86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  <c r="AE27" s="178"/>
      <c r="AF27" s="178"/>
      <c r="AG27" s="178"/>
      <c r="AH27" s="178"/>
      <c r="AI27" s="178"/>
      <c r="AJ27" s="178"/>
      <c r="AK27" s="178"/>
      <c r="AL27" s="178"/>
      <c r="AM27" s="178"/>
      <c r="AN27" s="178"/>
      <c r="AO27" s="86"/>
    </row>
    <row r="28" spans="1:41" ht="16.5" customHeight="1" thickBot="1">
      <c r="C28" s="179" t="s">
        <v>266</v>
      </c>
      <c r="D28" s="180"/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54" t="s">
        <v>162</v>
      </c>
    </row>
    <row r="29" spans="1:41" ht="12.75" customHeight="1">
      <c r="C29" s="181"/>
      <c r="D29" s="400" t="s">
        <v>163</v>
      </c>
      <c r="E29" s="390"/>
      <c r="F29" s="390"/>
      <c r="G29" s="390"/>
      <c r="H29" s="390"/>
      <c r="I29" s="390"/>
      <c r="J29" s="390"/>
      <c r="K29" s="390"/>
      <c r="L29" s="390"/>
      <c r="M29" s="390"/>
      <c r="N29" s="390"/>
      <c r="O29" s="391"/>
      <c r="P29" s="389" t="s">
        <v>164</v>
      </c>
      <c r="Q29" s="390"/>
      <c r="R29" s="390"/>
      <c r="S29" s="390"/>
      <c r="T29" s="390"/>
      <c r="U29" s="390"/>
      <c r="V29" s="390"/>
      <c r="W29" s="390"/>
      <c r="X29" s="390"/>
      <c r="Y29" s="390"/>
      <c r="Z29" s="391"/>
      <c r="AA29" s="389" t="s">
        <v>81</v>
      </c>
      <c r="AB29" s="390"/>
      <c r="AC29" s="391"/>
      <c r="AD29" s="156" t="s">
        <v>82</v>
      </c>
      <c r="AE29" s="157"/>
      <c r="AF29" s="157"/>
      <c r="AG29" s="389" t="s">
        <v>269</v>
      </c>
      <c r="AH29" s="390"/>
      <c r="AI29" s="390"/>
      <c r="AJ29" s="390"/>
      <c r="AK29" s="391"/>
      <c r="AL29" s="407" t="s">
        <v>165</v>
      </c>
      <c r="AM29" s="408"/>
      <c r="AN29" s="409"/>
      <c r="AO29" s="181"/>
    </row>
    <row r="30" spans="1:41" ht="12.75" customHeight="1">
      <c r="C30" s="182"/>
      <c r="D30" s="401"/>
      <c r="E30" s="387"/>
      <c r="F30" s="387"/>
      <c r="G30" s="387"/>
      <c r="H30" s="387"/>
      <c r="I30" s="387"/>
      <c r="J30" s="387"/>
      <c r="K30" s="387"/>
      <c r="L30" s="387"/>
      <c r="M30" s="387"/>
      <c r="N30" s="387"/>
      <c r="O30" s="402"/>
      <c r="P30" s="386"/>
      <c r="Q30" s="387"/>
      <c r="R30" s="387"/>
      <c r="S30" s="387"/>
      <c r="T30" s="387"/>
      <c r="U30" s="387"/>
      <c r="V30" s="387"/>
      <c r="W30" s="387"/>
      <c r="X30" s="387"/>
      <c r="Y30" s="387"/>
      <c r="Z30" s="402"/>
      <c r="AA30" s="386"/>
      <c r="AB30" s="387"/>
      <c r="AC30" s="388"/>
      <c r="AD30" s="160" t="s">
        <v>84</v>
      </c>
      <c r="AE30" s="161"/>
      <c r="AF30" s="161"/>
      <c r="AG30" s="386" t="s">
        <v>271</v>
      </c>
      <c r="AH30" s="387"/>
      <c r="AI30" s="387"/>
      <c r="AJ30" s="387"/>
      <c r="AK30" s="388"/>
      <c r="AL30" s="410"/>
      <c r="AM30" s="411"/>
      <c r="AN30" s="412"/>
      <c r="AO30" s="182"/>
    </row>
    <row r="31" spans="1:41" ht="12.75" customHeight="1">
      <c r="C31" s="182"/>
      <c r="D31" s="405" t="s">
        <v>166</v>
      </c>
      <c r="E31" s="392" t="s">
        <v>86</v>
      </c>
      <c r="F31" s="392" t="s">
        <v>167</v>
      </c>
      <c r="G31" s="392" t="s">
        <v>88</v>
      </c>
      <c r="H31" s="392" t="s">
        <v>89</v>
      </c>
      <c r="I31" s="392" t="s">
        <v>90</v>
      </c>
      <c r="J31" s="392" t="s">
        <v>91</v>
      </c>
      <c r="K31" s="392" t="s">
        <v>92</v>
      </c>
      <c r="L31" s="392" t="s">
        <v>93</v>
      </c>
      <c r="M31" s="392" t="s">
        <v>94</v>
      </c>
      <c r="N31" s="392" t="s">
        <v>168</v>
      </c>
      <c r="O31" s="396" t="s">
        <v>96</v>
      </c>
      <c r="P31" s="403" t="s">
        <v>97</v>
      </c>
      <c r="Q31" s="404"/>
      <c r="R31" s="160" t="s">
        <v>169</v>
      </c>
      <c r="S31" s="161"/>
      <c r="T31" s="161"/>
      <c r="U31" s="161"/>
      <c r="V31" s="161"/>
      <c r="W31" s="161"/>
      <c r="X31" s="161"/>
      <c r="Y31" s="161"/>
      <c r="Z31" s="183"/>
      <c r="AA31" s="394" t="s">
        <v>99</v>
      </c>
      <c r="AB31" s="394" t="s">
        <v>100</v>
      </c>
      <c r="AC31" s="394" t="s">
        <v>101</v>
      </c>
      <c r="AD31" s="394" t="s">
        <v>102</v>
      </c>
      <c r="AE31" s="394" t="s">
        <v>103</v>
      </c>
      <c r="AF31" s="394" t="s">
        <v>170</v>
      </c>
      <c r="AG31" s="161" t="s">
        <v>105</v>
      </c>
      <c r="AH31" s="161"/>
      <c r="AI31" s="161"/>
      <c r="AJ31" s="394" t="s">
        <v>171</v>
      </c>
      <c r="AK31" s="394" t="s">
        <v>276</v>
      </c>
      <c r="AL31" s="394" t="s">
        <v>106</v>
      </c>
      <c r="AM31" s="421" t="s">
        <v>107</v>
      </c>
      <c r="AN31" s="416" t="s">
        <v>108</v>
      </c>
      <c r="AO31" s="182"/>
    </row>
    <row r="32" spans="1:41" ht="108.75" customHeight="1" thickBot="1">
      <c r="C32" s="164" t="s">
        <v>172</v>
      </c>
      <c r="D32" s="406"/>
      <c r="E32" s="393"/>
      <c r="F32" s="393"/>
      <c r="G32" s="393"/>
      <c r="H32" s="393"/>
      <c r="I32" s="393"/>
      <c r="J32" s="393"/>
      <c r="K32" s="393"/>
      <c r="L32" s="393" t="s">
        <v>25</v>
      </c>
      <c r="M32" s="393" t="s">
        <v>26</v>
      </c>
      <c r="N32" s="393" t="s">
        <v>25</v>
      </c>
      <c r="O32" s="397" t="s">
        <v>27</v>
      </c>
      <c r="P32" s="165" t="s">
        <v>109</v>
      </c>
      <c r="Q32" s="165" t="s">
        <v>110</v>
      </c>
      <c r="R32" s="167" t="s">
        <v>111</v>
      </c>
      <c r="S32" s="167" t="s">
        <v>173</v>
      </c>
      <c r="T32" s="167" t="s">
        <v>174</v>
      </c>
      <c r="U32" s="167" t="s">
        <v>114</v>
      </c>
      <c r="V32" s="168" t="s">
        <v>115</v>
      </c>
      <c r="W32" s="167" t="s">
        <v>175</v>
      </c>
      <c r="X32" s="167" t="s">
        <v>117</v>
      </c>
      <c r="Y32" s="167" t="s">
        <v>118</v>
      </c>
      <c r="Z32" s="184" t="s">
        <v>27</v>
      </c>
      <c r="AA32" s="395"/>
      <c r="AB32" s="395"/>
      <c r="AC32" s="395"/>
      <c r="AD32" s="395"/>
      <c r="AE32" s="395"/>
      <c r="AF32" s="395"/>
      <c r="AG32" s="169" t="s">
        <v>176</v>
      </c>
      <c r="AH32" s="169" t="s">
        <v>177</v>
      </c>
      <c r="AI32" s="169" t="s">
        <v>121</v>
      </c>
      <c r="AJ32" s="395"/>
      <c r="AK32" s="395"/>
      <c r="AL32" s="420"/>
      <c r="AM32" s="422"/>
      <c r="AN32" s="423"/>
      <c r="AO32" s="164" t="s">
        <v>172</v>
      </c>
    </row>
    <row r="33" spans="1:41" ht="12" customHeight="1">
      <c r="A33" s="54" t="s">
        <v>122</v>
      </c>
      <c r="B33" s="54">
        <v>2201</v>
      </c>
      <c r="C33" s="170" t="s">
        <v>123</v>
      </c>
      <c r="D33" s="293">
        <v>18</v>
      </c>
      <c r="E33" s="293">
        <f>2+1</f>
        <v>3</v>
      </c>
      <c r="F33" s="293">
        <v>18</v>
      </c>
      <c r="G33" s="293">
        <v>6</v>
      </c>
      <c r="H33" s="293">
        <v>17</v>
      </c>
      <c r="I33" s="293">
        <f>365+16</f>
        <v>381</v>
      </c>
      <c r="J33" s="293">
        <v>0</v>
      </c>
      <c r="K33" s="293">
        <f>20+1</f>
        <v>21</v>
      </c>
      <c r="L33" s="293">
        <v>1</v>
      </c>
      <c r="M33" s="293">
        <v>2</v>
      </c>
      <c r="N33" s="293">
        <f>35+3</f>
        <v>38</v>
      </c>
      <c r="O33" s="23">
        <f t="shared" ref="O33:O52" si="4">SUM(D33:N33)</f>
        <v>505</v>
      </c>
      <c r="P33" s="293">
        <f>27+1</f>
        <v>28</v>
      </c>
      <c r="Q33" s="293">
        <v>0</v>
      </c>
      <c r="R33" s="293">
        <v>0</v>
      </c>
      <c r="S33" s="293">
        <v>1</v>
      </c>
      <c r="T33" s="293">
        <v>2</v>
      </c>
      <c r="U33" s="293">
        <v>0</v>
      </c>
      <c r="V33" s="295">
        <v>0</v>
      </c>
      <c r="W33" s="293">
        <v>0</v>
      </c>
      <c r="X33" s="296">
        <v>5</v>
      </c>
      <c r="Y33" s="293">
        <v>0</v>
      </c>
      <c r="Z33" s="192">
        <f t="shared" ref="Z33:Z52" si="5">SUM(P33:Y33)</f>
        <v>36</v>
      </c>
      <c r="AA33" s="293">
        <f>54+4</f>
        <v>58</v>
      </c>
      <c r="AB33" s="293">
        <f>18+1</f>
        <v>19</v>
      </c>
      <c r="AC33" s="293">
        <f>18+1</f>
        <v>19</v>
      </c>
      <c r="AD33" s="293">
        <f>18+1</f>
        <v>19</v>
      </c>
      <c r="AE33" s="293">
        <f>52+3</f>
        <v>55</v>
      </c>
      <c r="AF33" s="293">
        <f>18+1</f>
        <v>19</v>
      </c>
      <c r="AG33" s="293">
        <v>0</v>
      </c>
      <c r="AH33" s="293">
        <v>1</v>
      </c>
      <c r="AI33" s="293">
        <v>2</v>
      </c>
      <c r="AJ33" s="293">
        <v>9</v>
      </c>
      <c r="AK33" s="293">
        <v>0</v>
      </c>
      <c r="AL33" s="293">
        <v>2</v>
      </c>
      <c r="AM33" s="293">
        <v>6</v>
      </c>
      <c r="AN33" s="297">
        <v>0</v>
      </c>
      <c r="AO33" s="170" t="s">
        <v>178</v>
      </c>
    </row>
    <row r="34" spans="1:41" ht="12" customHeight="1">
      <c r="A34" s="54" t="s">
        <v>124</v>
      </c>
      <c r="B34" s="54">
        <v>2202</v>
      </c>
      <c r="C34" s="171" t="s">
        <v>125</v>
      </c>
      <c r="D34" s="226">
        <v>18</v>
      </c>
      <c r="E34" s="294">
        <f>0+1</f>
        <v>1</v>
      </c>
      <c r="F34" s="294">
        <v>19</v>
      </c>
      <c r="G34" s="294">
        <v>3</v>
      </c>
      <c r="H34" s="294">
        <v>11</v>
      </c>
      <c r="I34" s="294">
        <f>248+17</f>
        <v>265</v>
      </c>
      <c r="J34" s="294">
        <v>0</v>
      </c>
      <c r="K34" s="294">
        <f>17+1</f>
        <v>18</v>
      </c>
      <c r="L34" s="294">
        <v>4</v>
      </c>
      <c r="M34" s="294">
        <v>1</v>
      </c>
      <c r="N34" s="294">
        <f>27+3</f>
        <v>30</v>
      </c>
      <c r="O34" s="19">
        <f t="shared" si="4"/>
        <v>370</v>
      </c>
      <c r="P34" s="226">
        <f>21+1</f>
        <v>22</v>
      </c>
      <c r="Q34" s="226">
        <v>1</v>
      </c>
      <c r="R34" s="294">
        <v>0</v>
      </c>
      <c r="S34" s="294">
        <v>10</v>
      </c>
      <c r="T34" s="294">
        <v>13</v>
      </c>
      <c r="U34" s="294">
        <v>0</v>
      </c>
      <c r="V34" s="294">
        <v>0</v>
      </c>
      <c r="W34" s="294">
        <v>5</v>
      </c>
      <c r="X34" s="294">
        <v>13</v>
      </c>
      <c r="Y34" s="294">
        <v>3</v>
      </c>
      <c r="Z34" s="19">
        <f t="shared" si="5"/>
        <v>67</v>
      </c>
      <c r="AA34" s="294">
        <f>49+3</f>
        <v>52</v>
      </c>
      <c r="AB34" s="294">
        <f>19+1</f>
        <v>20</v>
      </c>
      <c r="AC34" s="294">
        <f>18+1</f>
        <v>19</v>
      </c>
      <c r="AD34" s="294">
        <f>19+1</f>
        <v>20</v>
      </c>
      <c r="AE34" s="294">
        <f>39+3</f>
        <v>42</v>
      </c>
      <c r="AF34" s="294">
        <f>17+1</f>
        <v>18</v>
      </c>
      <c r="AG34" s="294">
        <v>0</v>
      </c>
      <c r="AH34" s="294">
        <v>0</v>
      </c>
      <c r="AI34" s="294">
        <v>0</v>
      </c>
      <c r="AJ34" s="294">
        <f>11+1</f>
        <v>12</v>
      </c>
      <c r="AK34" s="294">
        <v>0</v>
      </c>
      <c r="AL34" s="294">
        <v>2</v>
      </c>
      <c r="AM34" s="294">
        <v>1</v>
      </c>
      <c r="AN34" s="294">
        <v>0</v>
      </c>
      <c r="AO34" s="171" t="s">
        <v>125</v>
      </c>
    </row>
    <row r="35" spans="1:41" ht="12" customHeight="1">
      <c r="A35" s="54" t="s">
        <v>126</v>
      </c>
      <c r="B35" s="54">
        <v>2203</v>
      </c>
      <c r="C35" s="171" t="s">
        <v>179</v>
      </c>
      <c r="D35" s="226">
        <v>4</v>
      </c>
      <c r="E35" s="294">
        <f>2+1</f>
        <v>3</v>
      </c>
      <c r="F35" s="294">
        <v>5</v>
      </c>
      <c r="G35" s="294">
        <v>4</v>
      </c>
      <c r="H35" s="294">
        <v>3</v>
      </c>
      <c r="I35" s="294">
        <f>121+16</f>
        <v>137</v>
      </c>
      <c r="J35" s="294">
        <v>0</v>
      </c>
      <c r="K35" s="294">
        <f>5+1</f>
        <v>6</v>
      </c>
      <c r="L35" s="294">
        <f>3+1</f>
        <v>4</v>
      </c>
      <c r="M35" s="294">
        <v>0</v>
      </c>
      <c r="N35" s="294">
        <f>16+3</f>
        <v>19</v>
      </c>
      <c r="O35" s="19">
        <f t="shared" si="4"/>
        <v>185</v>
      </c>
      <c r="P35" s="226">
        <f>7+1</f>
        <v>8</v>
      </c>
      <c r="Q35" s="226">
        <v>0</v>
      </c>
      <c r="R35" s="294">
        <v>0</v>
      </c>
      <c r="S35" s="294">
        <v>4</v>
      </c>
      <c r="T35" s="294">
        <v>4</v>
      </c>
      <c r="U35" s="294">
        <v>0</v>
      </c>
      <c r="V35" s="294">
        <v>0</v>
      </c>
      <c r="W35" s="294">
        <v>0</v>
      </c>
      <c r="X35" s="294">
        <v>4</v>
      </c>
      <c r="Y35" s="294">
        <v>0</v>
      </c>
      <c r="Z35" s="19">
        <f t="shared" si="5"/>
        <v>20</v>
      </c>
      <c r="AA35" s="294">
        <f>6+3</f>
        <v>9</v>
      </c>
      <c r="AB35" s="294">
        <f>6+1</f>
        <v>7</v>
      </c>
      <c r="AC35" s="294">
        <f>4+1</f>
        <v>5</v>
      </c>
      <c r="AD35" s="294">
        <f>4+1</f>
        <v>5</v>
      </c>
      <c r="AE35" s="294">
        <f>12+3</f>
        <v>15</v>
      </c>
      <c r="AF35" s="294">
        <f>4+1</f>
        <v>5</v>
      </c>
      <c r="AG35" s="294">
        <v>0</v>
      </c>
      <c r="AH35" s="294">
        <v>0</v>
      </c>
      <c r="AI35" s="294">
        <v>1</v>
      </c>
      <c r="AJ35" s="294">
        <f>4+1</f>
        <v>5</v>
      </c>
      <c r="AK35" s="294">
        <v>0</v>
      </c>
      <c r="AL35" s="294">
        <v>0</v>
      </c>
      <c r="AM35" s="294">
        <v>0</v>
      </c>
      <c r="AN35" s="294">
        <v>1</v>
      </c>
      <c r="AO35" s="171" t="s">
        <v>179</v>
      </c>
    </row>
    <row r="36" spans="1:41" ht="12" customHeight="1">
      <c r="A36" s="54" t="s">
        <v>122</v>
      </c>
      <c r="B36" s="54">
        <v>2204</v>
      </c>
      <c r="C36" s="171" t="s">
        <v>180</v>
      </c>
      <c r="D36" s="2">
        <v>0</v>
      </c>
      <c r="E36" s="187">
        <v>0</v>
      </c>
      <c r="F36" s="187">
        <v>0</v>
      </c>
      <c r="G36" s="187">
        <v>0</v>
      </c>
      <c r="H36" s="187">
        <v>0</v>
      </c>
      <c r="I36" s="187">
        <v>0</v>
      </c>
      <c r="J36" s="187">
        <v>0</v>
      </c>
      <c r="K36" s="187">
        <v>0</v>
      </c>
      <c r="L36" s="187">
        <v>0</v>
      </c>
      <c r="M36" s="187">
        <v>0</v>
      </c>
      <c r="N36" s="187">
        <v>0</v>
      </c>
      <c r="O36" s="19">
        <f t="shared" si="4"/>
        <v>0</v>
      </c>
      <c r="P36" s="2">
        <v>0</v>
      </c>
      <c r="Q36" s="2">
        <v>0</v>
      </c>
      <c r="R36" s="187">
        <v>0</v>
      </c>
      <c r="S36" s="187">
        <v>0</v>
      </c>
      <c r="T36" s="187">
        <v>0</v>
      </c>
      <c r="U36" s="187">
        <v>0</v>
      </c>
      <c r="V36" s="187">
        <v>0</v>
      </c>
      <c r="W36" s="187">
        <v>0</v>
      </c>
      <c r="X36" s="187">
        <v>0</v>
      </c>
      <c r="Y36" s="187">
        <v>0</v>
      </c>
      <c r="Z36" s="19">
        <f t="shared" si="5"/>
        <v>0</v>
      </c>
      <c r="AA36" s="187">
        <v>0</v>
      </c>
      <c r="AB36" s="187">
        <v>0</v>
      </c>
      <c r="AC36" s="187">
        <v>0</v>
      </c>
      <c r="AD36" s="187">
        <v>0</v>
      </c>
      <c r="AE36" s="187">
        <v>0</v>
      </c>
      <c r="AF36" s="187">
        <v>0</v>
      </c>
      <c r="AG36" s="187">
        <v>0</v>
      </c>
      <c r="AH36" s="187">
        <v>0</v>
      </c>
      <c r="AI36" s="187">
        <v>0</v>
      </c>
      <c r="AJ36" s="187">
        <v>0</v>
      </c>
      <c r="AK36" s="187"/>
      <c r="AL36" s="187">
        <v>0</v>
      </c>
      <c r="AM36" s="187">
        <v>0</v>
      </c>
      <c r="AN36" s="187">
        <v>0</v>
      </c>
      <c r="AO36" s="171" t="s">
        <v>180</v>
      </c>
    </row>
    <row r="37" spans="1:41" ht="12" customHeight="1">
      <c r="A37" s="54" t="s">
        <v>131</v>
      </c>
      <c r="B37" s="54">
        <v>2205</v>
      </c>
      <c r="C37" s="171" t="s">
        <v>181</v>
      </c>
      <c r="D37" s="226">
        <v>7</v>
      </c>
      <c r="E37" s="294">
        <v>0</v>
      </c>
      <c r="F37" s="294">
        <v>8</v>
      </c>
      <c r="G37" s="294">
        <v>1</v>
      </c>
      <c r="H37" s="294">
        <v>6</v>
      </c>
      <c r="I37" s="294">
        <v>86</v>
      </c>
      <c r="J37" s="294">
        <v>0</v>
      </c>
      <c r="K37" s="294">
        <v>6</v>
      </c>
      <c r="L37" s="294">
        <v>1</v>
      </c>
      <c r="M37" s="294">
        <v>0</v>
      </c>
      <c r="N37" s="294">
        <v>21</v>
      </c>
      <c r="O37" s="19">
        <f t="shared" si="4"/>
        <v>136</v>
      </c>
      <c r="P37" s="226">
        <v>10</v>
      </c>
      <c r="Q37" s="226">
        <v>0</v>
      </c>
      <c r="R37" s="294">
        <v>0</v>
      </c>
      <c r="S37" s="294">
        <v>0</v>
      </c>
      <c r="T37" s="294">
        <v>0</v>
      </c>
      <c r="U37" s="294">
        <v>0</v>
      </c>
      <c r="V37" s="294">
        <v>0</v>
      </c>
      <c r="W37" s="294">
        <v>0</v>
      </c>
      <c r="X37" s="294">
        <v>6</v>
      </c>
      <c r="Y37" s="294">
        <v>0</v>
      </c>
      <c r="Z37" s="19">
        <f t="shared" si="5"/>
        <v>16</v>
      </c>
      <c r="AA37" s="294">
        <v>7</v>
      </c>
      <c r="AB37" s="294">
        <v>7</v>
      </c>
      <c r="AC37" s="294">
        <v>7</v>
      </c>
      <c r="AD37" s="294">
        <v>7</v>
      </c>
      <c r="AE37" s="294">
        <v>9</v>
      </c>
      <c r="AF37" s="294">
        <v>7</v>
      </c>
      <c r="AG37" s="294">
        <v>0</v>
      </c>
      <c r="AH37" s="294">
        <v>0</v>
      </c>
      <c r="AI37" s="294">
        <v>1</v>
      </c>
      <c r="AJ37" s="294">
        <v>2</v>
      </c>
      <c r="AK37" s="294">
        <v>0</v>
      </c>
      <c r="AL37" s="294">
        <v>0</v>
      </c>
      <c r="AM37" s="294">
        <v>0</v>
      </c>
      <c r="AN37" s="294">
        <v>0</v>
      </c>
      <c r="AO37" s="171" t="s">
        <v>181</v>
      </c>
    </row>
    <row r="38" spans="1:41" ht="12" customHeight="1">
      <c r="A38" s="54" t="s">
        <v>131</v>
      </c>
      <c r="B38" s="54">
        <v>2206</v>
      </c>
      <c r="C38" s="171" t="s">
        <v>182</v>
      </c>
      <c r="D38" s="226">
        <f>5+1</f>
        <v>6</v>
      </c>
      <c r="E38" s="294">
        <v>1</v>
      </c>
      <c r="F38" s="294">
        <f>5+1</f>
        <v>6</v>
      </c>
      <c r="G38" s="294">
        <v>1</v>
      </c>
      <c r="H38" s="294">
        <v>5</v>
      </c>
      <c r="I38" s="294">
        <f>80+18</f>
        <v>98</v>
      </c>
      <c r="J38" s="294">
        <v>0</v>
      </c>
      <c r="K38" s="294">
        <f>5+1</f>
        <v>6</v>
      </c>
      <c r="L38" s="294">
        <v>2</v>
      </c>
      <c r="M38" s="294">
        <v>2</v>
      </c>
      <c r="N38" s="294">
        <f>12+4</f>
        <v>16</v>
      </c>
      <c r="O38" s="19">
        <f t="shared" si="4"/>
        <v>143</v>
      </c>
      <c r="P38" s="226">
        <f>9+3</f>
        <v>12</v>
      </c>
      <c r="Q38" s="226">
        <v>0</v>
      </c>
      <c r="R38" s="294">
        <v>1</v>
      </c>
      <c r="S38" s="294">
        <v>0</v>
      </c>
      <c r="T38" s="294">
        <v>0</v>
      </c>
      <c r="U38" s="294">
        <v>0</v>
      </c>
      <c r="V38" s="294">
        <v>0</v>
      </c>
      <c r="W38" s="294">
        <v>0</v>
      </c>
      <c r="X38" s="294">
        <v>1</v>
      </c>
      <c r="Y38" s="294">
        <v>0</v>
      </c>
      <c r="Z38" s="19">
        <f t="shared" si="5"/>
        <v>14</v>
      </c>
      <c r="AA38" s="294">
        <f>10+3</f>
        <v>13</v>
      </c>
      <c r="AB38" s="294">
        <f>5+1</f>
        <v>6</v>
      </c>
      <c r="AC38" s="294">
        <f>5+1</f>
        <v>6</v>
      </c>
      <c r="AD38" s="294">
        <f>5+1</f>
        <v>6</v>
      </c>
      <c r="AE38" s="294">
        <f>9+3</f>
        <v>12</v>
      </c>
      <c r="AF38" s="294">
        <f>5+1</f>
        <v>6</v>
      </c>
      <c r="AG38" s="294">
        <v>0</v>
      </c>
      <c r="AH38" s="294">
        <v>1</v>
      </c>
      <c r="AI38" s="294">
        <v>2</v>
      </c>
      <c r="AJ38" s="294">
        <f>5+2</f>
        <v>7</v>
      </c>
      <c r="AK38" s="294">
        <v>0</v>
      </c>
      <c r="AL38" s="294">
        <v>1</v>
      </c>
      <c r="AM38" s="294">
        <v>1</v>
      </c>
      <c r="AN38" s="294">
        <v>1</v>
      </c>
      <c r="AO38" s="171" t="s">
        <v>183</v>
      </c>
    </row>
    <row r="39" spans="1:41" ht="12" customHeight="1">
      <c r="A39" s="54" t="s">
        <v>135</v>
      </c>
      <c r="B39" s="54">
        <v>2207</v>
      </c>
      <c r="C39" s="171" t="s">
        <v>184</v>
      </c>
      <c r="D39" s="226">
        <v>2</v>
      </c>
      <c r="E39" s="294">
        <v>0</v>
      </c>
      <c r="F39" s="294">
        <v>2</v>
      </c>
      <c r="G39" s="294">
        <v>2</v>
      </c>
      <c r="H39" s="294">
        <v>3</v>
      </c>
      <c r="I39" s="294">
        <v>44</v>
      </c>
      <c r="J39" s="294">
        <v>0</v>
      </c>
      <c r="K39" s="294">
        <v>2</v>
      </c>
      <c r="L39" s="294">
        <v>1</v>
      </c>
      <c r="M39" s="294">
        <v>1</v>
      </c>
      <c r="N39" s="294">
        <v>6</v>
      </c>
      <c r="O39" s="19">
        <f t="shared" si="4"/>
        <v>63</v>
      </c>
      <c r="P39" s="226">
        <v>5</v>
      </c>
      <c r="Q39" s="226">
        <v>1</v>
      </c>
      <c r="R39" s="294">
        <v>0</v>
      </c>
      <c r="S39" s="294">
        <v>0</v>
      </c>
      <c r="T39" s="294">
        <v>0</v>
      </c>
      <c r="U39" s="294">
        <v>0</v>
      </c>
      <c r="V39" s="294">
        <v>0</v>
      </c>
      <c r="W39" s="294">
        <v>0</v>
      </c>
      <c r="X39" s="294">
        <v>0</v>
      </c>
      <c r="Y39" s="294">
        <v>0</v>
      </c>
      <c r="Z39" s="19">
        <f t="shared" si="5"/>
        <v>6</v>
      </c>
      <c r="AA39" s="294">
        <v>7</v>
      </c>
      <c r="AB39" s="294">
        <v>5</v>
      </c>
      <c r="AC39" s="294">
        <v>2</v>
      </c>
      <c r="AD39" s="294">
        <v>2</v>
      </c>
      <c r="AE39" s="294">
        <v>6</v>
      </c>
      <c r="AF39" s="294">
        <v>2</v>
      </c>
      <c r="AG39" s="294">
        <v>0</v>
      </c>
      <c r="AH39" s="294">
        <v>0</v>
      </c>
      <c r="AI39" s="294">
        <v>0</v>
      </c>
      <c r="AJ39" s="294">
        <v>2</v>
      </c>
      <c r="AK39" s="294">
        <v>0</v>
      </c>
      <c r="AL39" s="294">
        <v>0</v>
      </c>
      <c r="AM39" s="294">
        <v>0</v>
      </c>
      <c r="AN39" s="294">
        <v>0</v>
      </c>
      <c r="AO39" s="171" t="s">
        <v>184</v>
      </c>
    </row>
    <row r="40" spans="1:41" ht="12" customHeight="1">
      <c r="A40" s="54" t="s">
        <v>122</v>
      </c>
      <c r="B40" s="54">
        <v>2208</v>
      </c>
      <c r="C40" s="171" t="s">
        <v>56</v>
      </c>
      <c r="D40" s="226">
        <v>4</v>
      </c>
      <c r="E40" s="294">
        <v>0</v>
      </c>
      <c r="F40" s="294">
        <v>4</v>
      </c>
      <c r="G40" s="294">
        <v>1</v>
      </c>
      <c r="H40" s="294">
        <v>5</v>
      </c>
      <c r="I40" s="294">
        <v>86</v>
      </c>
      <c r="J40" s="294">
        <v>0</v>
      </c>
      <c r="K40" s="294">
        <v>4</v>
      </c>
      <c r="L40" s="294">
        <v>0</v>
      </c>
      <c r="M40" s="294">
        <v>1</v>
      </c>
      <c r="N40" s="294">
        <v>11</v>
      </c>
      <c r="O40" s="19">
        <f t="shared" si="4"/>
        <v>116</v>
      </c>
      <c r="P40" s="226">
        <v>5</v>
      </c>
      <c r="Q40" s="226">
        <v>1</v>
      </c>
      <c r="R40" s="294">
        <v>0</v>
      </c>
      <c r="S40" s="294">
        <v>0</v>
      </c>
      <c r="T40" s="294">
        <v>0</v>
      </c>
      <c r="U40" s="294">
        <v>0</v>
      </c>
      <c r="V40" s="294">
        <v>0</v>
      </c>
      <c r="W40" s="294">
        <v>0</v>
      </c>
      <c r="X40" s="294">
        <v>0</v>
      </c>
      <c r="Y40" s="294">
        <v>0</v>
      </c>
      <c r="Z40" s="19">
        <f t="shared" si="5"/>
        <v>6</v>
      </c>
      <c r="AA40" s="294">
        <v>12</v>
      </c>
      <c r="AB40" s="294">
        <v>4</v>
      </c>
      <c r="AC40" s="294">
        <v>4</v>
      </c>
      <c r="AD40" s="294">
        <v>4</v>
      </c>
      <c r="AE40" s="294">
        <v>12</v>
      </c>
      <c r="AF40" s="294">
        <v>4</v>
      </c>
      <c r="AG40" s="294">
        <v>0</v>
      </c>
      <c r="AH40" s="294">
        <v>1</v>
      </c>
      <c r="AI40" s="294">
        <v>1</v>
      </c>
      <c r="AJ40" s="294">
        <v>1</v>
      </c>
      <c r="AK40" s="294">
        <v>0</v>
      </c>
      <c r="AL40" s="294">
        <v>1</v>
      </c>
      <c r="AM40" s="294">
        <v>2</v>
      </c>
      <c r="AN40" s="294">
        <v>1</v>
      </c>
      <c r="AO40" s="171" t="s">
        <v>56</v>
      </c>
    </row>
    <row r="41" spans="1:41" ht="12" customHeight="1">
      <c r="A41" s="54" t="s">
        <v>135</v>
      </c>
      <c r="B41" s="54">
        <v>2209</v>
      </c>
      <c r="C41" s="171" t="s">
        <v>185</v>
      </c>
      <c r="D41" s="226">
        <v>4</v>
      </c>
      <c r="E41" s="294">
        <v>0</v>
      </c>
      <c r="F41" s="294">
        <v>4</v>
      </c>
      <c r="G41" s="294">
        <v>0</v>
      </c>
      <c r="H41" s="294">
        <v>1</v>
      </c>
      <c r="I41" s="294">
        <v>51</v>
      </c>
      <c r="J41" s="294">
        <v>0</v>
      </c>
      <c r="K41" s="294">
        <v>3</v>
      </c>
      <c r="L41" s="294">
        <v>0</v>
      </c>
      <c r="M41" s="294">
        <v>2</v>
      </c>
      <c r="N41" s="294">
        <v>9</v>
      </c>
      <c r="O41" s="19">
        <f t="shared" si="4"/>
        <v>74</v>
      </c>
      <c r="P41" s="226">
        <v>6</v>
      </c>
      <c r="Q41" s="226">
        <v>1</v>
      </c>
      <c r="R41" s="294">
        <v>0</v>
      </c>
      <c r="S41" s="294">
        <v>0</v>
      </c>
      <c r="T41" s="294">
        <v>0</v>
      </c>
      <c r="U41" s="294">
        <v>0</v>
      </c>
      <c r="V41" s="294">
        <v>0</v>
      </c>
      <c r="W41" s="294">
        <v>0</v>
      </c>
      <c r="X41" s="294">
        <v>0</v>
      </c>
      <c r="Y41" s="294">
        <v>0</v>
      </c>
      <c r="Z41" s="19">
        <f t="shared" si="5"/>
        <v>7</v>
      </c>
      <c r="AA41" s="294">
        <v>6</v>
      </c>
      <c r="AB41" s="294">
        <v>6</v>
      </c>
      <c r="AC41" s="294">
        <v>4</v>
      </c>
      <c r="AD41" s="294">
        <v>4</v>
      </c>
      <c r="AE41" s="294">
        <v>11</v>
      </c>
      <c r="AF41" s="294">
        <v>4</v>
      </c>
      <c r="AG41" s="294">
        <v>0</v>
      </c>
      <c r="AH41" s="294">
        <v>0</v>
      </c>
      <c r="AI41" s="294">
        <v>0</v>
      </c>
      <c r="AJ41" s="294">
        <v>1</v>
      </c>
      <c r="AK41" s="294">
        <v>0</v>
      </c>
      <c r="AL41" s="294">
        <v>0</v>
      </c>
      <c r="AM41" s="294">
        <v>0</v>
      </c>
      <c r="AN41" s="294">
        <v>0</v>
      </c>
      <c r="AO41" s="171" t="s">
        <v>185</v>
      </c>
    </row>
    <row r="42" spans="1:41" ht="12" customHeight="1">
      <c r="A42" s="54" t="s">
        <v>142</v>
      </c>
      <c r="B42" s="54">
        <v>2210</v>
      </c>
      <c r="C42" s="171" t="s">
        <v>186</v>
      </c>
      <c r="D42" s="226">
        <v>3</v>
      </c>
      <c r="E42" s="294">
        <v>0</v>
      </c>
      <c r="F42" s="294">
        <v>3</v>
      </c>
      <c r="G42" s="294">
        <v>1</v>
      </c>
      <c r="H42" s="294">
        <v>2</v>
      </c>
      <c r="I42" s="294">
        <v>53</v>
      </c>
      <c r="J42" s="294">
        <v>0</v>
      </c>
      <c r="K42" s="294">
        <v>2</v>
      </c>
      <c r="L42" s="294">
        <v>1</v>
      </c>
      <c r="M42" s="294">
        <v>0</v>
      </c>
      <c r="N42" s="294">
        <v>4</v>
      </c>
      <c r="O42" s="19">
        <f t="shared" si="4"/>
        <v>69</v>
      </c>
      <c r="P42" s="226">
        <v>4</v>
      </c>
      <c r="Q42" s="226">
        <v>0</v>
      </c>
      <c r="R42" s="294">
        <v>1</v>
      </c>
      <c r="S42" s="294">
        <v>2</v>
      </c>
      <c r="T42" s="294">
        <v>3</v>
      </c>
      <c r="U42" s="294">
        <v>0</v>
      </c>
      <c r="V42" s="294">
        <v>0</v>
      </c>
      <c r="W42" s="294">
        <v>0</v>
      </c>
      <c r="X42" s="294">
        <v>0</v>
      </c>
      <c r="Y42" s="294">
        <v>8</v>
      </c>
      <c r="Z42" s="19">
        <f t="shared" si="5"/>
        <v>18</v>
      </c>
      <c r="AA42" s="294">
        <v>3</v>
      </c>
      <c r="AB42" s="294">
        <v>3</v>
      </c>
      <c r="AC42" s="294">
        <v>3</v>
      </c>
      <c r="AD42" s="294">
        <v>3</v>
      </c>
      <c r="AE42" s="294">
        <v>9</v>
      </c>
      <c r="AF42" s="294">
        <v>3</v>
      </c>
      <c r="AG42" s="294">
        <v>0</v>
      </c>
      <c r="AH42" s="294">
        <v>0</v>
      </c>
      <c r="AI42" s="294">
        <v>1</v>
      </c>
      <c r="AJ42" s="294">
        <v>3</v>
      </c>
      <c r="AK42" s="294">
        <v>0</v>
      </c>
      <c r="AL42" s="294">
        <v>0</v>
      </c>
      <c r="AM42" s="294">
        <v>0</v>
      </c>
      <c r="AN42" s="294">
        <v>0</v>
      </c>
      <c r="AO42" s="171" t="s">
        <v>187</v>
      </c>
    </row>
    <row r="43" spans="1:41" ht="12" customHeight="1">
      <c r="A43" s="54" t="s">
        <v>142</v>
      </c>
      <c r="B43" s="54">
        <v>3327</v>
      </c>
      <c r="C43" s="171" t="s">
        <v>188</v>
      </c>
      <c r="D43" s="226">
        <v>2</v>
      </c>
      <c r="E43" s="294">
        <v>0</v>
      </c>
      <c r="F43" s="294">
        <v>2</v>
      </c>
      <c r="G43" s="294">
        <v>0</v>
      </c>
      <c r="H43" s="294">
        <v>1</v>
      </c>
      <c r="I43" s="294">
        <v>34</v>
      </c>
      <c r="J43" s="294">
        <v>0</v>
      </c>
      <c r="K43" s="294">
        <v>2</v>
      </c>
      <c r="L43" s="294">
        <v>0</v>
      </c>
      <c r="M43" s="294">
        <v>0</v>
      </c>
      <c r="N43" s="294">
        <v>1</v>
      </c>
      <c r="O43" s="19">
        <f t="shared" si="4"/>
        <v>42</v>
      </c>
      <c r="P43" s="226">
        <v>2</v>
      </c>
      <c r="Q43" s="226">
        <v>0</v>
      </c>
      <c r="R43" s="294">
        <v>0</v>
      </c>
      <c r="S43" s="294">
        <v>0</v>
      </c>
      <c r="T43" s="294">
        <v>0</v>
      </c>
      <c r="U43" s="294">
        <v>0</v>
      </c>
      <c r="V43" s="294">
        <v>0</v>
      </c>
      <c r="W43" s="294">
        <v>0</v>
      </c>
      <c r="X43" s="294">
        <v>0</v>
      </c>
      <c r="Y43" s="294">
        <v>0</v>
      </c>
      <c r="Z43" s="19">
        <f t="shared" si="5"/>
        <v>2</v>
      </c>
      <c r="AA43" s="294">
        <v>2</v>
      </c>
      <c r="AB43" s="294">
        <v>2</v>
      </c>
      <c r="AC43" s="294">
        <v>2</v>
      </c>
      <c r="AD43" s="294">
        <v>2</v>
      </c>
      <c r="AE43" s="294">
        <v>6</v>
      </c>
      <c r="AF43" s="294">
        <v>2</v>
      </c>
      <c r="AG43" s="294">
        <v>0</v>
      </c>
      <c r="AH43" s="294">
        <v>0</v>
      </c>
      <c r="AI43" s="294">
        <v>1</v>
      </c>
      <c r="AJ43" s="294">
        <v>0</v>
      </c>
      <c r="AK43" s="294">
        <v>0</v>
      </c>
      <c r="AL43" s="294">
        <v>0</v>
      </c>
      <c r="AM43" s="294">
        <v>1</v>
      </c>
      <c r="AN43" s="294">
        <v>0</v>
      </c>
      <c r="AO43" s="171" t="s">
        <v>188</v>
      </c>
    </row>
    <row r="44" spans="1:41" ht="12" customHeight="1">
      <c r="A44" s="54" t="s">
        <v>142</v>
      </c>
      <c r="B44" s="54">
        <v>3341</v>
      </c>
      <c r="C44" s="171" t="s">
        <v>148</v>
      </c>
      <c r="D44" s="226">
        <v>1</v>
      </c>
      <c r="E44" s="294">
        <v>0</v>
      </c>
      <c r="F44" s="294">
        <v>1</v>
      </c>
      <c r="G44" s="294">
        <v>1</v>
      </c>
      <c r="H44" s="294">
        <v>0</v>
      </c>
      <c r="I44" s="294">
        <v>25</v>
      </c>
      <c r="J44" s="294">
        <v>0</v>
      </c>
      <c r="K44" s="294">
        <v>1</v>
      </c>
      <c r="L44" s="294">
        <v>1</v>
      </c>
      <c r="M44" s="294">
        <v>0</v>
      </c>
      <c r="N44" s="294">
        <v>5</v>
      </c>
      <c r="O44" s="19">
        <f t="shared" si="4"/>
        <v>35</v>
      </c>
      <c r="P44" s="226">
        <v>2</v>
      </c>
      <c r="Q44" s="226">
        <v>0</v>
      </c>
      <c r="R44" s="294">
        <v>0</v>
      </c>
      <c r="S44" s="294">
        <v>0</v>
      </c>
      <c r="T44" s="294">
        <v>0</v>
      </c>
      <c r="U44" s="294">
        <v>0</v>
      </c>
      <c r="V44" s="294">
        <v>0</v>
      </c>
      <c r="W44" s="294">
        <v>0</v>
      </c>
      <c r="X44" s="294">
        <v>0</v>
      </c>
      <c r="Y44" s="294">
        <v>0</v>
      </c>
      <c r="Z44" s="19">
        <f t="shared" si="5"/>
        <v>2</v>
      </c>
      <c r="AA44" s="294">
        <v>2</v>
      </c>
      <c r="AB44" s="294">
        <v>2</v>
      </c>
      <c r="AC44" s="294">
        <v>1</v>
      </c>
      <c r="AD44" s="294">
        <v>1</v>
      </c>
      <c r="AE44" s="294">
        <v>3</v>
      </c>
      <c r="AF44" s="294">
        <v>1</v>
      </c>
      <c r="AG44" s="294">
        <v>0</v>
      </c>
      <c r="AH44" s="294">
        <v>0</v>
      </c>
      <c r="AI44" s="294">
        <v>0</v>
      </c>
      <c r="AJ44" s="294">
        <v>3</v>
      </c>
      <c r="AK44" s="294">
        <v>0</v>
      </c>
      <c r="AL44" s="294">
        <v>0</v>
      </c>
      <c r="AM44" s="294">
        <v>1</v>
      </c>
      <c r="AN44" s="294">
        <v>0</v>
      </c>
      <c r="AO44" s="171" t="s">
        <v>189</v>
      </c>
    </row>
    <row r="45" spans="1:41" ht="12" customHeight="1">
      <c r="A45" s="174" t="s">
        <v>142</v>
      </c>
      <c r="B45" s="174">
        <v>3345</v>
      </c>
      <c r="C45" s="171" t="s">
        <v>190</v>
      </c>
      <c r="D45" s="226">
        <v>1</v>
      </c>
      <c r="E45" s="294">
        <v>0</v>
      </c>
      <c r="F45" s="294">
        <v>1</v>
      </c>
      <c r="G45" s="294">
        <v>0</v>
      </c>
      <c r="H45" s="294">
        <v>0</v>
      </c>
      <c r="I45" s="294">
        <v>21</v>
      </c>
      <c r="J45" s="294">
        <v>0</v>
      </c>
      <c r="K45" s="294">
        <v>1</v>
      </c>
      <c r="L45" s="294">
        <v>0</v>
      </c>
      <c r="M45" s="294">
        <v>0</v>
      </c>
      <c r="N45" s="294">
        <v>2</v>
      </c>
      <c r="O45" s="19">
        <f t="shared" si="4"/>
        <v>26</v>
      </c>
      <c r="P45" s="226">
        <v>1</v>
      </c>
      <c r="Q45" s="226">
        <v>0</v>
      </c>
      <c r="R45" s="294">
        <v>2</v>
      </c>
      <c r="S45" s="294">
        <v>0</v>
      </c>
      <c r="T45" s="294">
        <v>0</v>
      </c>
      <c r="U45" s="294">
        <v>0</v>
      </c>
      <c r="V45" s="294">
        <v>0</v>
      </c>
      <c r="W45" s="294">
        <v>0</v>
      </c>
      <c r="X45" s="294">
        <v>0</v>
      </c>
      <c r="Y45" s="294">
        <v>0</v>
      </c>
      <c r="Z45" s="19">
        <f t="shared" si="5"/>
        <v>3</v>
      </c>
      <c r="AA45" s="294">
        <v>1</v>
      </c>
      <c r="AB45" s="294">
        <v>1</v>
      </c>
      <c r="AC45" s="294">
        <v>1</v>
      </c>
      <c r="AD45" s="294">
        <v>1</v>
      </c>
      <c r="AE45" s="294">
        <v>3</v>
      </c>
      <c r="AF45" s="294">
        <v>1</v>
      </c>
      <c r="AG45" s="294">
        <v>0</v>
      </c>
      <c r="AH45" s="294">
        <v>0</v>
      </c>
      <c r="AI45" s="294">
        <v>0</v>
      </c>
      <c r="AJ45" s="294">
        <v>1</v>
      </c>
      <c r="AK45" s="294">
        <v>0</v>
      </c>
      <c r="AL45" s="294">
        <v>0</v>
      </c>
      <c r="AM45" s="294">
        <v>1</v>
      </c>
      <c r="AN45" s="294">
        <v>0</v>
      </c>
      <c r="AO45" s="171" t="s">
        <v>191</v>
      </c>
    </row>
    <row r="46" spans="1:41" ht="12" customHeight="1">
      <c r="A46" s="54" t="s">
        <v>142</v>
      </c>
      <c r="B46" s="54">
        <v>3346</v>
      </c>
      <c r="C46" s="171" t="s">
        <v>192</v>
      </c>
      <c r="D46" s="226">
        <v>3</v>
      </c>
      <c r="E46" s="294">
        <v>0</v>
      </c>
      <c r="F46" s="294">
        <v>3</v>
      </c>
      <c r="G46" s="294">
        <v>0</v>
      </c>
      <c r="H46" s="294">
        <v>2</v>
      </c>
      <c r="I46" s="294">
        <v>49</v>
      </c>
      <c r="J46" s="294">
        <v>0</v>
      </c>
      <c r="K46" s="294">
        <v>2</v>
      </c>
      <c r="L46" s="294">
        <v>1</v>
      </c>
      <c r="M46" s="294">
        <v>0</v>
      </c>
      <c r="N46" s="294">
        <v>5</v>
      </c>
      <c r="O46" s="19">
        <f t="shared" si="4"/>
        <v>65</v>
      </c>
      <c r="P46" s="226">
        <v>3</v>
      </c>
      <c r="Q46" s="226">
        <v>0</v>
      </c>
      <c r="R46" s="294">
        <v>0</v>
      </c>
      <c r="S46" s="294">
        <v>0</v>
      </c>
      <c r="T46" s="294">
        <v>0</v>
      </c>
      <c r="U46" s="294">
        <v>0</v>
      </c>
      <c r="V46" s="294">
        <v>0</v>
      </c>
      <c r="W46" s="294">
        <v>0</v>
      </c>
      <c r="X46" s="294">
        <v>0</v>
      </c>
      <c r="Y46" s="294">
        <v>0</v>
      </c>
      <c r="Z46" s="19">
        <f t="shared" si="5"/>
        <v>3</v>
      </c>
      <c r="AA46" s="294">
        <v>3</v>
      </c>
      <c r="AB46" s="294">
        <v>3</v>
      </c>
      <c r="AC46" s="294">
        <v>3</v>
      </c>
      <c r="AD46" s="294">
        <v>3</v>
      </c>
      <c r="AE46" s="294">
        <v>9</v>
      </c>
      <c r="AF46" s="294">
        <v>3</v>
      </c>
      <c r="AG46" s="294">
        <v>0</v>
      </c>
      <c r="AH46" s="294">
        <v>0</v>
      </c>
      <c r="AI46" s="294">
        <v>0</v>
      </c>
      <c r="AJ46" s="294">
        <v>2</v>
      </c>
      <c r="AK46" s="294">
        <v>0</v>
      </c>
      <c r="AL46" s="294">
        <v>0</v>
      </c>
      <c r="AM46" s="294">
        <v>2</v>
      </c>
      <c r="AN46" s="294">
        <v>1</v>
      </c>
      <c r="AO46" s="171" t="s">
        <v>193</v>
      </c>
    </row>
    <row r="47" spans="1:41" ht="12" customHeight="1">
      <c r="A47" s="54" t="s">
        <v>124</v>
      </c>
      <c r="B47" s="54">
        <v>3387</v>
      </c>
      <c r="C47" s="171" t="s">
        <v>194</v>
      </c>
      <c r="D47" s="2">
        <v>0</v>
      </c>
      <c r="E47" s="187">
        <v>0</v>
      </c>
      <c r="F47" s="187">
        <v>0</v>
      </c>
      <c r="G47" s="187">
        <v>0</v>
      </c>
      <c r="H47" s="187">
        <v>0</v>
      </c>
      <c r="I47" s="187">
        <v>0</v>
      </c>
      <c r="J47" s="187">
        <v>0</v>
      </c>
      <c r="K47" s="187">
        <v>0</v>
      </c>
      <c r="L47" s="187">
        <v>0</v>
      </c>
      <c r="M47" s="187">
        <v>0</v>
      </c>
      <c r="N47" s="187">
        <v>0</v>
      </c>
      <c r="O47" s="19">
        <f t="shared" si="4"/>
        <v>0</v>
      </c>
      <c r="P47" s="2">
        <v>0</v>
      </c>
      <c r="Q47" s="2">
        <v>0</v>
      </c>
      <c r="R47" s="187">
        <v>0</v>
      </c>
      <c r="S47" s="187">
        <v>0</v>
      </c>
      <c r="T47" s="187">
        <v>0</v>
      </c>
      <c r="U47" s="187">
        <v>0</v>
      </c>
      <c r="V47" s="187">
        <v>0</v>
      </c>
      <c r="W47" s="187">
        <v>0</v>
      </c>
      <c r="X47" s="187">
        <v>0</v>
      </c>
      <c r="Y47" s="187">
        <v>0</v>
      </c>
      <c r="Z47" s="19">
        <f t="shared" si="5"/>
        <v>0</v>
      </c>
      <c r="AA47" s="187">
        <v>0</v>
      </c>
      <c r="AB47" s="187">
        <v>0</v>
      </c>
      <c r="AC47" s="187">
        <v>0</v>
      </c>
      <c r="AD47" s="187">
        <v>0</v>
      </c>
      <c r="AE47" s="187">
        <v>0</v>
      </c>
      <c r="AF47" s="187">
        <v>0</v>
      </c>
      <c r="AG47" s="187">
        <v>0</v>
      </c>
      <c r="AH47" s="187">
        <v>0</v>
      </c>
      <c r="AI47" s="187">
        <v>0</v>
      </c>
      <c r="AJ47" s="187">
        <v>0</v>
      </c>
      <c r="AK47" s="187"/>
      <c r="AL47" s="187">
        <v>0</v>
      </c>
      <c r="AM47" s="187">
        <v>0</v>
      </c>
      <c r="AN47" s="187">
        <v>0</v>
      </c>
      <c r="AO47" s="171" t="s">
        <v>195</v>
      </c>
    </row>
    <row r="48" spans="1:41" ht="12" customHeight="1">
      <c r="A48" s="54" t="s">
        <v>131</v>
      </c>
      <c r="B48" s="54">
        <v>3401</v>
      </c>
      <c r="C48" s="171" t="s">
        <v>196</v>
      </c>
      <c r="D48" s="226">
        <v>2</v>
      </c>
      <c r="E48" s="294">
        <v>0</v>
      </c>
      <c r="F48" s="294">
        <v>2</v>
      </c>
      <c r="G48" s="294">
        <v>0</v>
      </c>
      <c r="H48" s="294">
        <v>2</v>
      </c>
      <c r="I48" s="294">
        <v>30</v>
      </c>
      <c r="J48" s="294">
        <v>0</v>
      </c>
      <c r="K48" s="294">
        <v>2</v>
      </c>
      <c r="L48" s="294">
        <v>0</v>
      </c>
      <c r="M48" s="294">
        <v>1</v>
      </c>
      <c r="N48" s="294">
        <v>8</v>
      </c>
      <c r="O48" s="19">
        <f t="shared" si="4"/>
        <v>47</v>
      </c>
      <c r="P48" s="226">
        <v>3</v>
      </c>
      <c r="Q48" s="226">
        <v>0</v>
      </c>
      <c r="R48" s="294">
        <v>0</v>
      </c>
      <c r="S48" s="294">
        <v>0</v>
      </c>
      <c r="T48" s="294">
        <v>2</v>
      </c>
      <c r="U48" s="294">
        <v>0</v>
      </c>
      <c r="V48" s="294">
        <v>0</v>
      </c>
      <c r="W48" s="294">
        <v>5</v>
      </c>
      <c r="X48" s="294">
        <v>2</v>
      </c>
      <c r="Y48" s="294">
        <v>6</v>
      </c>
      <c r="Z48" s="19">
        <f t="shared" si="5"/>
        <v>18</v>
      </c>
      <c r="AA48" s="294">
        <v>2</v>
      </c>
      <c r="AB48" s="294">
        <v>2</v>
      </c>
      <c r="AC48" s="294">
        <v>2</v>
      </c>
      <c r="AD48" s="294">
        <v>2</v>
      </c>
      <c r="AE48" s="294">
        <v>3</v>
      </c>
      <c r="AF48" s="294">
        <v>2</v>
      </c>
      <c r="AG48" s="294">
        <v>0</v>
      </c>
      <c r="AH48" s="294">
        <v>0</v>
      </c>
      <c r="AI48" s="294">
        <v>0</v>
      </c>
      <c r="AJ48" s="294">
        <v>1</v>
      </c>
      <c r="AK48" s="294">
        <v>0</v>
      </c>
      <c r="AL48" s="294">
        <v>0</v>
      </c>
      <c r="AM48" s="294">
        <v>0</v>
      </c>
      <c r="AN48" s="294">
        <v>0</v>
      </c>
      <c r="AO48" s="171" t="s">
        <v>197</v>
      </c>
    </row>
    <row r="49" spans="1:41" ht="12" customHeight="1">
      <c r="A49" s="174" t="s">
        <v>131</v>
      </c>
      <c r="B49" s="174">
        <v>3423</v>
      </c>
      <c r="C49" s="171" t="s">
        <v>198</v>
      </c>
      <c r="D49" s="2">
        <v>0</v>
      </c>
      <c r="E49" s="187">
        <v>0</v>
      </c>
      <c r="F49" s="187">
        <v>0</v>
      </c>
      <c r="G49" s="187">
        <v>0</v>
      </c>
      <c r="H49" s="187">
        <v>0</v>
      </c>
      <c r="I49" s="187">
        <v>0</v>
      </c>
      <c r="J49" s="187">
        <v>0</v>
      </c>
      <c r="K49" s="187">
        <v>0</v>
      </c>
      <c r="L49" s="187">
        <v>0</v>
      </c>
      <c r="M49" s="187">
        <v>0</v>
      </c>
      <c r="N49" s="187">
        <v>0</v>
      </c>
      <c r="O49" s="19">
        <f t="shared" ref="O49" si="6">SUM(D49:N49)</f>
        <v>0</v>
      </c>
      <c r="P49" s="2">
        <v>0</v>
      </c>
      <c r="Q49" s="2">
        <v>0</v>
      </c>
      <c r="R49" s="187">
        <v>0</v>
      </c>
      <c r="S49" s="187">
        <v>0</v>
      </c>
      <c r="T49" s="187">
        <v>0</v>
      </c>
      <c r="U49" s="187">
        <v>0</v>
      </c>
      <c r="V49" s="187">
        <v>0</v>
      </c>
      <c r="W49" s="187">
        <v>0</v>
      </c>
      <c r="X49" s="187">
        <v>0</v>
      </c>
      <c r="Y49" s="187">
        <v>0</v>
      </c>
      <c r="Z49" s="19">
        <f t="shared" si="5"/>
        <v>0</v>
      </c>
      <c r="AA49" s="187">
        <v>0</v>
      </c>
      <c r="AB49" s="187">
        <v>0</v>
      </c>
      <c r="AC49" s="187">
        <v>0</v>
      </c>
      <c r="AD49" s="187">
        <v>0</v>
      </c>
      <c r="AE49" s="187">
        <v>0</v>
      </c>
      <c r="AF49" s="187">
        <v>0</v>
      </c>
      <c r="AG49" s="187">
        <v>0</v>
      </c>
      <c r="AH49" s="187">
        <v>0</v>
      </c>
      <c r="AI49" s="187">
        <v>0</v>
      </c>
      <c r="AJ49" s="187">
        <v>0</v>
      </c>
      <c r="AK49" s="187"/>
      <c r="AL49" s="187">
        <v>0</v>
      </c>
      <c r="AM49" s="187">
        <v>0</v>
      </c>
      <c r="AN49" s="187">
        <v>0</v>
      </c>
      <c r="AO49" s="171" t="s">
        <v>199</v>
      </c>
    </row>
    <row r="50" spans="1:41" ht="12" customHeight="1">
      <c r="A50" s="174" t="s">
        <v>131</v>
      </c>
      <c r="B50" s="174">
        <v>3424</v>
      </c>
      <c r="C50" s="171" t="s">
        <v>200</v>
      </c>
      <c r="D50" s="226">
        <v>1</v>
      </c>
      <c r="E50" s="294">
        <v>0</v>
      </c>
      <c r="F50" s="294">
        <v>1</v>
      </c>
      <c r="G50" s="294">
        <v>0</v>
      </c>
      <c r="H50" s="294">
        <v>1</v>
      </c>
      <c r="I50" s="294">
        <v>23</v>
      </c>
      <c r="J50" s="294">
        <v>0</v>
      </c>
      <c r="K50" s="294">
        <v>1</v>
      </c>
      <c r="L50" s="294">
        <v>0</v>
      </c>
      <c r="M50" s="294">
        <v>0</v>
      </c>
      <c r="N50" s="294">
        <v>1</v>
      </c>
      <c r="O50" s="19">
        <f t="shared" si="4"/>
        <v>28</v>
      </c>
      <c r="P50" s="226">
        <v>1</v>
      </c>
      <c r="Q50" s="226">
        <v>0</v>
      </c>
      <c r="R50" s="294">
        <v>0</v>
      </c>
      <c r="S50" s="294">
        <v>1</v>
      </c>
      <c r="T50" s="294">
        <v>1</v>
      </c>
      <c r="U50" s="294">
        <v>0</v>
      </c>
      <c r="V50" s="294">
        <v>0</v>
      </c>
      <c r="W50" s="294">
        <v>0</v>
      </c>
      <c r="X50" s="294">
        <v>1</v>
      </c>
      <c r="Y50" s="294">
        <v>3</v>
      </c>
      <c r="Z50" s="19">
        <f t="shared" si="5"/>
        <v>7</v>
      </c>
      <c r="AA50" s="294">
        <v>1</v>
      </c>
      <c r="AB50" s="294">
        <v>1</v>
      </c>
      <c r="AC50" s="294">
        <v>1</v>
      </c>
      <c r="AD50" s="294">
        <v>1</v>
      </c>
      <c r="AE50" s="294">
        <v>3</v>
      </c>
      <c r="AF50" s="294">
        <v>1</v>
      </c>
      <c r="AG50" s="294">
        <v>0</v>
      </c>
      <c r="AH50" s="294">
        <v>0</v>
      </c>
      <c r="AI50" s="294">
        <v>1</v>
      </c>
      <c r="AJ50" s="294">
        <v>0</v>
      </c>
      <c r="AK50" s="294">
        <v>0</v>
      </c>
      <c r="AL50" s="294">
        <v>0</v>
      </c>
      <c r="AM50" s="294">
        <v>0</v>
      </c>
      <c r="AN50" s="294">
        <v>0</v>
      </c>
      <c r="AO50" s="171" t="s">
        <v>201</v>
      </c>
    </row>
    <row r="51" spans="1:41" ht="12" customHeight="1">
      <c r="A51" s="54" t="s">
        <v>131</v>
      </c>
      <c r="B51" s="54">
        <v>3425</v>
      </c>
      <c r="C51" s="171" t="s">
        <v>65</v>
      </c>
      <c r="D51" s="226">
        <v>3</v>
      </c>
      <c r="E51" s="294">
        <v>0</v>
      </c>
      <c r="F51" s="294">
        <v>3</v>
      </c>
      <c r="G51" s="294">
        <v>0</v>
      </c>
      <c r="H51" s="294">
        <v>4</v>
      </c>
      <c r="I51" s="294">
        <v>47</v>
      </c>
      <c r="J51" s="294">
        <v>0</v>
      </c>
      <c r="K51" s="294">
        <v>2</v>
      </c>
      <c r="L51" s="294">
        <v>1</v>
      </c>
      <c r="M51" s="294">
        <v>2</v>
      </c>
      <c r="N51" s="294">
        <v>5</v>
      </c>
      <c r="O51" s="19">
        <f t="shared" si="4"/>
        <v>67</v>
      </c>
      <c r="P51" s="226">
        <v>5</v>
      </c>
      <c r="Q51" s="226">
        <v>0</v>
      </c>
      <c r="R51" s="294">
        <v>0</v>
      </c>
      <c r="S51" s="294">
        <v>0</v>
      </c>
      <c r="T51" s="294">
        <v>3</v>
      </c>
      <c r="U51" s="294">
        <v>0</v>
      </c>
      <c r="V51" s="294">
        <v>0</v>
      </c>
      <c r="W51" s="294">
        <v>0</v>
      </c>
      <c r="X51" s="294">
        <v>3</v>
      </c>
      <c r="Y51" s="294">
        <v>0</v>
      </c>
      <c r="Z51" s="19">
        <f t="shared" si="5"/>
        <v>11</v>
      </c>
      <c r="AA51" s="294">
        <v>4</v>
      </c>
      <c r="AB51" s="294">
        <v>4</v>
      </c>
      <c r="AC51" s="294">
        <v>3</v>
      </c>
      <c r="AD51" s="294">
        <v>3</v>
      </c>
      <c r="AE51" s="294">
        <v>9</v>
      </c>
      <c r="AF51" s="294">
        <v>3</v>
      </c>
      <c r="AG51" s="294">
        <v>0</v>
      </c>
      <c r="AH51" s="294">
        <v>0</v>
      </c>
      <c r="AI51" s="294">
        <v>0</v>
      </c>
      <c r="AJ51" s="294">
        <v>3</v>
      </c>
      <c r="AK51" s="294">
        <v>0</v>
      </c>
      <c r="AL51" s="294">
        <v>0</v>
      </c>
      <c r="AM51" s="294">
        <v>1</v>
      </c>
      <c r="AN51" s="294">
        <v>1</v>
      </c>
      <c r="AO51" s="171" t="s">
        <v>65</v>
      </c>
    </row>
    <row r="52" spans="1:41" ht="12" customHeight="1" thickBot="1">
      <c r="A52" s="54" t="s">
        <v>135</v>
      </c>
      <c r="B52" s="54">
        <v>3441</v>
      </c>
      <c r="C52" s="175" t="s">
        <v>160</v>
      </c>
      <c r="D52" s="236">
        <v>2</v>
      </c>
      <c r="E52" s="298">
        <v>0</v>
      </c>
      <c r="F52" s="298">
        <v>2</v>
      </c>
      <c r="G52" s="298">
        <v>0</v>
      </c>
      <c r="H52" s="298">
        <v>0</v>
      </c>
      <c r="I52" s="298">
        <v>23</v>
      </c>
      <c r="J52" s="298">
        <v>0</v>
      </c>
      <c r="K52" s="298">
        <v>2</v>
      </c>
      <c r="L52" s="298">
        <v>0</v>
      </c>
      <c r="M52" s="298">
        <v>0</v>
      </c>
      <c r="N52" s="298">
        <v>1</v>
      </c>
      <c r="O52" s="16">
        <f t="shared" si="4"/>
        <v>30</v>
      </c>
      <c r="P52" s="236">
        <v>3</v>
      </c>
      <c r="Q52" s="236">
        <v>0</v>
      </c>
      <c r="R52" s="298">
        <v>2</v>
      </c>
      <c r="S52" s="298">
        <v>0</v>
      </c>
      <c r="T52" s="298">
        <v>2</v>
      </c>
      <c r="U52" s="298">
        <v>0</v>
      </c>
      <c r="V52" s="298">
        <v>0</v>
      </c>
      <c r="W52" s="298">
        <v>0</v>
      </c>
      <c r="X52" s="298">
        <v>2</v>
      </c>
      <c r="Y52" s="298">
        <v>3</v>
      </c>
      <c r="Z52" s="16">
        <f t="shared" si="5"/>
        <v>12</v>
      </c>
      <c r="AA52" s="298">
        <v>2</v>
      </c>
      <c r="AB52" s="298">
        <v>2</v>
      </c>
      <c r="AC52" s="298">
        <v>2</v>
      </c>
      <c r="AD52" s="298">
        <v>2</v>
      </c>
      <c r="AE52" s="298">
        <v>6</v>
      </c>
      <c r="AF52" s="298">
        <v>2</v>
      </c>
      <c r="AG52" s="298">
        <v>0</v>
      </c>
      <c r="AH52" s="298">
        <v>0</v>
      </c>
      <c r="AI52" s="298">
        <v>0</v>
      </c>
      <c r="AJ52" s="298">
        <v>0</v>
      </c>
      <c r="AK52" s="298">
        <v>0</v>
      </c>
      <c r="AL52" s="298">
        <v>1</v>
      </c>
      <c r="AM52" s="298">
        <v>0</v>
      </c>
      <c r="AN52" s="298">
        <v>0</v>
      </c>
      <c r="AO52" s="175" t="s">
        <v>161</v>
      </c>
    </row>
    <row r="53" spans="1:41" ht="12" customHeight="1" thickBot="1">
      <c r="C53" s="177" t="s">
        <v>18</v>
      </c>
      <c r="D53" s="29">
        <f>SUM(D33:D52)</f>
        <v>81</v>
      </c>
      <c r="E53" s="28">
        <f t="shared" ref="E53:AN53" si="7">SUM(E33:E52)</f>
        <v>8</v>
      </c>
      <c r="F53" s="28">
        <f t="shared" si="7"/>
        <v>84</v>
      </c>
      <c r="G53" s="28">
        <f t="shared" si="7"/>
        <v>20</v>
      </c>
      <c r="H53" s="28">
        <f t="shared" si="7"/>
        <v>63</v>
      </c>
      <c r="I53" s="28">
        <f t="shared" si="7"/>
        <v>1453</v>
      </c>
      <c r="J53" s="28">
        <f t="shared" si="7"/>
        <v>0</v>
      </c>
      <c r="K53" s="28">
        <f t="shared" si="7"/>
        <v>81</v>
      </c>
      <c r="L53" s="28">
        <f t="shared" si="7"/>
        <v>17</v>
      </c>
      <c r="M53" s="28">
        <f t="shared" si="7"/>
        <v>12</v>
      </c>
      <c r="N53" s="28">
        <f t="shared" si="7"/>
        <v>182</v>
      </c>
      <c r="O53" s="28">
        <f t="shared" si="7"/>
        <v>2001</v>
      </c>
      <c r="P53" s="29">
        <f t="shared" si="7"/>
        <v>120</v>
      </c>
      <c r="Q53" s="29">
        <f t="shared" si="7"/>
        <v>4</v>
      </c>
      <c r="R53" s="28">
        <f t="shared" si="7"/>
        <v>6</v>
      </c>
      <c r="S53" s="28">
        <f t="shared" si="7"/>
        <v>18</v>
      </c>
      <c r="T53" s="28">
        <f t="shared" si="7"/>
        <v>30</v>
      </c>
      <c r="U53" s="28">
        <f t="shared" si="7"/>
        <v>0</v>
      </c>
      <c r="V53" s="28">
        <f t="shared" si="7"/>
        <v>0</v>
      </c>
      <c r="W53" s="28">
        <f t="shared" si="7"/>
        <v>10</v>
      </c>
      <c r="X53" s="28">
        <f t="shared" si="7"/>
        <v>37</v>
      </c>
      <c r="Y53" s="28">
        <f t="shared" si="7"/>
        <v>23</v>
      </c>
      <c r="Z53" s="28">
        <f t="shared" si="7"/>
        <v>248</v>
      </c>
      <c r="AA53" s="28">
        <f t="shared" si="7"/>
        <v>184</v>
      </c>
      <c r="AB53" s="28">
        <f t="shared" si="7"/>
        <v>94</v>
      </c>
      <c r="AC53" s="28">
        <f t="shared" si="7"/>
        <v>84</v>
      </c>
      <c r="AD53" s="28">
        <f t="shared" si="7"/>
        <v>85</v>
      </c>
      <c r="AE53" s="28">
        <f t="shared" si="7"/>
        <v>213</v>
      </c>
      <c r="AF53" s="28">
        <f t="shared" si="7"/>
        <v>83</v>
      </c>
      <c r="AG53" s="28">
        <f t="shared" si="7"/>
        <v>0</v>
      </c>
      <c r="AH53" s="28">
        <f t="shared" si="7"/>
        <v>3</v>
      </c>
      <c r="AI53" s="28">
        <f t="shared" si="7"/>
        <v>10</v>
      </c>
      <c r="AJ53" s="28">
        <f t="shared" ref="AJ53" si="8">SUM(AJ33:AJ52)</f>
        <v>52</v>
      </c>
      <c r="AK53" s="28">
        <f t="shared" si="7"/>
        <v>0</v>
      </c>
      <c r="AL53" s="28">
        <f t="shared" si="7"/>
        <v>7</v>
      </c>
      <c r="AM53" s="28">
        <f t="shared" si="7"/>
        <v>16</v>
      </c>
      <c r="AN53" s="193">
        <f t="shared" si="7"/>
        <v>5</v>
      </c>
      <c r="AO53" s="177" t="s">
        <v>18</v>
      </c>
    </row>
  </sheetData>
  <mergeCells count="61">
    <mergeCell ref="AF31:AF32"/>
    <mergeCell ref="AK31:AK32"/>
    <mergeCell ref="AL31:AL32"/>
    <mergeCell ref="AM31:AM32"/>
    <mergeCell ref="AM4:AM5"/>
    <mergeCell ref="AK4:AK5"/>
    <mergeCell ref="AL4:AL5"/>
    <mergeCell ref="AL29:AN30"/>
    <mergeCell ref="AN31:AN32"/>
    <mergeCell ref="AG30:AK30"/>
    <mergeCell ref="AG29:AK29"/>
    <mergeCell ref="AJ4:AJ5"/>
    <mergeCell ref="AJ31:AJ32"/>
    <mergeCell ref="P4:Q4"/>
    <mergeCell ref="Z4:Z5"/>
    <mergeCell ref="AA4:AA5"/>
    <mergeCell ref="AB4:AB5"/>
    <mergeCell ref="AC4:AC5"/>
    <mergeCell ref="AD4:AD5"/>
    <mergeCell ref="AE4:AE5"/>
    <mergeCell ref="AL2:AN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N4:AN5"/>
    <mergeCell ref="AF4:AF5"/>
    <mergeCell ref="AA31:AA32"/>
    <mergeCell ref="AB31:AB32"/>
    <mergeCell ref="AC31:AC32"/>
    <mergeCell ref="D29:O30"/>
    <mergeCell ref="P29:Z30"/>
    <mergeCell ref="AA29:AC30"/>
    <mergeCell ref="D31:D32"/>
    <mergeCell ref="E31:E32"/>
    <mergeCell ref="F31:F32"/>
    <mergeCell ref="G31:G32"/>
    <mergeCell ref="H31:H32"/>
    <mergeCell ref="AG3:AK3"/>
    <mergeCell ref="AG2:AK2"/>
    <mergeCell ref="I31:I32"/>
    <mergeCell ref="AE31:AE32"/>
    <mergeCell ref="J31:J32"/>
    <mergeCell ref="K31:K32"/>
    <mergeCell ref="L31:L32"/>
    <mergeCell ref="M31:M32"/>
    <mergeCell ref="N31:N32"/>
    <mergeCell ref="O31:O32"/>
    <mergeCell ref="AD31:AD32"/>
    <mergeCell ref="O4:O5"/>
    <mergeCell ref="D2:O3"/>
    <mergeCell ref="P2:Z3"/>
    <mergeCell ref="AA2:AC3"/>
    <mergeCell ref="P31:Q31"/>
  </mergeCells>
  <phoneticPr fontId="4"/>
  <pageMargins left="0.70866141732283461" right="0.70866141732283461" top="0.55118110236220474" bottom="0.55118110236220474" header="0.31496062992125984" footer="0.31496062992125984"/>
  <pageSetup paperSize="9" fitToWidth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O43"/>
  <sheetViews>
    <sheetView view="pageBreakPreview" topLeftCell="A13" zoomScaleNormal="100" zoomScaleSheetLayoutView="100" workbookViewId="0">
      <pane xSplit="3" topLeftCell="D1" activePane="topRight" state="frozenSplit"/>
      <selection activeCell="J33" sqref="J33"/>
      <selection pane="topRight" activeCell="M14" sqref="M14"/>
    </sheetView>
  </sheetViews>
  <sheetFormatPr defaultRowHeight="13.5"/>
  <cols>
    <col min="1" max="1" width="7" style="95" hidden="1" customWidth="1"/>
    <col min="2" max="2" width="11.125" style="95" hidden="1" customWidth="1"/>
    <col min="3" max="3" width="13.125" style="95" customWidth="1"/>
    <col min="4" max="16" width="3.875" style="95" customWidth="1"/>
    <col min="17" max="17" width="3.875" style="211" customWidth="1"/>
    <col min="18" max="25" width="3.875" style="95" customWidth="1"/>
    <col min="26" max="26" width="4.25" style="95" customWidth="1"/>
    <col min="27" max="40" width="3.875" style="95" customWidth="1"/>
    <col min="41" max="42" width="13.125" style="95" customWidth="1"/>
    <col min="43" max="43" width="5.75" style="95" customWidth="1"/>
    <col min="44" max="16384" width="9" style="95"/>
  </cols>
  <sheetData>
    <row r="1" spans="1:41" ht="16.5" customHeight="1" thickBot="1">
      <c r="C1" s="179" t="s">
        <v>202</v>
      </c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0"/>
      <c r="AJ1" s="210"/>
      <c r="AK1" s="210"/>
      <c r="AL1" s="210"/>
      <c r="AM1" s="210"/>
      <c r="AN1" s="210"/>
      <c r="AO1" s="154" t="s">
        <v>162</v>
      </c>
    </row>
    <row r="2" spans="1:41" ht="12.75" customHeight="1">
      <c r="C2" s="181"/>
      <c r="D2" s="400" t="s">
        <v>163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1"/>
      <c r="P2" s="389" t="s">
        <v>273</v>
      </c>
      <c r="Q2" s="390"/>
      <c r="R2" s="390"/>
      <c r="S2" s="390"/>
      <c r="T2" s="390"/>
      <c r="U2" s="390"/>
      <c r="V2" s="390"/>
      <c r="W2" s="390"/>
      <c r="X2" s="390"/>
      <c r="Y2" s="390"/>
      <c r="Z2" s="391"/>
      <c r="AA2" s="389" t="s">
        <v>81</v>
      </c>
      <c r="AB2" s="390"/>
      <c r="AC2" s="391"/>
      <c r="AD2" s="156" t="s">
        <v>82</v>
      </c>
      <c r="AE2" s="157"/>
      <c r="AF2" s="157"/>
      <c r="AG2" s="432" t="s">
        <v>269</v>
      </c>
      <c r="AH2" s="433"/>
      <c r="AI2" s="433"/>
      <c r="AJ2" s="433"/>
      <c r="AK2" s="434"/>
      <c r="AL2" s="407" t="s">
        <v>165</v>
      </c>
      <c r="AM2" s="408"/>
      <c r="AN2" s="409"/>
      <c r="AO2" s="181"/>
    </row>
    <row r="3" spans="1:41" ht="12.75" customHeight="1">
      <c r="C3" s="182"/>
      <c r="D3" s="401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402"/>
      <c r="P3" s="386"/>
      <c r="Q3" s="387"/>
      <c r="R3" s="387"/>
      <c r="S3" s="387"/>
      <c r="T3" s="387"/>
      <c r="U3" s="387"/>
      <c r="V3" s="387"/>
      <c r="W3" s="387"/>
      <c r="X3" s="387"/>
      <c r="Y3" s="387"/>
      <c r="Z3" s="402"/>
      <c r="AA3" s="386"/>
      <c r="AB3" s="387"/>
      <c r="AC3" s="388"/>
      <c r="AD3" s="160" t="s">
        <v>84</v>
      </c>
      <c r="AE3" s="161"/>
      <c r="AF3" s="161"/>
      <c r="AG3" s="429" t="s">
        <v>270</v>
      </c>
      <c r="AH3" s="430"/>
      <c r="AI3" s="430"/>
      <c r="AJ3" s="430"/>
      <c r="AK3" s="431"/>
      <c r="AL3" s="410"/>
      <c r="AM3" s="411"/>
      <c r="AN3" s="412"/>
      <c r="AO3" s="182"/>
    </row>
    <row r="4" spans="1:41" ht="12.75" customHeight="1">
      <c r="C4" s="182"/>
      <c r="D4" s="405" t="s">
        <v>166</v>
      </c>
      <c r="E4" s="392" t="s">
        <v>86</v>
      </c>
      <c r="F4" s="392" t="s">
        <v>167</v>
      </c>
      <c r="G4" s="392" t="s">
        <v>88</v>
      </c>
      <c r="H4" s="392" t="s">
        <v>89</v>
      </c>
      <c r="I4" s="392" t="s">
        <v>90</v>
      </c>
      <c r="J4" s="392" t="s">
        <v>91</v>
      </c>
      <c r="K4" s="392" t="s">
        <v>92</v>
      </c>
      <c r="L4" s="392" t="s">
        <v>93</v>
      </c>
      <c r="M4" s="392" t="s">
        <v>94</v>
      </c>
      <c r="N4" s="392" t="s">
        <v>168</v>
      </c>
      <c r="O4" s="396" t="s">
        <v>96</v>
      </c>
      <c r="P4" s="403" t="s">
        <v>97</v>
      </c>
      <c r="Q4" s="404"/>
      <c r="R4" s="160" t="s">
        <v>272</v>
      </c>
      <c r="S4" s="161"/>
      <c r="T4" s="161"/>
      <c r="U4" s="161"/>
      <c r="V4" s="161"/>
      <c r="W4" s="161"/>
      <c r="X4" s="161"/>
      <c r="Y4" s="161"/>
      <c r="Z4" s="183"/>
      <c r="AA4" s="394" t="s">
        <v>99</v>
      </c>
      <c r="AB4" s="394" t="s">
        <v>100</v>
      </c>
      <c r="AC4" s="394" t="s">
        <v>101</v>
      </c>
      <c r="AD4" s="394" t="s">
        <v>102</v>
      </c>
      <c r="AE4" s="394" t="s">
        <v>103</v>
      </c>
      <c r="AF4" s="394" t="s">
        <v>170</v>
      </c>
      <c r="AG4" s="161" t="s">
        <v>105</v>
      </c>
      <c r="AH4" s="161"/>
      <c r="AI4" s="161"/>
      <c r="AJ4" s="394" t="s">
        <v>171</v>
      </c>
      <c r="AK4" s="394" t="s">
        <v>276</v>
      </c>
      <c r="AL4" s="394" t="s">
        <v>106</v>
      </c>
      <c r="AM4" s="421" t="s">
        <v>107</v>
      </c>
      <c r="AN4" s="416" t="s">
        <v>108</v>
      </c>
      <c r="AO4" s="182"/>
    </row>
    <row r="5" spans="1:41" ht="108.75" customHeight="1" thickBot="1">
      <c r="C5" s="164" t="s">
        <v>172</v>
      </c>
      <c r="D5" s="406"/>
      <c r="E5" s="393"/>
      <c r="F5" s="393"/>
      <c r="G5" s="393"/>
      <c r="H5" s="393"/>
      <c r="I5" s="393"/>
      <c r="J5" s="393"/>
      <c r="K5" s="393"/>
      <c r="L5" s="393" t="s">
        <v>25</v>
      </c>
      <c r="M5" s="393" t="s">
        <v>26</v>
      </c>
      <c r="N5" s="393" t="s">
        <v>25</v>
      </c>
      <c r="O5" s="397" t="s">
        <v>27</v>
      </c>
      <c r="P5" s="165" t="s">
        <v>109</v>
      </c>
      <c r="Q5" s="165" t="s">
        <v>110</v>
      </c>
      <c r="R5" s="167" t="s">
        <v>203</v>
      </c>
      <c r="S5" s="167" t="s">
        <v>173</v>
      </c>
      <c r="T5" s="167" t="s">
        <v>204</v>
      </c>
      <c r="U5" s="167" t="s">
        <v>205</v>
      </c>
      <c r="V5" s="168" t="s">
        <v>115</v>
      </c>
      <c r="W5" s="167" t="s">
        <v>206</v>
      </c>
      <c r="X5" s="167" t="s">
        <v>207</v>
      </c>
      <c r="Y5" s="167" t="s">
        <v>118</v>
      </c>
      <c r="Z5" s="184" t="s">
        <v>27</v>
      </c>
      <c r="AA5" s="395"/>
      <c r="AB5" s="395"/>
      <c r="AC5" s="395"/>
      <c r="AD5" s="395"/>
      <c r="AE5" s="395"/>
      <c r="AF5" s="395"/>
      <c r="AG5" s="169" t="s">
        <v>208</v>
      </c>
      <c r="AH5" s="169" t="s">
        <v>177</v>
      </c>
      <c r="AI5" s="169" t="s">
        <v>209</v>
      </c>
      <c r="AJ5" s="395"/>
      <c r="AK5" s="395"/>
      <c r="AL5" s="420"/>
      <c r="AM5" s="422"/>
      <c r="AN5" s="423"/>
      <c r="AO5" s="164" t="s">
        <v>172</v>
      </c>
    </row>
    <row r="6" spans="1:41" ht="12" customHeight="1">
      <c r="A6" s="54" t="s">
        <v>122</v>
      </c>
      <c r="B6" s="54">
        <v>2201</v>
      </c>
      <c r="C6" s="170" t="s">
        <v>123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23">
        <f>SUM(D6:N6)</f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85">
        <v>0</v>
      </c>
      <c r="W6" s="185">
        <v>0</v>
      </c>
      <c r="X6" s="185">
        <v>0</v>
      </c>
      <c r="Y6" s="1">
        <v>0</v>
      </c>
      <c r="Z6" s="192">
        <f>SUM(P6:Y6)</f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86">
        <v>0</v>
      </c>
      <c r="AO6" s="170" t="s">
        <v>210</v>
      </c>
    </row>
    <row r="7" spans="1:41" ht="12" customHeight="1">
      <c r="A7" s="54" t="s">
        <v>124</v>
      </c>
      <c r="B7" s="54">
        <v>2202</v>
      </c>
      <c r="C7" s="171" t="s">
        <v>211</v>
      </c>
      <c r="D7" s="2">
        <v>0</v>
      </c>
      <c r="E7" s="187">
        <v>0</v>
      </c>
      <c r="F7" s="187">
        <v>0</v>
      </c>
      <c r="G7" s="187">
        <v>0</v>
      </c>
      <c r="H7" s="187">
        <v>0</v>
      </c>
      <c r="I7" s="187">
        <v>0</v>
      </c>
      <c r="J7" s="187">
        <v>0</v>
      </c>
      <c r="K7" s="187">
        <v>0</v>
      </c>
      <c r="L7" s="187">
        <v>0</v>
      </c>
      <c r="M7" s="187">
        <v>0</v>
      </c>
      <c r="N7" s="187">
        <v>0</v>
      </c>
      <c r="O7" s="19">
        <f t="shared" ref="O7:O25" si="0">SUM(D7:N7)</f>
        <v>0</v>
      </c>
      <c r="P7" s="2">
        <v>0</v>
      </c>
      <c r="Q7" s="2">
        <v>0</v>
      </c>
      <c r="R7" s="187">
        <v>0</v>
      </c>
      <c r="S7" s="187">
        <v>0</v>
      </c>
      <c r="T7" s="187">
        <v>0</v>
      </c>
      <c r="U7" s="187">
        <v>0</v>
      </c>
      <c r="V7" s="187">
        <v>0</v>
      </c>
      <c r="W7" s="187">
        <v>0</v>
      </c>
      <c r="X7" s="187">
        <v>0</v>
      </c>
      <c r="Y7" s="187">
        <v>0</v>
      </c>
      <c r="Z7" s="19">
        <f t="shared" ref="Z7:Z25" si="1">SUM(P7:Y7)</f>
        <v>0</v>
      </c>
      <c r="AA7" s="187">
        <v>0</v>
      </c>
      <c r="AB7" s="187">
        <v>0</v>
      </c>
      <c r="AC7" s="187">
        <v>0</v>
      </c>
      <c r="AD7" s="187">
        <v>0</v>
      </c>
      <c r="AE7" s="187">
        <v>0</v>
      </c>
      <c r="AF7" s="187">
        <v>0</v>
      </c>
      <c r="AG7" s="187">
        <v>0</v>
      </c>
      <c r="AH7" s="187">
        <v>0</v>
      </c>
      <c r="AI7" s="187">
        <v>0</v>
      </c>
      <c r="AJ7" s="187">
        <v>0</v>
      </c>
      <c r="AK7" s="187">
        <v>0</v>
      </c>
      <c r="AL7" s="187">
        <v>0</v>
      </c>
      <c r="AM7" s="187">
        <v>0</v>
      </c>
      <c r="AN7" s="187">
        <v>0</v>
      </c>
      <c r="AO7" s="171" t="s">
        <v>211</v>
      </c>
    </row>
    <row r="8" spans="1:41" ht="12" customHeight="1">
      <c r="A8" s="54" t="s">
        <v>126</v>
      </c>
      <c r="B8" s="54">
        <v>2203</v>
      </c>
      <c r="C8" s="171" t="s">
        <v>179</v>
      </c>
      <c r="D8" s="2">
        <v>0</v>
      </c>
      <c r="E8" s="187">
        <v>0</v>
      </c>
      <c r="F8" s="187">
        <v>0</v>
      </c>
      <c r="G8" s="187">
        <v>0</v>
      </c>
      <c r="H8" s="187">
        <v>0</v>
      </c>
      <c r="I8" s="187">
        <v>0</v>
      </c>
      <c r="J8" s="187">
        <v>0</v>
      </c>
      <c r="K8" s="187">
        <v>0</v>
      </c>
      <c r="L8" s="187">
        <v>0</v>
      </c>
      <c r="M8" s="187">
        <v>0</v>
      </c>
      <c r="N8" s="187">
        <v>0</v>
      </c>
      <c r="O8" s="19">
        <f t="shared" si="0"/>
        <v>0</v>
      </c>
      <c r="P8" s="2">
        <v>0</v>
      </c>
      <c r="Q8" s="2">
        <v>0</v>
      </c>
      <c r="R8" s="187">
        <v>0</v>
      </c>
      <c r="S8" s="187">
        <v>0</v>
      </c>
      <c r="T8" s="187">
        <v>0</v>
      </c>
      <c r="U8" s="187">
        <v>0</v>
      </c>
      <c r="V8" s="187">
        <v>0</v>
      </c>
      <c r="W8" s="187">
        <v>0</v>
      </c>
      <c r="X8" s="187">
        <v>0</v>
      </c>
      <c r="Y8" s="187">
        <v>0</v>
      </c>
      <c r="Z8" s="19">
        <f t="shared" si="1"/>
        <v>0</v>
      </c>
      <c r="AA8" s="187">
        <v>0</v>
      </c>
      <c r="AB8" s="187">
        <v>0</v>
      </c>
      <c r="AC8" s="187">
        <v>0</v>
      </c>
      <c r="AD8" s="187">
        <v>0</v>
      </c>
      <c r="AE8" s="187">
        <v>0</v>
      </c>
      <c r="AF8" s="187">
        <v>0</v>
      </c>
      <c r="AG8" s="187">
        <v>0</v>
      </c>
      <c r="AH8" s="187">
        <v>0</v>
      </c>
      <c r="AI8" s="187">
        <v>0</v>
      </c>
      <c r="AJ8" s="187">
        <v>0</v>
      </c>
      <c r="AK8" s="187">
        <v>0</v>
      </c>
      <c r="AL8" s="187">
        <v>0</v>
      </c>
      <c r="AM8" s="187">
        <v>0</v>
      </c>
      <c r="AN8" s="187">
        <v>0</v>
      </c>
      <c r="AO8" s="171" t="s">
        <v>212</v>
      </c>
    </row>
    <row r="9" spans="1:41" ht="12" customHeight="1">
      <c r="A9" s="54" t="s">
        <v>122</v>
      </c>
      <c r="B9" s="54">
        <v>2204</v>
      </c>
      <c r="C9" s="171" t="s">
        <v>213</v>
      </c>
      <c r="D9" s="226">
        <v>3</v>
      </c>
      <c r="E9" s="294">
        <v>3</v>
      </c>
      <c r="F9" s="294">
        <v>6</v>
      </c>
      <c r="G9" s="294">
        <v>1</v>
      </c>
      <c r="H9" s="294">
        <v>5</v>
      </c>
      <c r="I9" s="294">
        <v>101</v>
      </c>
      <c r="J9" s="294">
        <v>0</v>
      </c>
      <c r="K9" s="294">
        <v>6</v>
      </c>
      <c r="L9" s="294">
        <v>0</v>
      </c>
      <c r="M9" s="294">
        <v>2</v>
      </c>
      <c r="N9" s="294">
        <v>16</v>
      </c>
      <c r="O9" s="19">
        <f t="shared" si="0"/>
        <v>143</v>
      </c>
      <c r="P9" s="226">
        <v>8</v>
      </c>
      <c r="Q9" s="226">
        <v>0</v>
      </c>
      <c r="R9" s="294">
        <v>0</v>
      </c>
      <c r="S9" s="294">
        <v>0</v>
      </c>
      <c r="T9" s="294">
        <v>0</v>
      </c>
      <c r="U9" s="294">
        <v>0</v>
      </c>
      <c r="V9" s="294">
        <v>0</v>
      </c>
      <c r="W9" s="294">
        <v>0</v>
      </c>
      <c r="X9" s="294">
        <v>0</v>
      </c>
      <c r="Y9" s="294">
        <v>0</v>
      </c>
      <c r="Z9" s="19">
        <f t="shared" si="1"/>
        <v>8</v>
      </c>
      <c r="AA9" s="294">
        <v>7</v>
      </c>
      <c r="AB9" s="294">
        <v>7</v>
      </c>
      <c r="AC9" s="294">
        <v>3</v>
      </c>
      <c r="AD9" s="294">
        <v>6</v>
      </c>
      <c r="AE9" s="294">
        <v>27</v>
      </c>
      <c r="AF9" s="294">
        <v>5</v>
      </c>
      <c r="AG9" s="294">
        <v>0</v>
      </c>
      <c r="AH9" s="294">
        <v>0</v>
      </c>
      <c r="AI9" s="294">
        <v>0</v>
      </c>
      <c r="AJ9" s="294">
        <v>2</v>
      </c>
      <c r="AK9" s="294">
        <v>0</v>
      </c>
      <c r="AL9" s="294">
        <v>1</v>
      </c>
      <c r="AM9" s="294">
        <v>1</v>
      </c>
      <c r="AN9" s="294">
        <v>1</v>
      </c>
      <c r="AO9" s="171" t="s">
        <v>180</v>
      </c>
    </row>
    <row r="10" spans="1:41" ht="12" customHeight="1">
      <c r="A10" s="54" t="s">
        <v>131</v>
      </c>
      <c r="B10" s="54">
        <v>2205</v>
      </c>
      <c r="C10" s="171" t="s">
        <v>181</v>
      </c>
      <c r="D10" s="226">
        <v>1</v>
      </c>
      <c r="E10" s="294">
        <v>1</v>
      </c>
      <c r="F10" s="294">
        <v>1</v>
      </c>
      <c r="G10" s="294">
        <v>0</v>
      </c>
      <c r="H10" s="294">
        <v>2</v>
      </c>
      <c r="I10" s="294">
        <v>16</v>
      </c>
      <c r="J10" s="294">
        <v>0</v>
      </c>
      <c r="K10" s="294">
        <v>1</v>
      </c>
      <c r="L10" s="294">
        <v>1</v>
      </c>
      <c r="M10" s="294">
        <v>0</v>
      </c>
      <c r="N10" s="294">
        <v>3</v>
      </c>
      <c r="O10" s="19">
        <f t="shared" si="0"/>
        <v>26</v>
      </c>
      <c r="P10" s="226">
        <v>3</v>
      </c>
      <c r="Q10" s="226">
        <v>0</v>
      </c>
      <c r="R10" s="294">
        <v>0</v>
      </c>
      <c r="S10" s="294">
        <v>0</v>
      </c>
      <c r="T10" s="294">
        <v>0</v>
      </c>
      <c r="U10" s="294">
        <v>0</v>
      </c>
      <c r="V10" s="294">
        <v>0</v>
      </c>
      <c r="W10" s="294">
        <v>0</v>
      </c>
      <c r="X10" s="294">
        <v>0</v>
      </c>
      <c r="Y10" s="294">
        <v>0</v>
      </c>
      <c r="Z10" s="19">
        <f t="shared" si="1"/>
        <v>3</v>
      </c>
      <c r="AA10" s="294">
        <v>1</v>
      </c>
      <c r="AB10" s="294">
        <v>1</v>
      </c>
      <c r="AC10" s="294">
        <v>1</v>
      </c>
      <c r="AD10" s="294">
        <v>2</v>
      </c>
      <c r="AE10" s="294">
        <v>0</v>
      </c>
      <c r="AF10" s="294">
        <v>1</v>
      </c>
      <c r="AG10" s="294">
        <v>0</v>
      </c>
      <c r="AH10" s="294">
        <v>0</v>
      </c>
      <c r="AI10" s="294">
        <v>0</v>
      </c>
      <c r="AJ10" s="294">
        <v>3</v>
      </c>
      <c r="AK10" s="294">
        <v>0</v>
      </c>
      <c r="AL10" s="294">
        <v>0</v>
      </c>
      <c r="AM10" s="294">
        <v>0</v>
      </c>
      <c r="AN10" s="294">
        <v>0</v>
      </c>
      <c r="AO10" s="171" t="s">
        <v>181</v>
      </c>
    </row>
    <row r="11" spans="1:41" ht="12" customHeight="1">
      <c r="A11" s="54" t="s">
        <v>131</v>
      </c>
      <c r="B11" s="54">
        <v>2206</v>
      </c>
      <c r="C11" s="171" t="s">
        <v>182</v>
      </c>
      <c r="D11" s="2">
        <v>0</v>
      </c>
      <c r="E11" s="187">
        <v>0</v>
      </c>
      <c r="F11" s="187">
        <v>0</v>
      </c>
      <c r="G11" s="187">
        <v>0</v>
      </c>
      <c r="H11" s="187">
        <v>0</v>
      </c>
      <c r="I11" s="187">
        <v>0</v>
      </c>
      <c r="J11" s="187">
        <v>0</v>
      </c>
      <c r="K11" s="187">
        <v>0</v>
      </c>
      <c r="L11" s="187">
        <v>0</v>
      </c>
      <c r="M11" s="187">
        <v>0</v>
      </c>
      <c r="N11" s="187">
        <v>0</v>
      </c>
      <c r="O11" s="19">
        <f t="shared" si="0"/>
        <v>0</v>
      </c>
      <c r="P11" s="2">
        <v>0</v>
      </c>
      <c r="Q11" s="2">
        <v>0</v>
      </c>
      <c r="R11" s="187">
        <v>0</v>
      </c>
      <c r="S11" s="187">
        <v>0</v>
      </c>
      <c r="T11" s="187">
        <v>0</v>
      </c>
      <c r="U11" s="187">
        <v>0</v>
      </c>
      <c r="V11" s="187">
        <v>0</v>
      </c>
      <c r="W11" s="187">
        <v>0</v>
      </c>
      <c r="X11" s="187">
        <v>0</v>
      </c>
      <c r="Y11" s="187">
        <v>0</v>
      </c>
      <c r="Z11" s="19">
        <f t="shared" si="1"/>
        <v>0</v>
      </c>
      <c r="AA11" s="187">
        <v>0</v>
      </c>
      <c r="AB11" s="187">
        <v>0</v>
      </c>
      <c r="AC11" s="187">
        <v>0</v>
      </c>
      <c r="AD11" s="187">
        <v>0</v>
      </c>
      <c r="AE11" s="187">
        <v>0</v>
      </c>
      <c r="AF11" s="187">
        <v>0</v>
      </c>
      <c r="AG11" s="187">
        <v>0</v>
      </c>
      <c r="AH11" s="187">
        <v>0</v>
      </c>
      <c r="AI11" s="187">
        <v>0</v>
      </c>
      <c r="AJ11" s="187">
        <v>0</v>
      </c>
      <c r="AK11" s="187">
        <v>0</v>
      </c>
      <c r="AL11" s="187">
        <v>0</v>
      </c>
      <c r="AM11" s="187">
        <v>0</v>
      </c>
      <c r="AN11" s="187">
        <v>0</v>
      </c>
      <c r="AO11" s="171" t="s">
        <v>182</v>
      </c>
    </row>
    <row r="12" spans="1:41" ht="12" customHeight="1">
      <c r="A12" s="54" t="s">
        <v>135</v>
      </c>
      <c r="B12" s="54">
        <v>2207</v>
      </c>
      <c r="C12" s="171" t="s">
        <v>136</v>
      </c>
      <c r="D12" s="2">
        <v>0</v>
      </c>
      <c r="E12" s="187">
        <v>0</v>
      </c>
      <c r="F12" s="187">
        <v>0</v>
      </c>
      <c r="G12" s="187">
        <v>0</v>
      </c>
      <c r="H12" s="187">
        <v>0</v>
      </c>
      <c r="I12" s="187">
        <v>0</v>
      </c>
      <c r="J12" s="187">
        <v>0</v>
      </c>
      <c r="K12" s="187">
        <v>0</v>
      </c>
      <c r="L12" s="187">
        <v>0</v>
      </c>
      <c r="M12" s="187">
        <v>0</v>
      </c>
      <c r="N12" s="187">
        <v>0</v>
      </c>
      <c r="O12" s="19">
        <f t="shared" si="0"/>
        <v>0</v>
      </c>
      <c r="P12" s="2">
        <v>0</v>
      </c>
      <c r="Q12" s="2">
        <v>0</v>
      </c>
      <c r="R12" s="187">
        <v>0</v>
      </c>
      <c r="S12" s="187">
        <v>0</v>
      </c>
      <c r="T12" s="187">
        <v>0</v>
      </c>
      <c r="U12" s="187">
        <v>0</v>
      </c>
      <c r="V12" s="187">
        <v>0</v>
      </c>
      <c r="W12" s="187">
        <v>0</v>
      </c>
      <c r="X12" s="187">
        <v>0</v>
      </c>
      <c r="Y12" s="187">
        <v>0</v>
      </c>
      <c r="Z12" s="19">
        <f t="shared" si="1"/>
        <v>0</v>
      </c>
      <c r="AA12" s="187">
        <v>0</v>
      </c>
      <c r="AB12" s="187">
        <v>0</v>
      </c>
      <c r="AC12" s="187">
        <v>0</v>
      </c>
      <c r="AD12" s="187">
        <v>0</v>
      </c>
      <c r="AE12" s="187">
        <v>0</v>
      </c>
      <c r="AF12" s="187">
        <v>0</v>
      </c>
      <c r="AG12" s="187">
        <v>0</v>
      </c>
      <c r="AH12" s="187">
        <v>0</v>
      </c>
      <c r="AI12" s="187">
        <v>0</v>
      </c>
      <c r="AJ12" s="187">
        <v>0</v>
      </c>
      <c r="AK12" s="187">
        <v>0</v>
      </c>
      <c r="AL12" s="187">
        <v>0</v>
      </c>
      <c r="AM12" s="187">
        <v>0</v>
      </c>
      <c r="AN12" s="187">
        <v>0</v>
      </c>
      <c r="AO12" s="171" t="s">
        <v>136</v>
      </c>
    </row>
    <row r="13" spans="1:41" ht="12" customHeight="1">
      <c r="A13" s="54" t="s">
        <v>122</v>
      </c>
      <c r="B13" s="54">
        <v>2208</v>
      </c>
      <c r="C13" s="171" t="s">
        <v>214</v>
      </c>
      <c r="D13" s="2">
        <v>0</v>
      </c>
      <c r="E13" s="187">
        <v>0</v>
      </c>
      <c r="F13" s="187">
        <v>0</v>
      </c>
      <c r="G13" s="187">
        <v>0</v>
      </c>
      <c r="H13" s="187">
        <v>0</v>
      </c>
      <c r="I13" s="187">
        <v>0</v>
      </c>
      <c r="J13" s="187">
        <v>0</v>
      </c>
      <c r="K13" s="187">
        <v>0</v>
      </c>
      <c r="L13" s="187">
        <v>0</v>
      </c>
      <c r="M13" s="187">
        <v>0</v>
      </c>
      <c r="N13" s="187">
        <v>0</v>
      </c>
      <c r="O13" s="19">
        <f t="shared" si="0"/>
        <v>0</v>
      </c>
      <c r="P13" s="2">
        <v>0</v>
      </c>
      <c r="Q13" s="2">
        <v>0</v>
      </c>
      <c r="R13" s="187">
        <v>0</v>
      </c>
      <c r="S13" s="187">
        <v>0</v>
      </c>
      <c r="T13" s="187">
        <v>0</v>
      </c>
      <c r="U13" s="187">
        <v>0</v>
      </c>
      <c r="V13" s="187">
        <v>0</v>
      </c>
      <c r="W13" s="187">
        <v>0</v>
      </c>
      <c r="X13" s="187">
        <v>0</v>
      </c>
      <c r="Y13" s="187">
        <v>0</v>
      </c>
      <c r="Z13" s="19">
        <f t="shared" si="1"/>
        <v>0</v>
      </c>
      <c r="AA13" s="187">
        <v>0</v>
      </c>
      <c r="AB13" s="187">
        <v>0</v>
      </c>
      <c r="AC13" s="187">
        <v>0</v>
      </c>
      <c r="AD13" s="187">
        <v>0</v>
      </c>
      <c r="AE13" s="187">
        <v>0</v>
      </c>
      <c r="AF13" s="187">
        <v>0</v>
      </c>
      <c r="AG13" s="187">
        <v>0</v>
      </c>
      <c r="AH13" s="187">
        <v>0</v>
      </c>
      <c r="AI13" s="187">
        <v>0</v>
      </c>
      <c r="AJ13" s="187">
        <v>0</v>
      </c>
      <c r="AK13" s="187">
        <v>0</v>
      </c>
      <c r="AL13" s="187">
        <v>0</v>
      </c>
      <c r="AM13" s="187">
        <v>0</v>
      </c>
      <c r="AN13" s="187">
        <v>0</v>
      </c>
      <c r="AO13" s="171" t="s">
        <v>214</v>
      </c>
    </row>
    <row r="14" spans="1:41" ht="12" customHeight="1">
      <c r="A14" s="54" t="s">
        <v>135</v>
      </c>
      <c r="B14" s="54">
        <v>2209</v>
      </c>
      <c r="C14" s="171" t="s">
        <v>140</v>
      </c>
      <c r="D14" s="2">
        <v>0</v>
      </c>
      <c r="E14" s="187">
        <v>0</v>
      </c>
      <c r="F14" s="187">
        <v>0</v>
      </c>
      <c r="G14" s="187">
        <v>0</v>
      </c>
      <c r="H14" s="187">
        <v>0</v>
      </c>
      <c r="I14" s="187">
        <v>0</v>
      </c>
      <c r="J14" s="187">
        <v>0</v>
      </c>
      <c r="K14" s="187">
        <v>0</v>
      </c>
      <c r="L14" s="187">
        <v>0</v>
      </c>
      <c r="M14" s="187">
        <v>0</v>
      </c>
      <c r="N14" s="187">
        <v>0</v>
      </c>
      <c r="O14" s="19">
        <f t="shared" si="0"/>
        <v>0</v>
      </c>
      <c r="P14" s="2">
        <v>0</v>
      </c>
      <c r="Q14" s="2">
        <v>0</v>
      </c>
      <c r="R14" s="187">
        <v>0</v>
      </c>
      <c r="S14" s="187">
        <v>0</v>
      </c>
      <c r="T14" s="187">
        <v>0</v>
      </c>
      <c r="U14" s="187">
        <v>0</v>
      </c>
      <c r="V14" s="187">
        <v>0</v>
      </c>
      <c r="W14" s="187">
        <v>0</v>
      </c>
      <c r="X14" s="187">
        <v>0</v>
      </c>
      <c r="Y14" s="187">
        <v>0</v>
      </c>
      <c r="Z14" s="19">
        <f t="shared" si="1"/>
        <v>0</v>
      </c>
      <c r="AA14" s="187">
        <v>0</v>
      </c>
      <c r="AB14" s="187">
        <v>0</v>
      </c>
      <c r="AC14" s="187">
        <v>0</v>
      </c>
      <c r="AD14" s="187">
        <v>0</v>
      </c>
      <c r="AE14" s="187">
        <v>0</v>
      </c>
      <c r="AF14" s="187">
        <v>0</v>
      </c>
      <c r="AG14" s="187">
        <v>0</v>
      </c>
      <c r="AH14" s="187">
        <v>0</v>
      </c>
      <c r="AI14" s="187">
        <v>0</v>
      </c>
      <c r="AJ14" s="187">
        <v>0</v>
      </c>
      <c r="AK14" s="187">
        <v>0</v>
      </c>
      <c r="AL14" s="187">
        <v>0</v>
      </c>
      <c r="AM14" s="187">
        <v>0</v>
      </c>
      <c r="AN14" s="187">
        <v>0</v>
      </c>
      <c r="AO14" s="171" t="s">
        <v>140</v>
      </c>
    </row>
    <row r="15" spans="1:41" ht="12" customHeight="1">
      <c r="A15" s="54" t="s">
        <v>142</v>
      </c>
      <c r="B15" s="54">
        <v>2210</v>
      </c>
      <c r="C15" s="171" t="s">
        <v>215</v>
      </c>
      <c r="D15" s="2">
        <v>0</v>
      </c>
      <c r="E15" s="187">
        <v>0</v>
      </c>
      <c r="F15" s="187">
        <v>0</v>
      </c>
      <c r="G15" s="187">
        <v>0</v>
      </c>
      <c r="H15" s="187">
        <v>0</v>
      </c>
      <c r="I15" s="187">
        <v>0</v>
      </c>
      <c r="J15" s="187">
        <v>0</v>
      </c>
      <c r="K15" s="187">
        <v>0</v>
      </c>
      <c r="L15" s="187">
        <v>0</v>
      </c>
      <c r="M15" s="187">
        <v>0</v>
      </c>
      <c r="N15" s="187">
        <v>0</v>
      </c>
      <c r="O15" s="19">
        <f t="shared" si="0"/>
        <v>0</v>
      </c>
      <c r="P15" s="2">
        <v>0</v>
      </c>
      <c r="Q15" s="2">
        <v>0</v>
      </c>
      <c r="R15" s="187">
        <v>0</v>
      </c>
      <c r="S15" s="187">
        <v>0</v>
      </c>
      <c r="T15" s="187">
        <v>0</v>
      </c>
      <c r="U15" s="187">
        <v>0</v>
      </c>
      <c r="V15" s="187">
        <v>0</v>
      </c>
      <c r="W15" s="187">
        <v>0</v>
      </c>
      <c r="X15" s="187">
        <v>0</v>
      </c>
      <c r="Y15" s="187">
        <v>0</v>
      </c>
      <c r="Z15" s="19">
        <f t="shared" si="1"/>
        <v>0</v>
      </c>
      <c r="AA15" s="187">
        <v>0</v>
      </c>
      <c r="AB15" s="187">
        <v>0</v>
      </c>
      <c r="AC15" s="187">
        <v>0</v>
      </c>
      <c r="AD15" s="187">
        <v>0</v>
      </c>
      <c r="AE15" s="187">
        <v>0</v>
      </c>
      <c r="AF15" s="187">
        <v>0</v>
      </c>
      <c r="AG15" s="187">
        <v>0</v>
      </c>
      <c r="AH15" s="187">
        <v>0</v>
      </c>
      <c r="AI15" s="187">
        <v>0</v>
      </c>
      <c r="AJ15" s="187">
        <v>0</v>
      </c>
      <c r="AK15" s="187">
        <v>0</v>
      </c>
      <c r="AL15" s="187">
        <v>0</v>
      </c>
      <c r="AM15" s="187">
        <v>0</v>
      </c>
      <c r="AN15" s="187">
        <v>0</v>
      </c>
      <c r="AO15" s="171" t="s">
        <v>215</v>
      </c>
    </row>
    <row r="16" spans="1:41" ht="12" customHeight="1">
      <c r="A16" s="54" t="s">
        <v>142</v>
      </c>
      <c r="B16" s="54">
        <v>3327</v>
      </c>
      <c r="C16" s="171" t="s">
        <v>216</v>
      </c>
      <c r="D16" s="2">
        <v>0</v>
      </c>
      <c r="E16" s="187">
        <v>0</v>
      </c>
      <c r="F16" s="187">
        <v>0</v>
      </c>
      <c r="G16" s="187">
        <v>0</v>
      </c>
      <c r="H16" s="187">
        <v>0</v>
      </c>
      <c r="I16" s="187">
        <v>0</v>
      </c>
      <c r="J16" s="187">
        <v>0</v>
      </c>
      <c r="K16" s="187">
        <v>0</v>
      </c>
      <c r="L16" s="187">
        <v>0</v>
      </c>
      <c r="M16" s="187">
        <v>0</v>
      </c>
      <c r="N16" s="187">
        <v>0</v>
      </c>
      <c r="O16" s="19">
        <f t="shared" si="0"/>
        <v>0</v>
      </c>
      <c r="P16" s="2">
        <v>0</v>
      </c>
      <c r="Q16" s="2">
        <v>0</v>
      </c>
      <c r="R16" s="187">
        <v>0</v>
      </c>
      <c r="S16" s="187">
        <v>0</v>
      </c>
      <c r="T16" s="187">
        <v>0</v>
      </c>
      <c r="U16" s="187">
        <v>0</v>
      </c>
      <c r="V16" s="187">
        <v>0</v>
      </c>
      <c r="W16" s="187">
        <v>0</v>
      </c>
      <c r="X16" s="187">
        <v>0</v>
      </c>
      <c r="Y16" s="187">
        <v>0</v>
      </c>
      <c r="Z16" s="19">
        <f t="shared" si="1"/>
        <v>0</v>
      </c>
      <c r="AA16" s="187">
        <v>0</v>
      </c>
      <c r="AB16" s="187">
        <v>0</v>
      </c>
      <c r="AC16" s="187">
        <v>0</v>
      </c>
      <c r="AD16" s="187">
        <v>0</v>
      </c>
      <c r="AE16" s="187">
        <v>0</v>
      </c>
      <c r="AF16" s="187">
        <v>0</v>
      </c>
      <c r="AG16" s="187">
        <v>0</v>
      </c>
      <c r="AH16" s="187">
        <v>0</v>
      </c>
      <c r="AI16" s="187">
        <v>0</v>
      </c>
      <c r="AJ16" s="187">
        <v>0</v>
      </c>
      <c r="AK16" s="187">
        <v>0</v>
      </c>
      <c r="AL16" s="187">
        <v>0</v>
      </c>
      <c r="AM16" s="187">
        <v>0</v>
      </c>
      <c r="AN16" s="187">
        <v>0</v>
      </c>
      <c r="AO16" s="171" t="s">
        <v>216</v>
      </c>
    </row>
    <row r="17" spans="1:41" ht="12" customHeight="1">
      <c r="A17" s="54" t="s">
        <v>142</v>
      </c>
      <c r="B17" s="54">
        <v>3341</v>
      </c>
      <c r="C17" s="171" t="s">
        <v>217</v>
      </c>
      <c r="D17" s="2">
        <v>0</v>
      </c>
      <c r="E17" s="187">
        <v>0</v>
      </c>
      <c r="F17" s="187">
        <v>0</v>
      </c>
      <c r="G17" s="187">
        <v>0</v>
      </c>
      <c r="H17" s="187">
        <v>0</v>
      </c>
      <c r="I17" s="187">
        <v>0</v>
      </c>
      <c r="J17" s="187">
        <v>0</v>
      </c>
      <c r="K17" s="187">
        <v>0</v>
      </c>
      <c r="L17" s="187">
        <v>0</v>
      </c>
      <c r="M17" s="187">
        <v>0</v>
      </c>
      <c r="N17" s="187">
        <v>0</v>
      </c>
      <c r="O17" s="19">
        <f t="shared" si="0"/>
        <v>0</v>
      </c>
      <c r="P17" s="2">
        <v>0</v>
      </c>
      <c r="Q17" s="2">
        <v>0</v>
      </c>
      <c r="R17" s="187">
        <v>0</v>
      </c>
      <c r="S17" s="187">
        <v>0</v>
      </c>
      <c r="T17" s="187">
        <v>0</v>
      </c>
      <c r="U17" s="187">
        <v>0</v>
      </c>
      <c r="V17" s="187">
        <v>0</v>
      </c>
      <c r="W17" s="187">
        <v>0</v>
      </c>
      <c r="X17" s="187">
        <v>0</v>
      </c>
      <c r="Y17" s="187">
        <v>0</v>
      </c>
      <c r="Z17" s="19">
        <f t="shared" si="1"/>
        <v>0</v>
      </c>
      <c r="AA17" s="187">
        <v>0</v>
      </c>
      <c r="AB17" s="187">
        <v>0</v>
      </c>
      <c r="AC17" s="187">
        <v>0</v>
      </c>
      <c r="AD17" s="187">
        <v>0</v>
      </c>
      <c r="AE17" s="187">
        <v>0</v>
      </c>
      <c r="AF17" s="187">
        <v>0</v>
      </c>
      <c r="AG17" s="187">
        <v>0</v>
      </c>
      <c r="AH17" s="187">
        <v>0</v>
      </c>
      <c r="AI17" s="187">
        <v>0</v>
      </c>
      <c r="AJ17" s="187">
        <v>0</v>
      </c>
      <c r="AK17" s="187">
        <v>0</v>
      </c>
      <c r="AL17" s="187">
        <v>0</v>
      </c>
      <c r="AM17" s="187">
        <v>0</v>
      </c>
      <c r="AN17" s="187">
        <v>0</v>
      </c>
      <c r="AO17" s="171" t="s">
        <v>217</v>
      </c>
    </row>
    <row r="18" spans="1:41" ht="12" customHeight="1">
      <c r="A18" s="174" t="s">
        <v>142</v>
      </c>
      <c r="B18" s="174">
        <v>3345</v>
      </c>
      <c r="C18" s="171" t="s">
        <v>218</v>
      </c>
      <c r="D18" s="2">
        <v>0</v>
      </c>
      <c r="E18" s="187">
        <v>0</v>
      </c>
      <c r="F18" s="187">
        <v>0</v>
      </c>
      <c r="G18" s="187">
        <v>0</v>
      </c>
      <c r="H18" s="187">
        <v>0</v>
      </c>
      <c r="I18" s="187">
        <v>0</v>
      </c>
      <c r="J18" s="187">
        <v>0</v>
      </c>
      <c r="K18" s="187">
        <v>0</v>
      </c>
      <c r="L18" s="187">
        <v>0</v>
      </c>
      <c r="M18" s="187">
        <v>0</v>
      </c>
      <c r="N18" s="187">
        <v>0</v>
      </c>
      <c r="O18" s="19">
        <f t="shared" si="0"/>
        <v>0</v>
      </c>
      <c r="P18" s="2">
        <v>0</v>
      </c>
      <c r="Q18" s="2">
        <v>0</v>
      </c>
      <c r="R18" s="187">
        <v>0</v>
      </c>
      <c r="S18" s="187">
        <v>0</v>
      </c>
      <c r="T18" s="187">
        <v>0</v>
      </c>
      <c r="U18" s="187">
        <v>0</v>
      </c>
      <c r="V18" s="187">
        <v>0</v>
      </c>
      <c r="W18" s="187">
        <v>0</v>
      </c>
      <c r="X18" s="187">
        <v>0</v>
      </c>
      <c r="Y18" s="187">
        <v>0</v>
      </c>
      <c r="Z18" s="19">
        <f t="shared" si="1"/>
        <v>0</v>
      </c>
      <c r="AA18" s="187">
        <v>0</v>
      </c>
      <c r="AB18" s="187">
        <v>0</v>
      </c>
      <c r="AC18" s="187">
        <v>0</v>
      </c>
      <c r="AD18" s="187">
        <v>0</v>
      </c>
      <c r="AE18" s="187">
        <v>0</v>
      </c>
      <c r="AF18" s="187">
        <v>0</v>
      </c>
      <c r="AG18" s="187">
        <v>0</v>
      </c>
      <c r="AH18" s="187">
        <v>0</v>
      </c>
      <c r="AI18" s="187">
        <v>0</v>
      </c>
      <c r="AJ18" s="187">
        <v>0</v>
      </c>
      <c r="AK18" s="187">
        <v>0</v>
      </c>
      <c r="AL18" s="187">
        <v>0</v>
      </c>
      <c r="AM18" s="187">
        <v>0</v>
      </c>
      <c r="AN18" s="187">
        <v>0</v>
      </c>
      <c r="AO18" s="171" t="s">
        <v>218</v>
      </c>
    </row>
    <row r="19" spans="1:41" ht="12" customHeight="1">
      <c r="A19" s="54" t="s">
        <v>142</v>
      </c>
      <c r="B19" s="54">
        <v>3346</v>
      </c>
      <c r="C19" s="171" t="s">
        <v>219</v>
      </c>
      <c r="D19" s="2">
        <v>0</v>
      </c>
      <c r="E19" s="187">
        <v>0</v>
      </c>
      <c r="F19" s="187">
        <v>0</v>
      </c>
      <c r="G19" s="187">
        <v>0</v>
      </c>
      <c r="H19" s="187">
        <v>0</v>
      </c>
      <c r="I19" s="187">
        <v>0</v>
      </c>
      <c r="J19" s="187">
        <v>0</v>
      </c>
      <c r="K19" s="187">
        <v>0</v>
      </c>
      <c r="L19" s="187">
        <v>0</v>
      </c>
      <c r="M19" s="187">
        <v>0</v>
      </c>
      <c r="N19" s="187">
        <v>0</v>
      </c>
      <c r="O19" s="19">
        <f t="shared" si="0"/>
        <v>0</v>
      </c>
      <c r="P19" s="2">
        <v>0</v>
      </c>
      <c r="Q19" s="2">
        <v>0</v>
      </c>
      <c r="R19" s="187">
        <v>0</v>
      </c>
      <c r="S19" s="187">
        <v>0</v>
      </c>
      <c r="T19" s="187">
        <v>0</v>
      </c>
      <c r="U19" s="187">
        <v>0</v>
      </c>
      <c r="V19" s="187">
        <v>0</v>
      </c>
      <c r="W19" s="187">
        <v>0</v>
      </c>
      <c r="X19" s="187">
        <v>0</v>
      </c>
      <c r="Y19" s="187">
        <v>0</v>
      </c>
      <c r="Z19" s="19">
        <f t="shared" si="1"/>
        <v>0</v>
      </c>
      <c r="AA19" s="187">
        <v>0</v>
      </c>
      <c r="AB19" s="187">
        <v>0</v>
      </c>
      <c r="AC19" s="187">
        <v>0</v>
      </c>
      <c r="AD19" s="187">
        <v>0</v>
      </c>
      <c r="AE19" s="187">
        <v>0</v>
      </c>
      <c r="AF19" s="187">
        <v>0</v>
      </c>
      <c r="AG19" s="187">
        <v>0</v>
      </c>
      <c r="AH19" s="187">
        <v>0</v>
      </c>
      <c r="AI19" s="187">
        <v>0</v>
      </c>
      <c r="AJ19" s="187">
        <v>0</v>
      </c>
      <c r="AK19" s="187">
        <v>0</v>
      </c>
      <c r="AL19" s="187">
        <v>0</v>
      </c>
      <c r="AM19" s="187">
        <v>0</v>
      </c>
      <c r="AN19" s="187">
        <v>0</v>
      </c>
      <c r="AO19" s="171" t="s">
        <v>219</v>
      </c>
    </row>
    <row r="20" spans="1:41" ht="12" customHeight="1">
      <c r="A20" s="54" t="s">
        <v>124</v>
      </c>
      <c r="B20" s="54">
        <v>3387</v>
      </c>
      <c r="C20" s="171" t="s">
        <v>220</v>
      </c>
      <c r="D20" s="226">
        <v>1</v>
      </c>
      <c r="E20" s="294">
        <v>1</v>
      </c>
      <c r="F20" s="294">
        <v>2</v>
      </c>
      <c r="G20" s="294">
        <v>0</v>
      </c>
      <c r="H20" s="294">
        <v>3</v>
      </c>
      <c r="I20" s="294">
        <v>31</v>
      </c>
      <c r="J20" s="294">
        <v>0</v>
      </c>
      <c r="K20" s="294">
        <v>2</v>
      </c>
      <c r="L20" s="294">
        <v>0</v>
      </c>
      <c r="M20" s="294">
        <v>0</v>
      </c>
      <c r="N20" s="294">
        <v>2</v>
      </c>
      <c r="O20" s="19">
        <f t="shared" si="0"/>
        <v>42</v>
      </c>
      <c r="P20" s="226">
        <v>3</v>
      </c>
      <c r="Q20" s="226">
        <v>1</v>
      </c>
      <c r="R20" s="294">
        <v>0</v>
      </c>
      <c r="S20" s="294">
        <v>0</v>
      </c>
      <c r="T20" s="294">
        <v>0</v>
      </c>
      <c r="U20" s="294">
        <v>0</v>
      </c>
      <c r="V20" s="294">
        <v>0</v>
      </c>
      <c r="W20" s="294">
        <v>0</v>
      </c>
      <c r="X20" s="294">
        <v>0</v>
      </c>
      <c r="Y20" s="294">
        <v>21</v>
      </c>
      <c r="Z20" s="19">
        <f t="shared" si="1"/>
        <v>25</v>
      </c>
      <c r="AA20" s="294">
        <v>4</v>
      </c>
      <c r="AB20" s="294">
        <v>1</v>
      </c>
      <c r="AC20" s="294">
        <v>1</v>
      </c>
      <c r="AD20" s="294">
        <v>2</v>
      </c>
      <c r="AE20" s="294">
        <v>9</v>
      </c>
      <c r="AF20" s="294">
        <v>2</v>
      </c>
      <c r="AG20" s="294">
        <v>0</v>
      </c>
      <c r="AH20" s="294">
        <v>0</v>
      </c>
      <c r="AI20" s="294">
        <v>1</v>
      </c>
      <c r="AJ20" s="294">
        <v>1</v>
      </c>
      <c r="AK20" s="294">
        <v>0</v>
      </c>
      <c r="AL20" s="294">
        <v>0</v>
      </c>
      <c r="AM20" s="294">
        <v>0</v>
      </c>
      <c r="AN20" s="294">
        <v>0</v>
      </c>
      <c r="AO20" s="171" t="s">
        <v>61</v>
      </c>
    </row>
    <row r="21" spans="1:41" ht="12" customHeight="1">
      <c r="A21" s="54" t="s">
        <v>131</v>
      </c>
      <c r="B21" s="54">
        <v>3401</v>
      </c>
      <c r="C21" s="171" t="s">
        <v>221</v>
      </c>
      <c r="D21" s="2">
        <v>0</v>
      </c>
      <c r="E21" s="187">
        <v>0</v>
      </c>
      <c r="F21" s="187">
        <v>0</v>
      </c>
      <c r="G21" s="187">
        <v>0</v>
      </c>
      <c r="H21" s="187">
        <v>0</v>
      </c>
      <c r="I21" s="187">
        <v>0</v>
      </c>
      <c r="J21" s="187">
        <v>0</v>
      </c>
      <c r="K21" s="187">
        <v>0</v>
      </c>
      <c r="L21" s="187">
        <v>0</v>
      </c>
      <c r="M21" s="187">
        <v>0</v>
      </c>
      <c r="N21" s="187">
        <v>0</v>
      </c>
      <c r="O21" s="19">
        <f t="shared" si="0"/>
        <v>0</v>
      </c>
      <c r="P21" s="2">
        <v>0</v>
      </c>
      <c r="Q21" s="2">
        <v>0</v>
      </c>
      <c r="R21" s="187">
        <v>0</v>
      </c>
      <c r="S21" s="187">
        <v>0</v>
      </c>
      <c r="T21" s="187">
        <v>0</v>
      </c>
      <c r="U21" s="187">
        <v>0</v>
      </c>
      <c r="V21" s="187">
        <v>0</v>
      </c>
      <c r="W21" s="187">
        <v>0</v>
      </c>
      <c r="X21" s="187">
        <v>0</v>
      </c>
      <c r="Y21" s="187">
        <v>0</v>
      </c>
      <c r="Z21" s="19">
        <v>0</v>
      </c>
      <c r="AA21" s="187">
        <v>0</v>
      </c>
      <c r="AB21" s="187">
        <v>0</v>
      </c>
      <c r="AC21" s="187">
        <v>0</v>
      </c>
      <c r="AD21" s="187">
        <v>0</v>
      </c>
      <c r="AE21" s="187">
        <v>0</v>
      </c>
      <c r="AF21" s="187">
        <v>0</v>
      </c>
      <c r="AG21" s="187">
        <v>0</v>
      </c>
      <c r="AH21" s="187">
        <v>0</v>
      </c>
      <c r="AI21" s="187">
        <v>0</v>
      </c>
      <c r="AJ21" s="187">
        <v>0</v>
      </c>
      <c r="AK21" s="187">
        <v>0</v>
      </c>
      <c r="AL21" s="187">
        <v>0</v>
      </c>
      <c r="AM21" s="187">
        <v>0</v>
      </c>
      <c r="AN21" s="187">
        <v>0</v>
      </c>
      <c r="AO21" s="171" t="s">
        <v>221</v>
      </c>
    </row>
    <row r="22" spans="1:41" ht="12" customHeight="1">
      <c r="A22" s="174" t="s">
        <v>131</v>
      </c>
      <c r="B22" s="174">
        <v>3423</v>
      </c>
      <c r="C22" s="171" t="s">
        <v>199</v>
      </c>
      <c r="D22" s="226">
        <v>1</v>
      </c>
      <c r="E22" s="294">
        <v>1</v>
      </c>
      <c r="F22" s="294">
        <v>2</v>
      </c>
      <c r="G22" s="294">
        <v>0</v>
      </c>
      <c r="H22" s="294">
        <v>2</v>
      </c>
      <c r="I22" s="294">
        <v>28</v>
      </c>
      <c r="J22" s="294">
        <v>0</v>
      </c>
      <c r="K22" s="294">
        <v>2</v>
      </c>
      <c r="L22" s="294">
        <v>0</v>
      </c>
      <c r="M22" s="294">
        <v>0</v>
      </c>
      <c r="N22" s="294">
        <v>4</v>
      </c>
      <c r="O22" s="19">
        <f t="shared" si="0"/>
        <v>40</v>
      </c>
      <c r="P22" s="226">
        <v>3</v>
      </c>
      <c r="Q22" s="226">
        <v>1</v>
      </c>
      <c r="R22" s="294">
        <v>0</v>
      </c>
      <c r="S22" s="294">
        <v>0</v>
      </c>
      <c r="T22" s="294">
        <v>1</v>
      </c>
      <c r="U22" s="294">
        <v>0</v>
      </c>
      <c r="V22" s="294">
        <v>0</v>
      </c>
      <c r="W22" s="294">
        <v>0</v>
      </c>
      <c r="X22" s="294">
        <v>1</v>
      </c>
      <c r="Y22" s="294">
        <v>6</v>
      </c>
      <c r="Z22" s="19">
        <f t="shared" si="1"/>
        <v>12</v>
      </c>
      <c r="AA22" s="294">
        <v>2</v>
      </c>
      <c r="AB22" s="294">
        <v>2</v>
      </c>
      <c r="AC22" s="294">
        <v>1</v>
      </c>
      <c r="AD22" s="294">
        <v>2</v>
      </c>
      <c r="AE22" s="294">
        <v>9</v>
      </c>
      <c r="AF22" s="294">
        <v>2</v>
      </c>
      <c r="AG22" s="294">
        <v>0</v>
      </c>
      <c r="AH22" s="294">
        <v>0</v>
      </c>
      <c r="AI22" s="294">
        <v>1</v>
      </c>
      <c r="AJ22" s="294">
        <v>0</v>
      </c>
      <c r="AK22" s="294">
        <v>0</v>
      </c>
      <c r="AL22" s="294">
        <v>0</v>
      </c>
      <c r="AM22" s="294">
        <v>0</v>
      </c>
      <c r="AN22" s="294">
        <v>1</v>
      </c>
      <c r="AO22" s="171" t="s">
        <v>199</v>
      </c>
    </row>
    <row r="23" spans="1:41" ht="12" customHeight="1">
      <c r="A23" s="174" t="s">
        <v>131</v>
      </c>
      <c r="B23" s="174">
        <v>3424</v>
      </c>
      <c r="C23" s="171" t="s">
        <v>222</v>
      </c>
      <c r="D23" s="2">
        <v>0</v>
      </c>
      <c r="E23" s="187">
        <v>0</v>
      </c>
      <c r="F23" s="187">
        <v>0</v>
      </c>
      <c r="G23" s="187">
        <v>0</v>
      </c>
      <c r="H23" s="187">
        <v>0</v>
      </c>
      <c r="I23" s="187">
        <v>0</v>
      </c>
      <c r="J23" s="187">
        <v>0</v>
      </c>
      <c r="K23" s="187">
        <v>0</v>
      </c>
      <c r="L23" s="187">
        <v>0</v>
      </c>
      <c r="M23" s="187">
        <v>0</v>
      </c>
      <c r="N23" s="187">
        <v>0</v>
      </c>
      <c r="O23" s="19">
        <f t="shared" si="0"/>
        <v>0</v>
      </c>
      <c r="P23" s="2">
        <v>0</v>
      </c>
      <c r="Q23" s="2">
        <v>0</v>
      </c>
      <c r="R23" s="187">
        <v>0</v>
      </c>
      <c r="S23" s="187">
        <v>0</v>
      </c>
      <c r="T23" s="187">
        <v>0</v>
      </c>
      <c r="U23" s="187">
        <v>0</v>
      </c>
      <c r="V23" s="187">
        <v>0</v>
      </c>
      <c r="W23" s="187">
        <v>0</v>
      </c>
      <c r="X23" s="187">
        <v>0</v>
      </c>
      <c r="Y23" s="187">
        <v>0</v>
      </c>
      <c r="Z23" s="19">
        <f t="shared" si="1"/>
        <v>0</v>
      </c>
      <c r="AA23" s="187">
        <v>0</v>
      </c>
      <c r="AB23" s="187">
        <v>0</v>
      </c>
      <c r="AC23" s="187">
        <v>0</v>
      </c>
      <c r="AD23" s="187">
        <v>0</v>
      </c>
      <c r="AE23" s="187">
        <v>0</v>
      </c>
      <c r="AF23" s="187">
        <v>0</v>
      </c>
      <c r="AG23" s="187">
        <v>0</v>
      </c>
      <c r="AH23" s="187">
        <v>0</v>
      </c>
      <c r="AI23" s="187">
        <v>0</v>
      </c>
      <c r="AJ23" s="187">
        <v>0</v>
      </c>
      <c r="AK23" s="187">
        <v>0</v>
      </c>
      <c r="AL23" s="187">
        <v>0</v>
      </c>
      <c r="AM23" s="187">
        <v>0</v>
      </c>
      <c r="AN23" s="187">
        <v>0</v>
      </c>
      <c r="AO23" s="171" t="s">
        <v>158</v>
      </c>
    </row>
    <row r="24" spans="1:41" ht="12" customHeight="1">
      <c r="A24" s="54" t="s">
        <v>131</v>
      </c>
      <c r="B24" s="54">
        <v>3425</v>
      </c>
      <c r="C24" s="171" t="s">
        <v>65</v>
      </c>
      <c r="D24" s="2">
        <v>0</v>
      </c>
      <c r="E24" s="187">
        <v>0</v>
      </c>
      <c r="F24" s="187">
        <v>0</v>
      </c>
      <c r="G24" s="187">
        <v>0</v>
      </c>
      <c r="H24" s="187">
        <v>0</v>
      </c>
      <c r="I24" s="187">
        <v>0</v>
      </c>
      <c r="J24" s="187">
        <v>0</v>
      </c>
      <c r="K24" s="187">
        <v>0</v>
      </c>
      <c r="L24" s="187">
        <v>0</v>
      </c>
      <c r="M24" s="187">
        <v>0</v>
      </c>
      <c r="N24" s="187">
        <v>0</v>
      </c>
      <c r="O24" s="19">
        <f t="shared" si="0"/>
        <v>0</v>
      </c>
      <c r="P24" s="2">
        <v>0</v>
      </c>
      <c r="Q24" s="2">
        <v>0</v>
      </c>
      <c r="R24" s="187">
        <v>0</v>
      </c>
      <c r="S24" s="187">
        <v>0</v>
      </c>
      <c r="T24" s="187">
        <v>0</v>
      </c>
      <c r="U24" s="187">
        <v>0</v>
      </c>
      <c r="V24" s="187">
        <v>0</v>
      </c>
      <c r="W24" s="187">
        <v>0</v>
      </c>
      <c r="X24" s="187">
        <v>0</v>
      </c>
      <c r="Y24" s="187">
        <v>0</v>
      </c>
      <c r="Z24" s="19">
        <f t="shared" si="1"/>
        <v>0</v>
      </c>
      <c r="AA24" s="187">
        <v>0</v>
      </c>
      <c r="AB24" s="187">
        <v>0</v>
      </c>
      <c r="AC24" s="187">
        <v>0</v>
      </c>
      <c r="AD24" s="187">
        <v>0</v>
      </c>
      <c r="AE24" s="187">
        <v>0</v>
      </c>
      <c r="AF24" s="187">
        <v>0</v>
      </c>
      <c r="AG24" s="187">
        <v>0</v>
      </c>
      <c r="AH24" s="187">
        <v>0</v>
      </c>
      <c r="AI24" s="187">
        <v>0</v>
      </c>
      <c r="AJ24" s="187">
        <v>0</v>
      </c>
      <c r="AK24" s="187">
        <v>0</v>
      </c>
      <c r="AL24" s="187">
        <v>0</v>
      </c>
      <c r="AM24" s="187">
        <v>0</v>
      </c>
      <c r="AN24" s="187">
        <v>0</v>
      </c>
      <c r="AO24" s="171" t="s">
        <v>223</v>
      </c>
    </row>
    <row r="25" spans="1:41" ht="12" customHeight="1" thickBot="1">
      <c r="A25" s="54" t="s">
        <v>135</v>
      </c>
      <c r="B25" s="54">
        <v>3441</v>
      </c>
      <c r="C25" s="175" t="s">
        <v>161</v>
      </c>
      <c r="D25" s="3">
        <v>0</v>
      </c>
      <c r="E25" s="188">
        <v>0</v>
      </c>
      <c r="F25" s="188">
        <v>0</v>
      </c>
      <c r="G25" s="188">
        <v>0</v>
      </c>
      <c r="H25" s="188">
        <v>0</v>
      </c>
      <c r="I25" s="188">
        <v>0</v>
      </c>
      <c r="J25" s="188">
        <v>0</v>
      </c>
      <c r="K25" s="188">
        <v>0</v>
      </c>
      <c r="L25" s="188">
        <v>0</v>
      </c>
      <c r="M25" s="188">
        <v>0</v>
      </c>
      <c r="N25" s="188">
        <v>0</v>
      </c>
      <c r="O25" s="16">
        <f t="shared" si="0"/>
        <v>0</v>
      </c>
      <c r="P25" s="3">
        <v>0</v>
      </c>
      <c r="Q25" s="3">
        <v>0</v>
      </c>
      <c r="R25" s="188">
        <v>0</v>
      </c>
      <c r="S25" s="188">
        <v>0</v>
      </c>
      <c r="T25" s="188">
        <v>0</v>
      </c>
      <c r="U25" s="188">
        <v>0</v>
      </c>
      <c r="V25" s="188">
        <v>0</v>
      </c>
      <c r="W25" s="188">
        <v>0</v>
      </c>
      <c r="X25" s="188">
        <v>0</v>
      </c>
      <c r="Y25" s="188">
        <v>0</v>
      </c>
      <c r="Z25" s="16">
        <f t="shared" si="1"/>
        <v>0</v>
      </c>
      <c r="AA25" s="188">
        <v>0</v>
      </c>
      <c r="AB25" s="188">
        <v>0</v>
      </c>
      <c r="AC25" s="188">
        <v>0</v>
      </c>
      <c r="AD25" s="188">
        <v>0</v>
      </c>
      <c r="AE25" s="188">
        <v>0</v>
      </c>
      <c r="AF25" s="188">
        <v>0</v>
      </c>
      <c r="AG25" s="188">
        <v>0</v>
      </c>
      <c r="AH25" s="188">
        <v>0</v>
      </c>
      <c r="AI25" s="188">
        <v>0</v>
      </c>
      <c r="AJ25" s="188">
        <v>0</v>
      </c>
      <c r="AK25" s="188">
        <v>0</v>
      </c>
      <c r="AL25" s="188">
        <v>0</v>
      </c>
      <c r="AM25" s="188">
        <v>0</v>
      </c>
      <c r="AN25" s="188">
        <v>0</v>
      </c>
      <c r="AO25" s="175" t="s">
        <v>224</v>
      </c>
    </row>
    <row r="26" spans="1:41" ht="12" customHeight="1" thickBot="1">
      <c r="C26" s="177" t="s">
        <v>18</v>
      </c>
      <c r="D26" s="29">
        <f>SUM(D6:D25)</f>
        <v>6</v>
      </c>
      <c r="E26" s="28">
        <f t="shared" ref="E26:AN26" si="2">SUM(E6:E25)</f>
        <v>6</v>
      </c>
      <c r="F26" s="28">
        <f t="shared" si="2"/>
        <v>11</v>
      </c>
      <c r="G26" s="28">
        <f t="shared" si="2"/>
        <v>1</v>
      </c>
      <c r="H26" s="28">
        <f t="shared" si="2"/>
        <v>12</v>
      </c>
      <c r="I26" s="28">
        <f t="shared" si="2"/>
        <v>176</v>
      </c>
      <c r="J26" s="28">
        <f t="shared" si="2"/>
        <v>0</v>
      </c>
      <c r="K26" s="28">
        <f t="shared" si="2"/>
        <v>11</v>
      </c>
      <c r="L26" s="28">
        <f t="shared" si="2"/>
        <v>1</v>
      </c>
      <c r="M26" s="28">
        <f t="shared" si="2"/>
        <v>2</v>
      </c>
      <c r="N26" s="28">
        <f t="shared" si="2"/>
        <v>25</v>
      </c>
      <c r="O26" s="28">
        <f>SUM(O6:O25)</f>
        <v>251</v>
      </c>
      <c r="P26" s="29">
        <f>SUM(P6:P25)</f>
        <v>17</v>
      </c>
      <c r="Q26" s="29">
        <f t="shared" si="2"/>
        <v>2</v>
      </c>
      <c r="R26" s="28">
        <f t="shared" si="2"/>
        <v>0</v>
      </c>
      <c r="S26" s="28">
        <f t="shared" si="2"/>
        <v>0</v>
      </c>
      <c r="T26" s="28">
        <f t="shared" si="2"/>
        <v>1</v>
      </c>
      <c r="U26" s="28">
        <f t="shared" si="2"/>
        <v>0</v>
      </c>
      <c r="V26" s="28">
        <f t="shared" si="2"/>
        <v>0</v>
      </c>
      <c r="W26" s="28">
        <f t="shared" si="2"/>
        <v>0</v>
      </c>
      <c r="X26" s="28">
        <f t="shared" si="2"/>
        <v>1</v>
      </c>
      <c r="Y26" s="28">
        <f t="shared" si="2"/>
        <v>27</v>
      </c>
      <c r="Z26" s="28">
        <f t="shared" si="2"/>
        <v>48</v>
      </c>
      <c r="AA26" s="28">
        <f t="shared" si="2"/>
        <v>14</v>
      </c>
      <c r="AB26" s="28">
        <f t="shared" si="2"/>
        <v>11</v>
      </c>
      <c r="AC26" s="28">
        <f t="shared" si="2"/>
        <v>6</v>
      </c>
      <c r="AD26" s="28">
        <f t="shared" si="2"/>
        <v>12</v>
      </c>
      <c r="AE26" s="28">
        <f t="shared" si="2"/>
        <v>45</v>
      </c>
      <c r="AF26" s="28">
        <f t="shared" si="2"/>
        <v>10</v>
      </c>
      <c r="AG26" s="28">
        <f t="shared" si="2"/>
        <v>0</v>
      </c>
      <c r="AH26" s="28">
        <f t="shared" si="2"/>
        <v>0</v>
      </c>
      <c r="AI26" s="28">
        <f t="shared" si="2"/>
        <v>2</v>
      </c>
      <c r="AJ26" s="28">
        <f t="shared" ref="AJ26" si="3">SUM(AJ6:AJ25)</f>
        <v>6</v>
      </c>
      <c r="AK26" s="28">
        <f t="shared" si="2"/>
        <v>0</v>
      </c>
      <c r="AL26" s="28">
        <f t="shared" si="2"/>
        <v>1</v>
      </c>
      <c r="AM26" s="28">
        <f t="shared" si="2"/>
        <v>1</v>
      </c>
      <c r="AN26" s="193">
        <f t="shared" si="2"/>
        <v>2</v>
      </c>
      <c r="AO26" s="177" t="s">
        <v>18</v>
      </c>
    </row>
    <row r="27" spans="1:41" s="194" customFormat="1" ht="51" customHeight="1">
      <c r="Q27" s="195"/>
    </row>
    <row r="28" spans="1:41" s="6" customFormat="1" ht="17.25" customHeight="1">
      <c r="A28" s="4" t="s">
        <v>225</v>
      </c>
      <c r="B28" s="5"/>
      <c r="C28" s="4" t="s">
        <v>225</v>
      </c>
    </row>
    <row r="29" spans="1:41" s="6" customFormat="1" ht="20.25" customHeight="1" thickBot="1">
      <c r="A29" s="7" t="s">
        <v>226</v>
      </c>
      <c r="B29" s="5"/>
      <c r="C29" s="7" t="s">
        <v>226</v>
      </c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AG29" s="5"/>
      <c r="AM29" s="5" t="s">
        <v>227</v>
      </c>
    </row>
    <row r="30" spans="1:41" s="6" customFormat="1" ht="20.25" customHeight="1">
      <c r="A30" s="435" t="s">
        <v>228</v>
      </c>
      <c r="B30" s="196"/>
      <c r="C30" s="435" t="s">
        <v>228</v>
      </c>
      <c r="D30" s="438" t="s">
        <v>229</v>
      </c>
      <c r="E30" s="439"/>
      <c r="F30" s="440"/>
      <c r="G30" s="447" t="s">
        <v>230</v>
      </c>
      <c r="H30" s="448"/>
      <c r="I30" s="448"/>
      <c r="J30" s="448"/>
      <c r="K30" s="448"/>
      <c r="L30" s="448"/>
      <c r="M30" s="448"/>
      <c r="N30" s="448"/>
      <c r="O30" s="448"/>
      <c r="P30" s="448"/>
      <c r="Q30" s="448"/>
      <c r="R30" s="448"/>
      <c r="S30" s="449"/>
      <c r="T30" s="450" t="s">
        <v>231</v>
      </c>
      <c r="U30" s="451"/>
      <c r="V30" s="452"/>
      <c r="W30" s="453" t="s">
        <v>232</v>
      </c>
      <c r="X30" s="451"/>
      <c r="Y30" s="451"/>
      <c r="Z30" s="451"/>
      <c r="AA30" s="451"/>
      <c r="AB30" s="451"/>
      <c r="AC30" s="451"/>
      <c r="AD30" s="451"/>
      <c r="AE30" s="451"/>
      <c r="AF30" s="451"/>
      <c r="AG30" s="451"/>
      <c r="AH30" s="451"/>
      <c r="AI30" s="427" t="s">
        <v>233</v>
      </c>
      <c r="AJ30" s="400" t="s">
        <v>229</v>
      </c>
      <c r="AK30" s="390"/>
      <c r="AL30" s="489"/>
    </row>
    <row r="31" spans="1:41" s="6" customFormat="1" ht="41.25" customHeight="1">
      <c r="A31" s="436"/>
      <c r="B31" s="197"/>
      <c r="C31" s="436"/>
      <c r="D31" s="441"/>
      <c r="E31" s="442"/>
      <c r="F31" s="443"/>
      <c r="G31" s="454" t="s">
        <v>234</v>
      </c>
      <c r="H31" s="456" t="s">
        <v>235</v>
      </c>
      <c r="I31" s="456" t="s">
        <v>236</v>
      </c>
      <c r="J31" s="458" t="s">
        <v>237</v>
      </c>
      <c r="K31" s="458" t="s">
        <v>238</v>
      </c>
      <c r="L31" s="456" t="s">
        <v>239</v>
      </c>
      <c r="M31" s="456" t="s">
        <v>240</v>
      </c>
      <c r="N31" s="458" t="s">
        <v>241</v>
      </c>
      <c r="O31" s="458" t="s">
        <v>242</v>
      </c>
      <c r="P31" s="458" t="s">
        <v>243</v>
      </c>
      <c r="Q31" s="461" t="s">
        <v>244</v>
      </c>
      <c r="R31" s="497" t="s">
        <v>96</v>
      </c>
      <c r="S31" s="499" t="s">
        <v>245</v>
      </c>
      <c r="T31" s="501" t="s">
        <v>112</v>
      </c>
      <c r="U31" s="461" t="s">
        <v>121</v>
      </c>
      <c r="V31" s="468" t="s">
        <v>96</v>
      </c>
      <c r="W31" s="496" t="s">
        <v>246</v>
      </c>
      <c r="X31" s="425"/>
      <c r="Y31" s="426"/>
      <c r="Z31" s="424" t="s">
        <v>247</v>
      </c>
      <c r="AA31" s="425"/>
      <c r="AB31" s="426"/>
      <c r="AC31" s="424" t="s">
        <v>248</v>
      </c>
      <c r="AD31" s="425"/>
      <c r="AE31" s="426"/>
      <c r="AF31" s="425" t="s">
        <v>18</v>
      </c>
      <c r="AG31" s="425"/>
      <c r="AH31" s="425"/>
      <c r="AI31" s="428"/>
      <c r="AJ31" s="490"/>
      <c r="AK31" s="491"/>
      <c r="AL31" s="492"/>
    </row>
    <row r="32" spans="1:41" s="6" customFormat="1" ht="41.25" customHeight="1" thickBot="1">
      <c r="A32" s="437"/>
      <c r="B32" s="198"/>
      <c r="C32" s="436"/>
      <c r="D32" s="444"/>
      <c r="E32" s="445"/>
      <c r="F32" s="446"/>
      <c r="G32" s="455"/>
      <c r="H32" s="457"/>
      <c r="I32" s="457"/>
      <c r="J32" s="459"/>
      <c r="K32" s="459"/>
      <c r="L32" s="459"/>
      <c r="M32" s="457"/>
      <c r="N32" s="460"/>
      <c r="O32" s="460"/>
      <c r="P32" s="460"/>
      <c r="Q32" s="462"/>
      <c r="R32" s="498"/>
      <c r="S32" s="500"/>
      <c r="T32" s="502"/>
      <c r="U32" s="462"/>
      <c r="V32" s="488"/>
      <c r="W32" s="8" t="s">
        <v>249</v>
      </c>
      <c r="X32" s="9" t="s">
        <v>250</v>
      </c>
      <c r="Y32" s="10" t="s">
        <v>96</v>
      </c>
      <c r="Z32" s="11" t="s">
        <v>249</v>
      </c>
      <c r="AA32" s="12" t="s">
        <v>250</v>
      </c>
      <c r="AB32" s="10" t="s">
        <v>96</v>
      </c>
      <c r="AC32" s="11" t="s">
        <v>249</v>
      </c>
      <c r="AD32" s="12" t="s">
        <v>250</v>
      </c>
      <c r="AE32" s="10" t="s">
        <v>96</v>
      </c>
      <c r="AF32" s="11" t="s">
        <v>249</v>
      </c>
      <c r="AG32" s="12" t="s">
        <v>250</v>
      </c>
      <c r="AH32" s="13" t="s">
        <v>96</v>
      </c>
      <c r="AI32" s="428"/>
      <c r="AJ32" s="493"/>
      <c r="AK32" s="494"/>
      <c r="AL32" s="495"/>
    </row>
    <row r="33" spans="1:38" s="6" customFormat="1" ht="15.75" customHeight="1">
      <c r="A33" s="14" t="s">
        <v>28</v>
      </c>
      <c r="B33" s="199">
        <v>6601</v>
      </c>
      <c r="C33" s="14" t="s">
        <v>28</v>
      </c>
      <c r="D33" s="475" t="s">
        <v>251</v>
      </c>
      <c r="E33" s="476"/>
      <c r="F33" s="477"/>
      <c r="G33" s="213">
        <v>1</v>
      </c>
      <c r="H33" s="214">
        <v>0</v>
      </c>
      <c r="I33" s="214">
        <v>1</v>
      </c>
      <c r="J33" s="214">
        <v>0</v>
      </c>
      <c r="K33" s="214">
        <v>0</v>
      </c>
      <c r="L33" s="214">
        <v>6</v>
      </c>
      <c r="M33" s="214">
        <v>1</v>
      </c>
      <c r="N33" s="214">
        <v>0</v>
      </c>
      <c r="O33" s="214">
        <v>0</v>
      </c>
      <c r="P33" s="214">
        <v>0</v>
      </c>
      <c r="Q33" s="215">
        <v>0</v>
      </c>
      <c r="R33" s="244">
        <f t="shared" ref="R33:R37" si="4">SUM(G33:Q33)</f>
        <v>9</v>
      </c>
      <c r="S33" s="216">
        <v>0</v>
      </c>
      <c r="T33" s="217">
        <v>1</v>
      </c>
      <c r="U33" s="218">
        <v>1</v>
      </c>
      <c r="V33" s="245">
        <f t="shared" ref="V33:V37" si="5">SUM(T33:U33)</f>
        <v>2</v>
      </c>
      <c r="W33" s="219">
        <v>3</v>
      </c>
      <c r="X33" s="220">
        <v>6</v>
      </c>
      <c r="Y33" s="246">
        <f>W33+X33</f>
        <v>9</v>
      </c>
      <c r="Z33" s="221">
        <v>5</v>
      </c>
      <c r="AA33" s="220">
        <v>3</v>
      </c>
      <c r="AB33" s="246">
        <f>Z33+AA33</f>
        <v>8</v>
      </c>
      <c r="AC33" s="221">
        <v>5</v>
      </c>
      <c r="AD33" s="220">
        <v>9</v>
      </c>
      <c r="AE33" s="246">
        <f>AC33+AD33</f>
        <v>14</v>
      </c>
      <c r="AF33" s="221">
        <f t="shared" ref="AF33:AG35" si="6">W33+Z33+AC33</f>
        <v>13</v>
      </c>
      <c r="AG33" s="220">
        <f t="shared" si="6"/>
        <v>18</v>
      </c>
      <c r="AH33" s="247">
        <f>AF33+AG33</f>
        <v>31</v>
      </c>
      <c r="AI33" s="222">
        <v>3</v>
      </c>
      <c r="AJ33" s="478" t="s">
        <v>252</v>
      </c>
      <c r="AK33" s="479"/>
      <c r="AL33" s="480"/>
    </row>
    <row r="34" spans="1:38" s="6" customFormat="1" ht="15.75" customHeight="1">
      <c r="A34" s="15" t="s">
        <v>29</v>
      </c>
      <c r="B34" s="200">
        <v>6602</v>
      </c>
      <c r="C34" s="17" t="s">
        <v>253</v>
      </c>
      <c r="D34" s="481" t="s">
        <v>254</v>
      </c>
      <c r="E34" s="482"/>
      <c r="F34" s="483"/>
      <c r="G34" s="223">
        <v>1</v>
      </c>
      <c r="H34" s="224">
        <v>0</v>
      </c>
      <c r="I34" s="224">
        <v>0</v>
      </c>
      <c r="J34" s="224">
        <v>0</v>
      </c>
      <c r="K34" s="224">
        <v>0</v>
      </c>
      <c r="L34" s="224">
        <v>2</v>
      </c>
      <c r="M34" s="224">
        <v>0</v>
      </c>
      <c r="N34" s="224">
        <v>0</v>
      </c>
      <c r="O34" s="224">
        <v>0</v>
      </c>
      <c r="P34" s="224">
        <v>0</v>
      </c>
      <c r="Q34" s="225">
        <v>0</v>
      </c>
      <c r="R34" s="248">
        <f t="shared" si="4"/>
        <v>3</v>
      </c>
      <c r="S34" s="226">
        <v>0</v>
      </c>
      <c r="T34" s="227">
        <v>0</v>
      </c>
      <c r="U34" s="228">
        <v>0</v>
      </c>
      <c r="V34" s="249">
        <f t="shared" si="5"/>
        <v>0</v>
      </c>
      <c r="W34" s="229">
        <v>1</v>
      </c>
      <c r="X34" s="230">
        <v>0</v>
      </c>
      <c r="Y34" s="250">
        <f>W34+X34</f>
        <v>1</v>
      </c>
      <c r="Z34" s="231">
        <v>5</v>
      </c>
      <c r="AA34" s="230">
        <v>2</v>
      </c>
      <c r="AB34" s="250">
        <f>Z34+AA34</f>
        <v>7</v>
      </c>
      <c r="AC34" s="231">
        <v>4</v>
      </c>
      <c r="AD34" s="230">
        <v>1</v>
      </c>
      <c r="AE34" s="250">
        <f>AC34+AD34</f>
        <v>5</v>
      </c>
      <c r="AF34" s="231">
        <f t="shared" si="6"/>
        <v>10</v>
      </c>
      <c r="AG34" s="230">
        <f t="shared" si="6"/>
        <v>3</v>
      </c>
      <c r="AH34" s="251">
        <f>AF34+AG34</f>
        <v>13</v>
      </c>
      <c r="AI34" s="232">
        <v>2</v>
      </c>
      <c r="AJ34" s="484" t="s">
        <v>254</v>
      </c>
      <c r="AK34" s="482"/>
      <c r="AL34" s="483"/>
    </row>
    <row r="35" spans="1:38" s="6" customFormat="1" ht="15.75" customHeight="1">
      <c r="A35" s="22">
        <v>2</v>
      </c>
      <c r="B35" s="201">
        <v>6606</v>
      </c>
      <c r="C35" s="15" t="s">
        <v>255</v>
      </c>
      <c r="D35" s="485" t="s">
        <v>256</v>
      </c>
      <c r="E35" s="467"/>
      <c r="F35" s="468"/>
      <c r="G35" s="233">
        <v>1</v>
      </c>
      <c r="H35" s="234">
        <v>0</v>
      </c>
      <c r="I35" s="234">
        <v>1</v>
      </c>
      <c r="J35" s="234">
        <v>0</v>
      </c>
      <c r="K35" s="234">
        <v>0</v>
      </c>
      <c r="L35" s="234">
        <v>3</v>
      </c>
      <c r="M35" s="234">
        <v>0</v>
      </c>
      <c r="N35" s="234">
        <v>0</v>
      </c>
      <c r="O35" s="234">
        <v>0</v>
      </c>
      <c r="P35" s="234">
        <v>0</v>
      </c>
      <c r="Q35" s="235">
        <v>0</v>
      </c>
      <c r="R35" s="252">
        <f t="shared" si="4"/>
        <v>5</v>
      </c>
      <c r="S35" s="236">
        <v>0</v>
      </c>
      <c r="T35" s="237">
        <v>0</v>
      </c>
      <c r="U35" s="238">
        <v>0</v>
      </c>
      <c r="V35" s="253">
        <f t="shared" si="5"/>
        <v>0</v>
      </c>
      <c r="W35" s="239">
        <v>7</v>
      </c>
      <c r="X35" s="240">
        <v>5</v>
      </c>
      <c r="Y35" s="254">
        <f>W35+X35</f>
        <v>12</v>
      </c>
      <c r="Z35" s="241">
        <v>8</v>
      </c>
      <c r="AA35" s="240">
        <v>4</v>
      </c>
      <c r="AB35" s="254">
        <f>Z35+AA35</f>
        <v>12</v>
      </c>
      <c r="AC35" s="241">
        <v>10</v>
      </c>
      <c r="AD35" s="240">
        <v>1</v>
      </c>
      <c r="AE35" s="254">
        <f>AC35+AD35</f>
        <v>11</v>
      </c>
      <c r="AF35" s="241">
        <f t="shared" si="6"/>
        <v>25</v>
      </c>
      <c r="AG35" s="240">
        <f t="shared" si="6"/>
        <v>10</v>
      </c>
      <c r="AH35" s="255">
        <f>AF35+AG35</f>
        <v>35</v>
      </c>
      <c r="AI35" s="242">
        <v>3</v>
      </c>
      <c r="AJ35" s="486" t="s">
        <v>257</v>
      </c>
      <c r="AK35" s="487"/>
      <c r="AL35" s="488"/>
    </row>
    <row r="36" spans="1:38" s="6" customFormat="1" ht="15.75" customHeight="1">
      <c r="A36" s="202"/>
      <c r="B36" s="201"/>
      <c r="C36" s="17" t="s">
        <v>258</v>
      </c>
      <c r="D36" s="481" t="s">
        <v>259</v>
      </c>
      <c r="E36" s="482"/>
      <c r="F36" s="483"/>
      <c r="G36" s="223">
        <v>1</v>
      </c>
      <c r="H36" s="224">
        <v>0</v>
      </c>
      <c r="I36" s="224">
        <v>0</v>
      </c>
      <c r="J36" s="224">
        <v>0</v>
      </c>
      <c r="K36" s="224">
        <v>0</v>
      </c>
      <c r="L36" s="224">
        <v>5</v>
      </c>
      <c r="M36" s="224">
        <v>0</v>
      </c>
      <c r="N36" s="224">
        <v>0</v>
      </c>
      <c r="O36" s="224">
        <v>0</v>
      </c>
      <c r="P36" s="224">
        <v>0</v>
      </c>
      <c r="Q36" s="225">
        <v>0</v>
      </c>
      <c r="R36" s="248">
        <f t="shared" si="4"/>
        <v>6</v>
      </c>
      <c r="S36" s="226">
        <v>0</v>
      </c>
      <c r="T36" s="227">
        <v>1</v>
      </c>
      <c r="U36" s="228">
        <v>0</v>
      </c>
      <c r="V36" s="249">
        <f t="shared" si="5"/>
        <v>1</v>
      </c>
      <c r="W36" s="229">
        <v>7</v>
      </c>
      <c r="X36" s="230">
        <v>9</v>
      </c>
      <c r="Y36" s="250">
        <f>W36+X36</f>
        <v>16</v>
      </c>
      <c r="Z36" s="231">
        <v>15</v>
      </c>
      <c r="AA36" s="230">
        <v>8</v>
      </c>
      <c r="AB36" s="250">
        <f>Z36+AA36</f>
        <v>23</v>
      </c>
      <c r="AC36" s="231">
        <v>7</v>
      </c>
      <c r="AD36" s="230">
        <v>11</v>
      </c>
      <c r="AE36" s="250">
        <f>AC36+AD36</f>
        <v>18</v>
      </c>
      <c r="AF36" s="231">
        <f>W36+Z36+AC36</f>
        <v>29</v>
      </c>
      <c r="AG36" s="230">
        <f>X36+AA36+AD36</f>
        <v>28</v>
      </c>
      <c r="AH36" s="251">
        <f>AF36+AG36</f>
        <v>57</v>
      </c>
      <c r="AI36" s="232">
        <v>4</v>
      </c>
      <c r="AJ36" s="484" t="s">
        <v>260</v>
      </c>
      <c r="AK36" s="482"/>
      <c r="AL36" s="483"/>
    </row>
    <row r="37" spans="1:38" s="6" customFormat="1" ht="15.75" customHeight="1" thickBot="1">
      <c r="A37" s="17" t="s">
        <v>253</v>
      </c>
      <c r="B37" s="203">
        <v>6609</v>
      </c>
      <c r="C37" s="17" t="s">
        <v>261</v>
      </c>
      <c r="D37" s="463" t="s">
        <v>262</v>
      </c>
      <c r="E37" s="464"/>
      <c r="F37" s="465"/>
      <c r="G37" s="243">
        <v>0</v>
      </c>
      <c r="H37" s="224">
        <v>0</v>
      </c>
      <c r="I37" s="224">
        <v>1</v>
      </c>
      <c r="J37" s="224">
        <v>0</v>
      </c>
      <c r="K37" s="224">
        <v>0</v>
      </c>
      <c r="L37" s="224">
        <v>4</v>
      </c>
      <c r="M37" s="224">
        <v>0</v>
      </c>
      <c r="N37" s="224">
        <v>0</v>
      </c>
      <c r="O37" s="224">
        <v>0</v>
      </c>
      <c r="P37" s="224">
        <v>0</v>
      </c>
      <c r="Q37" s="225">
        <v>0</v>
      </c>
      <c r="R37" s="248">
        <f t="shared" si="4"/>
        <v>5</v>
      </c>
      <c r="S37" s="226">
        <v>0</v>
      </c>
      <c r="T37" s="227">
        <v>0</v>
      </c>
      <c r="U37" s="228">
        <v>0</v>
      </c>
      <c r="V37" s="249">
        <f t="shared" si="5"/>
        <v>0</v>
      </c>
      <c r="W37" s="229">
        <v>6</v>
      </c>
      <c r="X37" s="230">
        <v>6</v>
      </c>
      <c r="Y37" s="250">
        <f>W37+X37</f>
        <v>12</v>
      </c>
      <c r="Z37" s="231">
        <v>5</v>
      </c>
      <c r="AA37" s="230">
        <v>3</v>
      </c>
      <c r="AB37" s="250">
        <f>Z37+AA37</f>
        <v>8</v>
      </c>
      <c r="AC37" s="231">
        <v>5</v>
      </c>
      <c r="AD37" s="230">
        <v>6</v>
      </c>
      <c r="AE37" s="250">
        <f>AC37+AD37</f>
        <v>11</v>
      </c>
      <c r="AF37" s="231">
        <f>W37+Z37+AC37</f>
        <v>16</v>
      </c>
      <c r="AG37" s="230">
        <f>X37+AA37+AD37</f>
        <v>15</v>
      </c>
      <c r="AH37" s="251">
        <f>AF37+AG37</f>
        <v>31</v>
      </c>
      <c r="AI37" s="232">
        <v>3</v>
      </c>
      <c r="AJ37" s="466" t="s">
        <v>263</v>
      </c>
      <c r="AK37" s="467"/>
      <c r="AL37" s="468"/>
    </row>
    <row r="38" spans="1:38" s="6" customFormat="1" ht="15.75" customHeight="1" thickBot="1">
      <c r="A38" s="15" t="s">
        <v>255</v>
      </c>
      <c r="B38" s="204">
        <v>6605</v>
      </c>
      <c r="C38" s="469" t="s">
        <v>264</v>
      </c>
      <c r="D38" s="470"/>
      <c r="E38" s="470"/>
      <c r="F38" s="471"/>
      <c r="G38" s="25">
        <f>SUM(G33:G37)</f>
        <v>4</v>
      </c>
      <c r="H38" s="26">
        <f t="shared" ref="H38:AI38" si="7">SUM(H33:H37)</f>
        <v>0</v>
      </c>
      <c r="I38" s="26">
        <f t="shared" si="7"/>
        <v>3</v>
      </c>
      <c r="J38" s="26">
        <f t="shared" si="7"/>
        <v>0</v>
      </c>
      <c r="K38" s="26">
        <f t="shared" si="7"/>
        <v>0</v>
      </c>
      <c r="L38" s="26">
        <f t="shared" si="7"/>
        <v>20</v>
      </c>
      <c r="M38" s="26">
        <f t="shared" si="7"/>
        <v>1</v>
      </c>
      <c r="N38" s="26">
        <f t="shared" si="7"/>
        <v>0</v>
      </c>
      <c r="O38" s="26">
        <f t="shared" si="7"/>
        <v>0</v>
      </c>
      <c r="P38" s="26">
        <f t="shared" si="7"/>
        <v>0</v>
      </c>
      <c r="Q38" s="27">
        <f t="shared" si="7"/>
        <v>0</v>
      </c>
      <c r="R38" s="28">
        <f t="shared" si="7"/>
        <v>28</v>
      </c>
      <c r="S38" s="29">
        <f t="shared" si="7"/>
        <v>0</v>
      </c>
      <c r="T38" s="30">
        <f t="shared" si="7"/>
        <v>2</v>
      </c>
      <c r="U38" s="31">
        <f t="shared" si="7"/>
        <v>1</v>
      </c>
      <c r="V38" s="32">
        <f t="shared" si="7"/>
        <v>3</v>
      </c>
      <c r="W38" s="33">
        <f t="shared" si="7"/>
        <v>24</v>
      </c>
      <c r="X38" s="34">
        <f t="shared" si="7"/>
        <v>26</v>
      </c>
      <c r="Y38" s="35">
        <f t="shared" si="7"/>
        <v>50</v>
      </c>
      <c r="Z38" s="36">
        <f t="shared" si="7"/>
        <v>38</v>
      </c>
      <c r="AA38" s="34">
        <f t="shared" si="7"/>
        <v>20</v>
      </c>
      <c r="AB38" s="35">
        <f t="shared" si="7"/>
        <v>58</v>
      </c>
      <c r="AC38" s="36">
        <f t="shared" si="7"/>
        <v>31</v>
      </c>
      <c r="AD38" s="34">
        <f t="shared" si="7"/>
        <v>28</v>
      </c>
      <c r="AE38" s="35">
        <f t="shared" si="7"/>
        <v>59</v>
      </c>
      <c r="AF38" s="36">
        <f t="shared" si="7"/>
        <v>93</v>
      </c>
      <c r="AG38" s="34">
        <f t="shared" si="7"/>
        <v>74</v>
      </c>
      <c r="AH38" s="37">
        <f t="shared" si="7"/>
        <v>167</v>
      </c>
      <c r="AI38" s="256">
        <f t="shared" si="7"/>
        <v>15</v>
      </c>
      <c r="AJ38" s="472" t="s">
        <v>264</v>
      </c>
      <c r="AK38" s="473"/>
      <c r="AL38" s="474"/>
    </row>
    <row r="39" spans="1:38" s="6" customFormat="1" ht="15.75" customHeight="1">
      <c r="A39" s="22">
        <v>2</v>
      </c>
      <c r="B39" s="205">
        <v>6621</v>
      </c>
      <c r="C39" s="95"/>
    </row>
    <row r="40" spans="1:38" s="6" customFormat="1" ht="15.75" customHeight="1">
      <c r="A40" s="24"/>
      <c r="B40" s="206"/>
      <c r="C40" s="95"/>
    </row>
    <row r="41" spans="1:38" s="6" customFormat="1" ht="15.75" customHeight="1">
      <c r="A41" s="17" t="s">
        <v>258</v>
      </c>
      <c r="B41" s="207">
        <v>6603</v>
      </c>
      <c r="C41" s="95"/>
    </row>
    <row r="42" spans="1:38" s="6" customFormat="1" ht="15.75" customHeight="1" thickBot="1">
      <c r="A42" s="17" t="s">
        <v>261</v>
      </c>
      <c r="B42" s="201">
        <v>6736</v>
      </c>
      <c r="C42" s="95"/>
    </row>
    <row r="43" spans="1:38" s="6" customFormat="1" ht="15.75" customHeight="1" thickBot="1">
      <c r="A43" s="208" t="s">
        <v>264</v>
      </c>
      <c r="B43" s="209"/>
      <c r="C43" s="95"/>
    </row>
  </sheetData>
  <mergeCells count="70">
    <mergeCell ref="R31:R32"/>
    <mergeCell ref="S31:S32"/>
    <mergeCell ref="T31:T32"/>
    <mergeCell ref="U31:U32"/>
    <mergeCell ref="V31:V32"/>
    <mergeCell ref="Q31:Q32"/>
    <mergeCell ref="D37:F37"/>
    <mergeCell ref="AJ37:AL37"/>
    <mergeCell ref="C38:F38"/>
    <mergeCell ref="AJ38:AL38"/>
    <mergeCell ref="D33:F33"/>
    <mergeCell ref="AJ33:AL33"/>
    <mergeCell ref="D34:F34"/>
    <mergeCell ref="AJ34:AL34"/>
    <mergeCell ref="D35:F35"/>
    <mergeCell ref="AJ35:AL35"/>
    <mergeCell ref="AJ30:AL32"/>
    <mergeCell ref="W31:Y31"/>
    <mergeCell ref="AF31:AH31"/>
    <mergeCell ref="D36:F36"/>
    <mergeCell ref="AJ36:AL36"/>
    <mergeCell ref="L31:L32"/>
    <mergeCell ref="M31:M32"/>
    <mergeCell ref="N31:N32"/>
    <mergeCell ref="O31:O32"/>
    <mergeCell ref="P31:P32"/>
    <mergeCell ref="D2:O3"/>
    <mergeCell ref="P2:Z3"/>
    <mergeCell ref="AA2:AC3"/>
    <mergeCell ref="AL2:AN3"/>
    <mergeCell ref="D4:D5"/>
    <mergeCell ref="E4:E5"/>
    <mergeCell ref="F4:F5"/>
    <mergeCell ref="G4:G5"/>
    <mergeCell ref="H4:H5"/>
    <mergeCell ref="I4:I5"/>
    <mergeCell ref="AE4:AE5"/>
    <mergeCell ref="J4:J5"/>
    <mergeCell ref="K4:K5"/>
    <mergeCell ref="L4:L5"/>
    <mergeCell ref="M4:M5"/>
    <mergeCell ref="N4:N5"/>
    <mergeCell ref="A30:A32"/>
    <mergeCell ref="O4:O5"/>
    <mergeCell ref="P4:Q4"/>
    <mergeCell ref="AA4:AA5"/>
    <mergeCell ref="AB4:AB5"/>
    <mergeCell ref="Z31:AB31"/>
    <mergeCell ref="C30:C32"/>
    <mergeCell ref="D30:F32"/>
    <mergeCell ref="G30:S30"/>
    <mergeCell ref="T30:V30"/>
    <mergeCell ref="W30:AH30"/>
    <mergeCell ref="G31:G32"/>
    <mergeCell ref="H31:H32"/>
    <mergeCell ref="I31:I32"/>
    <mergeCell ref="J31:J32"/>
    <mergeCell ref="K31:K32"/>
    <mergeCell ref="AL4:AL5"/>
    <mergeCell ref="AM4:AM5"/>
    <mergeCell ref="AN4:AN5"/>
    <mergeCell ref="AD4:AD5"/>
    <mergeCell ref="AF4:AF5"/>
    <mergeCell ref="AJ4:AJ5"/>
    <mergeCell ref="AC4:AC5"/>
    <mergeCell ref="AC31:AE31"/>
    <mergeCell ref="AI30:AI32"/>
    <mergeCell ref="AG3:AK3"/>
    <mergeCell ref="AG2:AK2"/>
    <mergeCell ref="AK4:AK5"/>
  </mergeCells>
  <phoneticPr fontId="4"/>
  <pageMargins left="0.70866141732283461" right="0.70866141732283461" top="0.55118110236220474" bottom="0.55118110236220474" header="0.31496062992125984" footer="0.31496062992125984"/>
  <pageSetup paperSize="9" fitToWidth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(1)①②市町別児童生徒数【済】</vt:lpstr>
      <vt:lpstr>(1)③市町別児童生徒数【済】</vt:lpstr>
      <vt:lpstr>(1)④⑤市町別職員数</vt:lpstr>
      <vt:lpstr>(1)⑥市町別職員数(2)公立幼稚園</vt:lpstr>
      <vt:lpstr>'(1)⑥市町別職員数(2)公立幼稚園'!_MailAutoSig</vt:lpstr>
      <vt:lpstr>'(1)①②市町別児童生徒数【済】'!Print_Area</vt:lpstr>
      <vt:lpstr>'(1)③市町別児童生徒数【済】'!Print_Area</vt:lpstr>
      <vt:lpstr>'(1)④⑤市町別職員数'!Print_Area</vt:lpstr>
      <vt:lpstr>'(1)⑥市町別職員数(2)公立幼稚園'!Print_Area</vt:lpstr>
      <vt:lpstr>'(1)①②市町別児童生徒数【済】'!Print_Titles</vt:lpstr>
      <vt:lpstr>'(1)③市町別児童生徒数【済】'!Print_Titles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Administrator</dc:creator>
  <cp:lastModifiedBy>篠原　綾乃（教育総務課）</cp:lastModifiedBy>
  <cp:lastPrinted>2022-03-04T04:04:50Z</cp:lastPrinted>
  <dcterms:created xsi:type="dcterms:W3CDTF">2019-01-16T07:22:00Z</dcterms:created>
  <dcterms:modified xsi:type="dcterms:W3CDTF">2022-03-29T20:25:17Z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